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5480" windowHeight="6735" tabRatio="791" firstSheet="1" activeTab="9"/>
  </bookViews>
  <sheets>
    <sheet name="Home" sheetId="9" r:id="rId1"/>
    <sheet name="PurchaseOrder" sheetId="1" r:id="rId2"/>
    <sheet name="PrintPO" sheetId="12" r:id="rId3"/>
    <sheet name="สินค้า" sheetId="2" r:id="rId4"/>
    <sheet name="หน่วย" sheetId="3" r:id="rId5"/>
    <sheet name="ผู้ขาย" sheetId="4" r:id="rId6"/>
    <sheet name="หน่วยงาน" sheetId="7" r:id="rId7"/>
    <sheet name="การชำระเงิน" sheetId="8" r:id="rId8"/>
    <sheet name="Temp" sheetId="5" r:id="rId9"/>
    <sheet name="DataStore" sheetId="6" r:id="rId10"/>
    <sheet name="Edit" sheetId="13" r:id="rId11"/>
    <sheet name="PrintEdit" sheetId="10" r:id="rId12"/>
    <sheet name="FindPO" sheetId="11" r:id="rId13"/>
    <sheet name="Code" sheetId="14" r:id="rId14"/>
  </sheets>
  <externalReferences>
    <externalReference r:id="rId15"/>
  </externalReferences>
  <definedNames>
    <definedName name="_xlnm._FilterDatabase" localSheetId="3" hidden="1">สินค้า!$A$2:$B$1000</definedName>
    <definedName name="Target">OFFSET(DataStore!$A$1,COUNTA(DataStore!$A:$A),0,1,9)</definedName>
    <definedName name="Target1">OFFSET(Edit!$C$2,COUNTA(Edit!$C:$C),0,1,8)</definedName>
    <definedName name="Z_846B2263_E997_4F48_B304_6C92FF75B1DB_.wvu.Cols" localSheetId="1" hidden="1">PurchaseOrder!$J:$J</definedName>
    <definedName name="ผู้ขาย">ผู้ขาย!$B$2:$G$250</definedName>
    <definedName name="สินค้า">สินค้า!$A$2:$B$1000</definedName>
    <definedName name="หน่วย">หน่วย!$A$2:$B$50</definedName>
    <definedName name="หน่วยงาน">หน่วยงาน!$B$2:$D$10</definedName>
  </definedNames>
  <calcPr calcId="124519"/>
  <customWorkbookViews>
    <customWorkbookView name="ANURUK - มุมมองส่วนบุคคล" guid="{846B2263-E997-4F48-B304-6C92FF75B1DB}" mergeInterval="0" personalView="1" maximized="1" xWindow="1" yWindow="1" windowWidth="1356" windowHeight="504" activeSheetId="1"/>
  </customWorkbookViews>
</workbook>
</file>

<file path=xl/calcChain.xml><?xml version="1.0" encoding="utf-8"?>
<calcChain xmlns="http://schemas.openxmlformats.org/spreadsheetml/2006/main">
  <c r="D427" i="2"/>
  <c r="A12"/>
  <c r="B12"/>
  <c r="C12"/>
  <c r="D12"/>
  <c r="A13"/>
  <c r="B13"/>
  <c r="C13"/>
  <c r="D13"/>
  <c r="A14"/>
  <c r="B14"/>
  <c r="C14"/>
  <c r="D14"/>
  <c r="A15"/>
  <c r="B15"/>
  <c r="C15"/>
  <c r="D15"/>
  <c r="A16"/>
  <c r="B16"/>
  <c r="C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A22"/>
  <c r="B22"/>
  <c r="C22"/>
  <c r="D22"/>
  <c r="A23"/>
  <c r="B23"/>
  <c r="C23"/>
  <c r="D23"/>
  <c r="A24"/>
  <c r="B24"/>
  <c r="C24"/>
  <c r="D24"/>
  <c r="A25"/>
  <c r="B25"/>
  <c r="C25"/>
  <c r="D25"/>
  <c r="A26"/>
  <c r="B26"/>
  <c r="C26"/>
  <c r="D26"/>
  <c r="A27"/>
  <c r="B27"/>
  <c r="C27"/>
  <c r="D27"/>
  <c r="A28"/>
  <c r="B28"/>
  <c r="C28"/>
  <c r="D28"/>
  <c r="A29"/>
  <c r="B29"/>
  <c r="C29"/>
  <c r="D29"/>
  <c r="A30"/>
  <c r="B30"/>
  <c r="C30"/>
  <c r="D30"/>
  <c r="A31"/>
  <c r="B31"/>
  <c r="C31"/>
  <c r="D31"/>
  <c r="A32"/>
  <c r="B32"/>
  <c r="C32"/>
  <c r="D32"/>
  <c r="A33"/>
  <c r="B33"/>
  <c r="C33"/>
  <c r="D33"/>
  <c r="A34"/>
  <c r="B34"/>
  <c r="C34"/>
  <c r="D34"/>
  <c r="A35"/>
  <c r="B35"/>
  <c r="C35"/>
  <c r="D35"/>
  <c r="A36"/>
  <c r="B36"/>
  <c r="C36"/>
  <c r="D36"/>
  <c r="A37"/>
  <c r="B37"/>
  <c r="C37"/>
  <c r="D37"/>
  <c r="A38"/>
  <c r="B38"/>
  <c r="C38"/>
  <c r="D38"/>
  <c r="A39"/>
  <c r="B39"/>
  <c r="C39"/>
  <c r="D39"/>
  <c r="A40"/>
  <c r="B40"/>
  <c r="C40"/>
  <c r="D40"/>
  <c r="A41"/>
  <c r="B41"/>
  <c r="C41"/>
  <c r="D41"/>
  <c r="A42"/>
  <c r="B42"/>
  <c r="C42"/>
  <c r="D42"/>
  <c r="A43"/>
  <c r="B43"/>
  <c r="C43"/>
  <c r="D43"/>
  <c r="A44"/>
  <c r="B44"/>
  <c r="C44"/>
  <c r="D44"/>
  <c r="A45"/>
  <c r="B45"/>
  <c r="C45"/>
  <c r="D45"/>
  <c r="A46"/>
  <c r="B46"/>
  <c r="C46"/>
  <c r="D46"/>
  <c r="A47"/>
  <c r="B47"/>
  <c r="C47"/>
  <c r="D47"/>
  <c r="A48"/>
  <c r="B48"/>
  <c r="C48"/>
  <c r="D48"/>
  <c r="A49"/>
  <c r="B49"/>
  <c r="C49"/>
  <c r="D49"/>
  <c r="A50"/>
  <c r="B50"/>
  <c r="C50"/>
  <c r="D50"/>
  <c r="A51"/>
  <c r="B51"/>
  <c r="C51"/>
  <c r="D51"/>
  <c r="A52"/>
  <c r="B52"/>
  <c r="C52"/>
  <c r="D52"/>
  <c r="A53"/>
  <c r="B53"/>
  <c r="C53"/>
  <c r="D53"/>
  <c r="A54"/>
  <c r="B54"/>
  <c r="C54"/>
  <c r="D54"/>
  <c r="A55"/>
  <c r="B55"/>
  <c r="C55"/>
  <c r="D55"/>
  <c r="A56"/>
  <c r="B56"/>
  <c r="C56"/>
  <c r="D56"/>
  <c r="A57"/>
  <c r="B57"/>
  <c r="C57"/>
  <c r="D57"/>
  <c r="A58"/>
  <c r="B58"/>
  <c r="C58"/>
  <c r="D58"/>
  <c r="A59"/>
  <c r="B59"/>
  <c r="C59"/>
  <c r="D59"/>
  <c r="A60"/>
  <c r="B60"/>
  <c r="C60"/>
  <c r="D60"/>
  <c r="A61"/>
  <c r="B61"/>
  <c r="C61"/>
  <c r="D61"/>
  <c r="A62"/>
  <c r="B62"/>
  <c r="C62"/>
  <c r="D62"/>
  <c r="A63"/>
  <c r="B63"/>
  <c r="C63"/>
  <c r="D63"/>
  <c r="A64"/>
  <c r="B64"/>
  <c r="C64"/>
  <c r="D64"/>
  <c r="A65"/>
  <c r="B65"/>
  <c r="C65"/>
  <c r="D65"/>
  <c r="A66"/>
  <c r="B66"/>
  <c r="C66"/>
  <c r="D66"/>
  <c r="A67"/>
  <c r="B67"/>
  <c r="C67"/>
  <c r="D67"/>
  <c r="A68"/>
  <c r="B68"/>
  <c r="C68"/>
  <c r="D68"/>
  <c r="A69"/>
  <c r="B69"/>
  <c r="C69"/>
  <c r="D69"/>
  <c r="A70"/>
  <c r="B70"/>
  <c r="C70"/>
  <c r="D70"/>
  <c r="A71"/>
  <c r="B71"/>
  <c r="C71"/>
  <c r="D71"/>
  <c r="A72"/>
  <c r="B72"/>
  <c r="C72"/>
  <c r="D72"/>
  <c r="A73"/>
  <c r="B73"/>
  <c r="C73"/>
  <c r="D73"/>
  <c r="A74"/>
  <c r="B74"/>
  <c r="C74"/>
  <c r="D74"/>
  <c r="A75"/>
  <c r="B75"/>
  <c r="C75"/>
  <c r="D75"/>
  <c r="A76"/>
  <c r="B76"/>
  <c r="C76"/>
  <c r="D76"/>
  <c r="A77"/>
  <c r="B77"/>
  <c r="C77"/>
  <c r="D77"/>
  <c r="A78"/>
  <c r="B78"/>
  <c r="C78"/>
  <c r="D78"/>
  <c r="A79"/>
  <c r="B79"/>
  <c r="C79"/>
  <c r="D79"/>
  <c r="A80"/>
  <c r="B80"/>
  <c r="C80"/>
  <c r="D80"/>
  <c r="A81"/>
  <c r="B81"/>
  <c r="C81"/>
  <c r="D81"/>
  <c r="A82"/>
  <c r="B82"/>
  <c r="C82"/>
  <c r="D82"/>
  <c r="A83"/>
  <c r="B83"/>
  <c r="C83"/>
  <c r="D83"/>
  <c r="A84"/>
  <c r="B84"/>
  <c r="C84"/>
  <c r="D84"/>
  <c r="A85"/>
  <c r="B85"/>
  <c r="C85"/>
  <c r="D85"/>
  <c r="A86"/>
  <c r="B86"/>
  <c r="C86"/>
  <c r="D86"/>
  <c r="A87"/>
  <c r="B87"/>
  <c r="C87"/>
  <c r="D87"/>
  <c r="A88"/>
  <c r="B88"/>
  <c r="C88"/>
  <c r="D88"/>
  <c r="A89"/>
  <c r="B89"/>
  <c r="C89"/>
  <c r="D89"/>
  <c r="A90"/>
  <c r="B90"/>
  <c r="C90"/>
  <c r="D90"/>
  <c r="A91"/>
  <c r="B91"/>
  <c r="C91"/>
  <c r="D91"/>
  <c r="A92"/>
  <c r="B92"/>
  <c r="C92"/>
  <c r="D92"/>
  <c r="A93"/>
  <c r="B93"/>
  <c r="C93"/>
  <c r="D93"/>
  <c r="A94"/>
  <c r="B94"/>
  <c r="C94"/>
  <c r="D94"/>
  <c r="A95"/>
  <c r="B95"/>
  <c r="C95"/>
  <c r="D95"/>
  <c r="A96"/>
  <c r="B96"/>
  <c r="C96"/>
  <c r="D96"/>
  <c r="A97"/>
  <c r="B97"/>
  <c r="C97"/>
  <c r="D97"/>
  <c r="A98"/>
  <c r="B98"/>
  <c r="C98"/>
  <c r="D98"/>
  <c r="A99"/>
  <c r="B99"/>
  <c r="C99"/>
  <c r="D99"/>
  <c r="A100"/>
  <c r="B100"/>
  <c r="C100"/>
  <c r="D100"/>
  <c r="A101"/>
  <c r="B101"/>
  <c r="C101"/>
  <c r="D101"/>
  <c r="A102"/>
  <c r="B102"/>
  <c r="C102"/>
  <c r="D102"/>
  <c r="A103"/>
  <c r="B103"/>
  <c r="C103"/>
  <c r="D103"/>
  <c r="A104"/>
  <c r="B104"/>
  <c r="C104"/>
  <c r="D104"/>
  <c r="A105"/>
  <c r="B105"/>
  <c r="C105"/>
  <c r="D105"/>
  <c r="A106"/>
  <c r="B106"/>
  <c r="C106"/>
  <c r="D106"/>
  <c r="A107"/>
  <c r="B107"/>
  <c r="C107"/>
  <c r="D107"/>
  <c r="A108"/>
  <c r="B108"/>
  <c r="C108"/>
  <c r="D108"/>
  <c r="A109"/>
  <c r="B109"/>
  <c r="C109"/>
  <c r="D109"/>
  <c r="A110"/>
  <c r="B110"/>
  <c r="C110"/>
  <c r="D110"/>
  <c r="A111"/>
  <c r="B111"/>
  <c r="C111"/>
  <c r="D111"/>
  <c r="A112"/>
  <c r="B112"/>
  <c r="C112"/>
  <c r="D112"/>
  <c r="A113"/>
  <c r="B113"/>
  <c r="C113"/>
  <c r="D113"/>
  <c r="A114"/>
  <c r="B114"/>
  <c r="C114"/>
  <c r="D114"/>
  <c r="A115"/>
  <c r="B115"/>
  <c r="C115"/>
  <c r="D115"/>
  <c r="A116"/>
  <c r="B116"/>
  <c r="C116"/>
  <c r="D116"/>
  <c r="A117"/>
  <c r="B117"/>
  <c r="C117"/>
  <c r="D117"/>
  <c r="A118"/>
  <c r="B118"/>
  <c r="C118"/>
  <c r="D118"/>
  <c r="A119"/>
  <c r="B119"/>
  <c r="C119"/>
  <c r="D119"/>
  <c r="A120"/>
  <c r="B120"/>
  <c r="C120"/>
  <c r="D120"/>
  <c r="A121"/>
  <c r="B121"/>
  <c r="C121"/>
  <c r="D121"/>
  <c r="A122"/>
  <c r="B122"/>
  <c r="C122"/>
  <c r="D122"/>
  <c r="A123"/>
  <c r="B123"/>
  <c r="C123"/>
  <c r="D123"/>
  <c r="A124"/>
  <c r="B124"/>
  <c r="C124"/>
  <c r="D124"/>
  <c r="A125"/>
  <c r="B125"/>
  <c r="C125"/>
  <c r="D125"/>
  <c r="A126"/>
  <c r="B126"/>
  <c r="C126"/>
  <c r="D126"/>
  <c r="A127"/>
  <c r="B127"/>
  <c r="C127"/>
  <c r="D127"/>
  <c r="A128"/>
  <c r="B128"/>
  <c r="C128"/>
  <c r="D128"/>
  <c r="A129"/>
  <c r="B129"/>
  <c r="C129"/>
  <c r="D129"/>
  <c r="A130"/>
  <c r="B130"/>
  <c r="C130"/>
  <c r="D130"/>
  <c r="A131"/>
  <c r="B131"/>
  <c r="C131"/>
  <c r="D131"/>
  <c r="A132"/>
  <c r="B132"/>
  <c r="C132"/>
  <c r="D132"/>
  <c r="A133"/>
  <c r="B133"/>
  <c r="C133"/>
  <c r="D133"/>
  <c r="A134"/>
  <c r="B134"/>
  <c r="C134"/>
  <c r="D134"/>
  <c r="A135"/>
  <c r="B135"/>
  <c r="C135"/>
  <c r="D135"/>
  <c r="A136"/>
  <c r="B136"/>
  <c r="C136"/>
  <c r="D136"/>
  <c r="A137"/>
  <c r="B137"/>
  <c r="C137"/>
  <c r="D137"/>
  <c r="A138"/>
  <c r="B138"/>
  <c r="C138"/>
  <c r="D138"/>
  <c r="A139"/>
  <c r="B139"/>
  <c r="C139"/>
  <c r="D139"/>
  <c r="A140"/>
  <c r="B140"/>
  <c r="C140"/>
  <c r="D140"/>
  <c r="A141"/>
  <c r="B141"/>
  <c r="C141"/>
  <c r="D141"/>
  <c r="A142"/>
  <c r="B142"/>
  <c r="C142"/>
  <c r="D142"/>
  <c r="A143"/>
  <c r="B143"/>
  <c r="C143"/>
  <c r="D143"/>
  <c r="A144"/>
  <c r="B144"/>
  <c r="C144"/>
  <c r="D144"/>
  <c r="A145"/>
  <c r="B145"/>
  <c r="C145"/>
  <c r="D145"/>
  <c r="A146"/>
  <c r="B146"/>
  <c r="C146"/>
  <c r="D146"/>
  <c r="A147"/>
  <c r="B147"/>
  <c r="C147"/>
  <c r="D147"/>
  <c r="A148"/>
  <c r="B148"/>
  <c r="C148"/>
  <c r="D148"/>
  <c r="A149"/>
  <c r="B149"/>
  <c r="C149"/>
  <c r="D149"/>
  <c r="A150"/>
  <c r="B150"/>
  <c r="C150"/>
  <c r="D150"/>
  <c r="A151"/>
  <c r="B151"/>
  <c r="C151"/>
  <c r="D151"/>
  <c r="A152"/>
  <c r="B152"/>
  <c r="C152"/>
  <c r="D152"/>
  <c r="A153"/>
  <c r="B153"/>
  <c r="C153"/>
  <c r="D153"/>
  <c r="A154"/>
  <c r="B154"/>
  <c r="C154"/>
  <c r="D154"/>
  <c r="A155"/>
  <c r="B155"/>
  <c r="C155"/>
  <c r="D155"/>
  <c r="A156"/>
  <c r="B156"/>
  <c r="C156"/>
  <c r="D156"/>
  <c r="A157"/>
  <c r="B157"/>
  <c r="C157"/>
  <c r="D157"/>
  <c r="A158"/>
  <c r="B158"/>
  <c r="C158"/>
  <c r="D158"/>
  <c r="A159"/>
  <c r="B159"/>
  <c r="C159"/>
  <c r="D159"/>
  <c r="A160"/>
  <c r="B160"/>
  <c r="C160"/>
  <c r="D160"/>
  <c r="A161"/>
  <c r="B161"/>
  <c r="C161"/>
  <c r="D161"/>
  <c r="A162"/>
  <c r="B162"/>
  <c r="C162"/>
  <c r="D162"/>
  <c r="A163"/>
  <c r="B163"/>
  <c r="C163"/>
  <c r="D163"/>
  <c r="A164"/>
  <c r="B164"/>
  <c r="C164"/>
  <c r="D164"/>
  <c r="A165"/>
  <c r="B165"/>
  <c r="C165"/>
  <c r="D165"/>
  <c r="A166"/>
  <c r="B166"/>
  <c r="C166"/>
  <c r="D166"/>
  <c r="A167"/>
  <c r="B167"/>
  <c r="C167"/>
  <c r="D167"/>
  <c r="A168"/>
  <c r="B168"/>
  <c r="C168"/>
  <c r="D168"/>
  <c r="A169"/>
  <c r="B169"/>
  <c r="C169"/>
  <c r="D169"/>
  <c r="A170"/>
  <c r="B170"/>
  <c r="C170"/>
  <c r="D170"/>
  <c r="A171"/>
  <c r="B171"/>
  <c r="C171"/>
  <c r="D171"/>
  <c r="A172"/>
  <c r="B172"/>
  <c r="C172"/>
  <c r="D172"/>
  <c r="A173"/>
  <c r="B173"/>
  <c r="C173"/>
  <c r="D173"/>
  <c r="A174"/>
  <c r="B174"/>
  <c r="C174"/>
  <c r="D174"/>
  <c r="A175"/>
  <c r="B175"/>
  <c r="C175"/>
  <c r="D175"/>
  <c r="A176"/>
  <c r="B176"/>
  <c r="C176"/>
  <c r="D176"/>
  <c r="A177"/>
  <c r="B177"/>
  <c r="C177"/>
  <c r="D177"/>
  <c r="A178"/>
  <c r="B178"/>
  <c r="C178"/>
  <c r="D178"/>
  <c r="A179"/>
  <c r="B179"/>
  <c r="C179"/>
  <c r="D179"/>
  <c r="A180"/>
  <c r="B180"/>
  <c r="C180"/>
  <c r="D180"/>
  <c r="A181"/>
  <c r="B181"/>
  <c r="C181"/>
  <c r="D181"/>
  <c r="A182"/>
  <c r="B182"/>
  <c r="C182"/>
  <c r="D182"/>
  <c r="A183"/>
  <c r="B183"/>
  <c r="C183"/>
  <c r="D183"/>
  <c r="A184"/>
  <c r="B184"/>
  <c r="C184"/>
  <c r="D184"/>
  <c r="A185"/>
  <c r="B185"/>
  <c r="C185"/>
  <c r="D185"/>
  <c r="A186"/>
  <c r="B186"/>
  <c r="C186"/>
  <c r="D186"/>
  <c r="A187"/>
  <c r="B187"/>
  <c r="C187"/>
  <c r="D187"/>
  <c r="A188"/>
  <c r="B188"/>
  <c r="C188"/>
  <c r="D188"/>
  <c r="A189"/>
  <c r="B189"/>
  <c r="C189"/>
  <c r="D189"/>
  <c r="A190"/>
  <c r="B190"/>
  <c r="C190"/>
  <c r="D190"/>
  <c r="A191"/>
  <c r="B191"/>
  <c r="C191"/>
  <c r="D191"/>
  <c r="A192"/>
  <c r="B192"/>
  <c r="C192"/>
  <c r="D192"/>
  <c r="A193"/>
  <c r="B193"/>
  <c r="C193"/>
  <c r="D193"/>
  <c r="A194"/>
  <c r="B194"/>
  <c r="C194"/>
  <c r="D194"/>
  <c r="A195"/>
  <c r="B195"/>
  <c r="C195"/>
  <c r="D195"/>
  <c r="A196"/>
  <c r="B196"/>
  <c r="C196"/>
  <c r="D196"/>
  <c r="A197"/>
  <c r="B197"/>
  <c r="C197"/>
  <c r="D197"/>
  <c r="A198"/>
  <c r="B198"/>
  <c r="C198"/>
  <c r="D198"/>
  <c r="A199"/>
  <c r="B199"/>
  <c r="C199"/>
  <c r="D199"/>
  <c r="A200"/>
  <c r="B200"/>
  <c r="C200"/>
  <c r="D200"/>
  <c r="A201"/>
  <c r="B201"/>
  <c r="C201"/>
  <c r="D201"/>
  <c r="A202"/>
  <c r="B202"/>
  <c r="C202"/>
  <c r="D202"/>
  <c r="A203"/>
  <c r="B203"/>
  <c r="C203"/>
  <c r="D203"/>
  <c r="A204"/>
  <c r="B204"/>
  <c r="C204"/>
  <c r="D204"/>
  <c r="A205"/>
  <c r="B205"/>
  <c r="C205"/>
  <c r="D205"/>
  <c r="A206"/>
  <c r="B206"/>
  <c r="C206"/>
  <c r="D206"/>
  <c r="A207"/>
  <c r="B207"/>
  <c r="C207"/>
  <c r="D207"/>
  <c r="A208"/>
  <c r="B208"/>
  <c r="C208"/>
  <c r="D208"/>
  <c r="A209"/>
  <c r="B209"/>
  <c r="C209"/>
  <c r="D209"/>
  <c r="A210"/>
  <c r="B210"/>
  <c r="C210"/>
  <c r="D210"/>
  <c r="A211"/>
  <c r="B211"/>
  <c r="C211"/>
  <c r="D211"/>
  <c r="A212"/>
  <c r="B212"/>
  <c r="C212"/>
  <c r="D212"/>
  <c r="A213"/>
  <c r="B213"/>
  <c r="C213"/>
  <c r="D213"/>
  <c r="A214"/>
  <c r="B214"/>
  <c r="C214"/>
  <c r="D214"/>
  <c r="A215"/>
  <c r="B215"/>
  <c r="C215"/>
  <c r="D215"/>
  <c r="A216"/>
  <c r="B216"/>
  <c r="C216"/>
  <c r="D216"/>
  <c r="A217"/>
  <c r="B217"/>
  <c r="C217"/>
  <c r="D217"/>
  <c r="A218"/>
  <c r="B218"/>
  <c r="C218"/>
  <c r="D218"/>
  <c r="A219"/>
  <c r="B219"/>
  <c r="C219"/>
  <c r="D219"/>
  <c r="A220"/>
  <c r="B220"/>
  <c r="C220"/>
  <c r="D220"/>
  <c r="A221"/>
  <c r="B221"/>
  <c r="C221"/>
  <c r="D221"/>
  <c r="A222"/>
  <c r="B222"/>
  <c r="C222"/>
  <c r="D222"/>
  <c r="A223"/>
  <c r="B223"/>
  <c r="C223"/>
  <c r="D223"/>
  <c r="A224"/>
  <c r="B224"/>
  <c r="C224"/>
  <c r="D224"/>
  <c r="A225"/>
  <c r="B225"/>
  <c r="C225"/>
  <c r="D225"/>
  <c r="A226"/>
  <c r="B226"/>
  <c r="C226"/>
  <c r="D226"/>
  <c r="A227"/>
  <c r="B227"/>
  <c r="C227"/>
  <c r="D227"/>
  <c r="A228"/>
  <c r="B228"/>
  <c r="C228"/>
  <c r="D228"/>
  <c r="A229"/>
  <c r="B229"/>
  <c r="C229"/>
  <c r="D229"/>
  <c r="A230"/>
  <c r="B230"/>
  <c r="C230"/>
  <c r="D230"/>
  <c r="A231"/>
  <c r="B231"/>
  <c r="C231"/>
  <c r="D231"/>
  <c r="A232"/>
  <c r="B232"/>
  <c r="C232"/>
  <c r="D232"/>
  <c r="A233"/>
  <c r="B233"/>
  <c r="C233"/>
  <c r="D233"/>
  <c r="A234"/>
  <c r="B234"/>
  <c r="C234"/>
  <c r="D234"/>
  <c r="A235"/>
  <c r="B235"/>
  <c r="C235"/>
  <c r="D235"/>
  <c r="A236"/>
  <c r="B236"/>
  <c r="C236"/>
  <c r="D236"/>
  <c r="A237"/>
  <c r="B237"/>
  <c r="C237"/>
  <c r="D237"/>
  <c r="A238"/>
  <c r="B238"/>
  <c r="C238"/>
  <c r="D238"/>
  <c r="A239"/>
  <c r="B239"/>
  <c r="C239"/>
  <c r="D239"/>
  <c r="A240"/>
  <c r="B240"/>
  <c r="C240"/>
  <c r="D240"/>
  <c r="A241"/>
  <c r="B241"/>
  <c r="C241"/>
  <c r="D241"/>
  <c r="A242"/>
  <c r="B242"/>
  <c r="C242"/>
  <c r="D242"/>
  <c r="A243"/>
  <c r="B243"/>
  <c r="C243"/>
  <c r="D243"/>
  <c r="A244"/>
  <c r="B244"/>
  <c r="C244"/>
  <c r="D244"/>
  <c r="A245"/>
  <c r="B245"/>
  <c r="C245"/>
  <c r="D245"/>
  <c r="A246"/>
  <c r="B246"/>
  <c r="C246"/>
  <c r="D246"/>
  <c r="A247"/>
  <c r="B247"/>
  <c r="C247"/>
  <c r="D247"/>
  <c r="A248"/>
  <c r="B248"/>
  <c r="C248"/>
  <c r="D248"/>
  <c r="A249"/>
  <c r="B249"/>
  <c r="C249"/>
  <c r="D249"/>
  <c r="A250"/>
  <c r="B250"/>
  <c r="C250"/>
  <c r="D250"/>
  <c r="A251"/>
  <c r="B251"/>
  <c r="C251"/>
  <c r="D251"/>
  <c r="A252"/>
  <c r="B252"/>
  <c r="C252"/>
  <c r="D252"/>
  <c r="A253"/>
  <c r="B253"/>
  <c r="C253"/>
  <c r="D253"/>
  <c r="A254"/>
  <c r="B254"/>
  <c r="C254"/>
  <c r="D254"/>
  <c r="A255"/>
  <c r="B255"/>
  <c r="C255"/>
  <c r="D255"/>
  <c r="A256"/>
  <c r="B256"/>
  <c r="C256"/>
  <c r="D256"/>
  <c r="A257"/>
  <c r="B257"/>
  <c r="C257"/>
  <c r="D257"/>
  <c r="A258"/>
  <c r="B258"/>
  <c r="C258"/>
  <c r="D258"/>
  <c r="A259"/>
  <c r="B259"/>
  <c r="C259"/>
  <c r="D259"/>
  <c r="A260"/>
  <c r="B260"/>
  <c r="C260"/>
  <c r="D260"/>
  <c r="A261"/>
  <c r="B261"/>
  <c r="C261"/>
  <c r="D261"/>
  <c r="A262"/>
  <c r="B262"/>
  <c r="C262"/>
  <c r="D262"/>
  <c r="A263"/>
  <c r="B263"/>
  <c r="C263"/>
  <c r="D263"/>
  <c r="A264"/>
  <c r="B264"/>
  <c r="C264"/>
  <c r="D264"/>
  <c r="A265"/>
  <c r="B265"/>
  <c r="C265"/>
  <c r="D265"/>
  <c r="A266"/>
  <c r="B266"/>
  <c r="C266"/>
  <c r="D266"/>
  <c r="A267"/>
  <c r="B267"/>
  <c r="C267"/>
  <c r="D267"/>
  <c r="A268"/>
  <c r="B268"/>
  <c r="C268"/>
  <c r="D268"/>
  <c r="A269"/>
  <c r="B269"/>
  <c r="C269"/>
  <c r="D269"/>
  <c r="A270"/>
  <c r="B270"/>
  <c r="C270"/>
  <c r="D270"/>
  <c r="A271"/>
  <c r="B271"/>
  <c r="C271"/>
  <c r="D271"/>
  <c r="A272"/>
  <c r="B272"/>
  <c r="C272"/>
  <c r="D272"/>
  <c r="A273"/>
  <c r="B273"/>
  <c r="C273"/>
  <c r="D273"/>
  <c r="A274"/>
  <c r="B274"/>
  <c r="C274"/>
  <c r="D274"/>
  <c r="A275"/>
  <c r="B275"/>
  <c r="C275"/>
  <c r="D275"/>
  <c r="A276"/>
  <c r="B276"/>
  <c r="C276"/>
  <c r="D276"/>
  <c r="A277"/>
  <c r="B277"/>
  <c r="C277"/>
  <c r="D277"/>
  <c r="A278"/>
  <c r="B278"/>
  <c r="C278"/>
  <c r="D278"/>
  <c r="A279"/>
  <c r="B279"/>
  <c r="C279"/>
  <c r="D279"/>
  <c r="A280"/>
  <c r="B280"/>
  <c r="C280"/>
  <c r="D280"/>
  <c r="A281"/>
  <c r="B281"/>
  <c r="C281"/>
  <c r="D281"/>
  <c r="A282"/>
  <c r="B282"/>
  <c r="C282"/>
  <c r="D282"/>
  <c r="A283"/>
  <c r="B283"/>
  <c r="C283"/>
  <c r="D283"/>
  <c r="A284"/>
  <c r="B284"/>
  <c r="C284"/>
  <c r="D284"/>
  <c r="A285"/>
  <c r="B285"/>
  <c r="C285"/>
  <c r="D285"/>
  <c r="A286"/>
  <c r="B286"/>
  <c r="C286"/>
  <c r="D286"/>
  <c r="A287"/>
  <c r="B287"/>
  <c r="C287"/>
  <c r="D287"/>
  <c r="A288"/>
  <c r="B288"/>
  <c r="C288"/>
  <c r="D288"/>
  <c r="A289"/>
  <c r="B289"/>
  <c r="C289"/>
  <c r="D289"/>
  <c r="A290"/>
  <c r="B290"/>
  <c r="C290"/>
  <c r="D290"/>
  <c r="A291"/>
  <c r="B291"/>
  <c r="C291"/>
  <c r="D291"/>
  <c r="A292"/>
  <c r="B292"/>
  <c r="C292"/>
  <c r="D292"/>
  <c r="A293"/>
  <c r="B293"/>
  <c r="C293"/>
  <c r="D293"/>
  <c r="A294"/>
  <c r="B294"/>
  <c r="C294"/>
  <c r="D294"/>
  <c r="A295"/>
  <c r="B295"/>
  <c r="C295"/>
  <c r="D295"/>
  <c r="A296"/>
  <c r="B296"/>
  <c r="C296"/>
  <c r="D296"/>
  <c r="A297"/>
  <c r="B297"/>
  <c r="C297"/>
  <c r="D297"/>
  <c r="A298"/>
  <c r="B298"/>
  <c r="C298"/>
  <c r="D298"/>
  <c r="A299"/>
  <c r="B299"/>
  <c r="C299"/>
  <c r="D299"/>
  <c r="A300"/>
  <c r="B300"/>
  <c r="C300"/>
  <c r="D300"/>
  <c r="A301"/>
  <c r="B301"/>
  <c r="C301"/>
  <c r="D301"/>
  <c r="A302"/>
  <c r="B302"/>
  <c r="C302"/>
  <c r="D302"/>
  <c r="A303"/>
  <c r="B303"/>
  <c r="C303"/>
  <c r="D303"/>
  <c r="A304"/>
  <c r="B304"/>
  <c r="C304"/>
  <c r="D304"/>
  <c r="A305"/>
  <c r="B305"/>
  <c r="C305"/>
  <c r="D305"/>
  <c r="A306"/>
  <c r="B306"/>
  <c r="C306"/>
  <c r="D306"/>
  <c r="A307"/>
  <c r="B307"/>
  <c r="C307"/>
  <c r="D307"/>
  <c r="A308"/>
  <c r="B308"/>
  <c r="C308"/>
  <c r="D308"/>
  <c r="A309"/>
  <c r="B309"/>
  <c r="C309"/>
  <c r="D309"/>
  <c r="A310"/>
  <c r="B310"/>
  <c r="C310"/>
  <c r="D310"/>
  <c r="A311"/>
  <c r="B311"/>
  <c r="C311"/>
  <c r="D311"/>
  <c r="A312"/>
  <c r="B312"/>
  <c r="C312"/>
  <c r="D312"/>
  <c r="A313"/>
  <c r="B313"/>
  <c r="C313"/>
  <c r="D313"/>
  <c r="A314"/>
  <c r="B314"/>
  <c r="C314"/>
  <c r="D314"/>
  <c r="A315"/>
  <c r="B315"/>
  <c r="C315"/>
  <c r="D315"/>
  <c r="A316"/>
  <c r="B316"/>
  <c r="C316"/>
  <c r="D316"/>
  <c r="A317"/>
  <c r="B317"/>
  <c r="C317"/>
  <c r="D317"/>
  <c r="A318"/>
  <c r="B318"/>
  <c r="C318"/>
  <c r="D318"/>
  <c r="A319"/>
  <c r="B319"/>
  <c r="C319"/>
  <c r="D319"/>
  <c r="A320"/>
  <c r="B320"/>
  <c r="C320"/>
  <c r="D320"/>
  <c r="A321"/>
  <c r="B321"/>
  <c r="C321"/>
  <c r="D321"/>
  <c r="A322"/>
  <c r="B322"/>
  <c r="C322"/>
  <c r="D322"/>
  <c r="A323"/>
  <c r="B323"/>
  <c r="C323"/>
  <c r="D323"/>
  <c r="A324"/>
  <c r="B324"/>
  <c r="C324"/>
  <c r="D324"/>
  <c r="A325"/>
  <c r="B325"/>
  <c r="C325"/>
  <c r="D325"/>
  <c r="A326"/>
  <c r="B326"/>
  <c r="C326"/>
  <c r="D326"/>
  <c r="A327"/>
  <c r="B327"/>
  <c r="C327"/>
  <c r="D327"/>
  <c r="A328"/>
  <c r="B328"/>
  <c r="C328"/>
  <c r="D328"/>
  <c r="A329"/>
  <c r="B329"/>
  <c r="C329"/>
  <c r="D329"/>
  <c r="A330"/>
  <c r="B330"/>
  <c r="C330"/>
  <c r="D330"/>
  <c r="A331"/>
  <c r="B331"/>
  <c r="C331"/>
  <c r="D331"/>
  <c r="A332"/>
  <c r="B332"/>
  <c r="C332"/>
  <c r="D332"/>
  <c r="A333"/>
  <c r="B333"/>
  <c r="C333"/>
  <c r="D333"/>
  <c r="A334"/>
  <c r="B334"/>
  <c r="C334"/>
  <c r="D334"/>
  <c r="A335"/>
  <c r="B335"/>
  <c r="C335"/>
  <c r="D335"/>
  <c r="A336"/>
  <c r="B336"/>
  <c r="C336"/>
  <c r="D336"/>
  <c r="A337"/>
  <c r="B337"/>
  <c r="C337"/>
  <c r="D337"/>
  <c r="A338"/>
  <c r="B338"/>
  <c r="C338"/>
  <c r="D338"/>
  <c r="A339"/>
  <c r="B339"/>
  <c r="C339"/>
  <c r="D339"/>
  <c r="A340"/>
  <c r="B340"/>
  <c r="C340"/>
  <c r="D340"/>
  <c r="A341"/>
  <c r="B341"/>
  <c r="C341"/>
  <c r="D341"/>
  <c r="A342"/>
  <c r="B342"/>
  <c r="C342"/>
  <c r="D342"/>
  <c r="A343"/>
  <c r="B343"/>
  <c r="C343"/>
  <c r="D343"/>
  <c r="A344"/>
  <c r="B344"/>
  <c r="C344"/>
  <c r="D344"/>
  <c r="A345"/>
  <c r="B345"/>
  <c r="C345"/>
  <c r="D345"/>
  <c r="A346"/>
  <c r="B346"/>
  <c r="C346"/>
  <c r="D346"/>
  <c r="A347"/>
  <c r="B347"/>
  <c r="C347"/>
  <c r="D347"/>
  <c r="A348"/>
  <c r="B348"/>
  <c r="C348"/>
  <c r="D348"/>
  <c r="A349"/>
  <c r="B349"/>
  <c r="C349"/>
  <c r="D349"/>
  <c r="A350"/>
  <c r="B350"/>
  <c r="C350"/>
  <c r="D350"/>
  <c r="A351"/>
  <c r="B351"/>
  <c r="C351"/>
  <c r="D351"/>
  <c r="A352"/>
  <c r="B352"/>
  <c r="C352"/>
  <c r="D352"/>
  <c r="A353"/>
  <c r="B353"/>
  <c r="C353"/>
  <c r="D353"/>
  <c r="A354"/>
  <c r="B354"/>
  <c r="C354"/>
  <c r="D354"/>
  <c r="A355"/>
  <c r="B355"/>
  <c r="C355"/>
  <c r="D355"/>
  <c r="A356"/>
  <c r="B356"/>
  <c r="C356"/>
  <c r="D356"/>
  <c r="A357"/>
  <c r="B357"/>
  <c r="C357"/>
  <c r="D357"/>
  <c r="A358"/>
  <c r="B358"/>
  <c r="C358"/>
  <c r="D358"/>
  <c r="A359"/>
  <c r="B359"/>
  <c r="C359"/>
  <c r="D359"/>
  <c r="A360"/>
  <c r="B360"/>
  <c r="C360"/>
  <c r="D360"/>
  <c r="A361"/>
  <c r="B361"/>
  <c r="C361"/>
  <c r="D361"/>
  <c r="A362"/>
  <c r="B362"/>
  <c r="C362"/>
  <c r="D362"/>
  <c r="A363"/>
  <c r="B363"/>
  <c r="C363"/>
  <c r="D363"/>
  <c r="A364"/>
  <c r="B364"/>
  <c r="C364"/>
  <c r="D364"/>
  <c r="A365"/>
  <c r="B365"/>
  <c r="C365"/>
  <c r="D365"/>
  <c r="A366"/>
  <c r="B366"/>
  <c r="C366"/>
  <c r="D366"/>
  <c r="A367"/>
  <c r="B367"/>
  <c r="C367"/>
  <c r="D367"/>
  <c r="A368"/>
  <c r="B368"/>
  <c r="C368"/>
  <c r="D368"/>
  <c r="A369"/>
  <c r="B369"/>
  <c r="C369"/>
  <c r="D369"/>
  <c r="A370"/>
  <c r="B370"/>
  <c r="C370"/>
  <c r="D370"/>
  <c r="A371"/>
  <c r="B371"/>
  <c r="C371"/>
  <c r="D371"/>
  <c r="A372"/>
  <c r="B372"/>
  <c r="C372"/>
  <c r="D372"/>
  <c r="A373"/>
  <c r="B373"/>
  <c r="C373"/>
  <c r="D373"/>
  <c r="A374"/>
  <c r="B374"/>
  <c r="C374"/>
  <c r="D374"/>
  <c r="A375"/>
  <c r="B375"/>
  <c r="C375"/>
  <c r="D375"/>
  <c r="A376"/>
  <c r="B376"/>
  <c r="C376"/>
  <c r="D376"/>
  <c r="A377"/>
  <c r="B377"/>
  <c r="C377"/>
  <c r="D377"/>
  <c r="A378"/>
  <c r="B378"/>
  <c r="C378"/>
  <c r="D378"/>
  <c r="A379"/>
  <c r="B379"/>
  <c r="C379"/>
  <c r="D379"/>
  <c r="A380"/>
  <c r="B380"/>
  <c r="C380"/>
  <c r="D380"/>
  <c r="A381"/>
  <c r="B381"/>
  <c r="C381"/>
  <c r="D381"/>
  <c r="A382"/>
  <c r="B382"/>
  <c r="C382"/>
  <c r="D382"/>
  <c r="A383"/>
  <c r="B383"/>
  <c r="C383"/>
  <c r="D383"/>
  <c r="A384"/>
  <c r="B384"/>
  <c r="C384"/>
  <c r="D384"/>
  <c r="A385"/>
  <c r="B385"/>
  <c r="C385"/>
  <c r="D385"/>
  <c r="A386"/>
  <c r="B386"/>
  <c r="C386"/>
  <c r="D386"/>
  <c r="A387"/>
  <c r="B387"/>
  <c r="C387"/>
  <c r="D387"/>
  <c r="A388"/>
  <c r="B388"/>
  <c r="C388"/>
  <c r="D388"/>
  <c r="A389"/>
  <c r="B389"/>
  <c r="C389"/>
  <c r="D389"/>
  <c r="A390"/>
  <c r="B390"/>
  <c r="C390"/>
  <c r="D390"/>
  <c r="A391"/>
  <c r="B391"/>
  <c r="C391"/>
  <c r="D391"/>
  <c r="A392"/>
  <c r="B392"/>
  <c r="C392"/>
  <c r="D392"/>
  <c r="A393"/>
  <c r="B393"/>
  <c r="C393"/>
  <c r="D393"/>
  <c r="A394"/>
  <c r="B394"/>
  <c r="C394"/>
  <c r="D394"/>
  <c r="A395"/>
  <c r="B395"/>
  <c r="C395"/>
  <c r="D395"/>
  <c r="A396"/>
  <c r="B396"/>
  <c r="C396"/>
  <c r="D396"/>
  <c r="A397"/>
  <c r="B397"/>
  <c r="C397"/>
  <c r="D397"/>
  <c r="A398"/>
  <c r="B398"/>
  <c r="C398"/>
  <c r="D398"/>
  <c r="A399"/>
  <c r="B399"/>
  <c r="C399"/>
  <c r="D399"/>
  <c r="A400"/>
  <c r="B400"/>
  <c r="C400"/>
  <c r="D400"/>
  <c r="A401"/>
  <c r="B401"/>
  <c r="C401"/>
  <c r="D401"/>
  <c r="A402"/>
  <c r="B402"/>
  <c r="C402"/>
  <c r="D402"/>
  <c r="A403"/>
  <c r="B403"/>
  <c r="C403"/>
  <c r="D403"/>
  <c r="A404"/>
  <c r="B404"/>
  <c r="C404"/>
  <c r="D404"/>
  <c r="A405"/>
  <c r="B405"/>
  <c r="C405"/>
  <c r="D405"/>
  <c r="A406"/>
  <c r="B406"/>
  <c r="C406"/>
  <c r="D406"/>
  <c r="A407"/>
  <c r="B407"/>
  <c r="C407"/>
  <c r="D407"/>
  <c r="A408"/>
  <c r="B408"/>
  <c r="C408"/>
  <c r="D408"/>
  <c r="A409"/>
  <c r="B409"/>
  <c r="C409"/>
  <c r="D409"/>
  <c r="A410"/>
  <c r="B410"/>
  <c r="C410"/>
  <c r="D410"/>
  <c r="A411"/>
  <c r="B411"/>
  <c r="C411"/>
  <c r="D411"/>
  <c r="A412"/>
  <c r="B412"/>
  <c r="C412"/>
  <c r="D412"/>
  <c r="A413"/>
  <c r="B413"/>
  <c r="C413"/>
  <c r="D413"/>
  <c r="A414"/>
  <c r="B414"/>
  <c r="C414"/>
  <c r="D414"/>
  <c r="A415"/>
  <c r="B415"/>
  <c r="C415"/>
  <c r="D415"/>
  <c r="A416"/>
  <c r="B416"/>
  <c r="C416"/>
  <c r="D416"/>
  <c r="A417"/>
  <c r="B417"/>
  <c r="C417"/>
  <c r="D417"/>
  <c r="A418"/>
  <c r="B418"/>
  <c r="C418"/>
  <c r="D418"/>
  <c r="A419"/>
  <c r="B419"/>
  <c r="C419"/>
  <c r="D419"/>
  <c r="A420"/>
  <c r="B420"/>
  <c r="C420"/>
  <c r="D420"/>
  <c r="A421"/>
  <c r="B421"/>
  <c r="C421"/>
  <c r="D421"/>
  <c r="A422"/>
  <c r="B422"/>
  <c r="C422"/>
  <c r="D422"/>
  <c r="A423"/>
  <c r="B423"/>
  <c r="C423"/>
  <c r="D423"/>
  <c r="A424"/>
  <c r="B424"/>
  <c r="C424"/>
  <c r="D424"/>
  <c r="A425"/>
  <c r="B425"/>
  <c r="C425"/>
  <c r="D425"/>
  <c r="A426"/>
  <c r="B426"/>
  <c r="C426"/>
  <c r="D426"/>
  <c r="A427"/>
  <c r="B427"/>
  <c r="C427"/>
  <c r="A428"/>
  <c r="B428"/>
  <c r="C428"/>
  <c r="D428"/>
  <c r="A429"/>
  <c r="B429"/>
  <c r="C429"/>
  <c r="D429"/>
  <c r="A430"/>
  <c r="B430"/>
  <c r="C430"/>
  <c r="D430"/>
  <c r="A431"/>
  <c r="B431"/>
  <c r="C431"/>
  <c r="D431"/>
  <c r="A432"/>
  <c r="B432"/>
  <c r="C432"/>
  <c r="D432"/>
  <c r="A433"/>
  <c r="B433"/>
  <c r="C433"/>
  <c r="D433"/>
  <c r="A434"/>
  <c r="B434"/>
  <c r="C434"/>
  <c r="D434"/>
  <c r="A435"/>
  <c r="B435"/>
  <c r="C435"/>
  <c r="D435"/>
  <c r="A436"/>
  <c r="B436"/>
  <c r="C436"/>
  <c r="D436"/>
  <c r="A437"/>
  <c r="B437"/>
  <c r="C437"/>
  <c r="D437"/>
  <c r="A438"/>
  <c r="B438"/>
  <c r="C438"/>
  <c r="D438"/>
  <c r="A439"/>
  <c r="B439"/>
  <c r="C439"/>
  <c r="D439"/>
  <c r="A440"/>
  <c r="B440"/>
  <c r="C440"/>
  <c r="D440"/>
  <c r="A441"/>
  <c r="B441"/>
  <c r="C441"/>
  <c r="D441"/>
  <c r="A442"/>
  <c r="B442"/>
  <c r="C442"/>
  <c r="D442"/>
  <c r="A443"/>
  <c r="B443"/>
  <c r="C443"/>
  <c r="D443"/>
  <c r="A444"/>
  <c r="B444"/>
  <c r="C444"/>
  <c r="D444"/>
  <c r="A445"/>
  <c r="B445"/>
  <c r="C445"/>
  <c r="D445"/>
  <c r="A446"/>
  <c r="B446"/>
  <c r="C446"/>
  <c r="D446"/>
  <c r="A447"/>
  <c r="B447"/>
  <c r="C447"/>
  <c r="D447"/>
  <c r="A448"/>
  <c r="B448"/>
  <c r="C448"/>
  <c r="D448"/>
  <c r="A449"/>
  <c r="B449"/>
  <c r="C449"/>
  <c r="D449"/>
  <c r="A450"/>
  <c r="B450"/>
  <c r="C450"/>
  <c r="D450"/>
  <c r="A451"/>
  <c r="B451"/>
  <c r="C451"/>
  <c r="D451"/>
  <c r="A452"/>
  <c r="B452"/>
  <c r="C452"/>
  <c r="D452"/>
  <c r="A453"/>
  <c r="B453"/>
  <c r="C453"/>
  <c r="D453"/>
  <c r="A454"/>
  <c r="B454"/>
  <c r="C454"/>
  <c r="D454"/>
  <c r="A455"/>
  <c r="B455"/>
  <c r="C455"/>
  <c r="D455"/>
  <c r="A456"/>
  <c r="B456"/>
  <c r="C456"/>
  <c r="D456"/>
  <c r="A457"/>
  <c r="B457"/>
  <c r="C457"/>
  <c r="D457"/>
  <c r="A458"/>
  <c r="B458"/>
  <c r="C458"/>
  <c r="D458"/>
  <c r="A459"/>
  <c r="B459"/>
  <c r="C459"/>
  <c r="D459"/>
  <c r="A460"/>
  <c r="B460"/>
  <c r="C460"/>
  <c r="D460"/>
  <c r="A461"/>
  <c r="B461"/>
  <c r="C461"/>
  <c r="D461"/>
  <c r="A462"/>
  <c r="B462"/>
  <c r="C462"/>
  <c r="D462"/>
  <c r="A463"/>
  <c r="B463"/>
  <c r="C463"/>
  <c r="D463"/>
  <c r="A464"/>
  <c r="B464"/>
  <c r="C464"/>
  <c r="D464"/>
  <c r="A465"/>
  <c r="B465"/>
  <c r="C465"/>
  <c r="D465"/>
  <c r="A466"/>
  <c r="B466"/>
  <c r="C466"/>
  <c r="D466"/>
  <c r="A467"/>
  <c r="B467"/>
  <c r="C467"/>
  <c r="D467"/>
  <c r="A468"/>
  <c r="B468"/>
  <c r="C468"/>
  <c r="D468"/>
  <c r="A469"/>
  <c r="B469"/>
  <c r="C469"/>
  <c r="D469"/>
  <c r="A470"/>
  <c r="B470"/>
  <c r="C470"/>
  <c r="D470"/>
  <c r="A471"/>
  <c r="B471"/>
  <c r="C471"/>
  <c r="D471"/>
  <c r="A472"/>
  <c r="B472"/>
  <c r="C472"/>
  <c r="D472"/>
  <c r="A473"/>
  <c r="B473"/>
  <c r="C473"/>
  <c r="D473"/>
  <c r="A474"/>
  <c r="B474"/>
  <c r="C474"/>
  <c r="D474"/>
  <c r="A475"/>
  <c r="B475"/>
  <c r="C475"/>
  <c r="D475"/>
  <c r="A476"/>
  <c r="B476"/>
  <c r="C476"/>
  <c r="D476"/>
  <c r="A477"/>
  <c r="B477"/>
  <c r="C477"/>
  <c r="D477"/>
  <c r="A478"/>
  <c r="B478"/>
  <c r="C478"/>
  <c r="D478"/>
  <c r="A479"/>
  <c r="B479"/>
  <c r="C479"/>
  <c r="D479"/>
  <c r="A480"/>
  <c r="B480"/>
  <c r="C480"/>
  <c r="D480"/>
  <c r="A481"/>
  <c r="B481"/>
  <c r="C481"/>
  <c r="D481"/>
  <c r="A482"/>
  <c r="B482"/>
  <c r="C482"/>
  <c r="D482"/>
  <c r="A483"/>
  <c r="B483"/>
  <c r="C483"/>
  <c r="D483"/>
  <c r="A484"/>
  <c r="B484"/>
  <c r="C484"/>
  <c r="D484"/>
  <c r="A485"/>
  <c r="B485"/>
  <c r="C485"/>
  <c r="D485"/>
  <c r="A486"/>
  <c r="B486"/>
  <c r="C486"/>
  <c r="D486"/>
  <c r="A487"/>
  <c r="B487"/>
  <c r="C487"/>
  <c r="D487"/>
  <c r="A488"/>
  <c r="B488"/>
  <c r="C488"/>
  <c r="D488"/>
  <c r="A489"/>
  <c r="B489"/>
  <c r="C489"/>
  <c r="D489"/>
  <c r="A490"/>
  <c r="B490"/>
  <c r="C490"/>
  <c r="D490"/>
  <c r="A491"/>
  <c r="B491"/>
  <c r="C491"/>
  <c r="D491"/>
  <c r="A492"/>
  <c r="B492"/>
  <c r="C492"/>
  <c r="D492"/>
  <c r="A493"/>
  <c r="B493"/>
  <c r="C493"/>
  <c r="D493"/>
  <c r="A494"/>
  <c r="B494"/>
  <c r="C494"/>
  <c r="D494"/>
  <c r="A495"/>
  <c r="B495"/>
  <c r="C495"/>
  <c r="D495"/>
  <c r="A496"/>
  <c r="B496"/>
  <c r="C496"/>
  <c r="D496"/>
  <c r="A497"/>
  <c r="B497"/>
  <c r="C497"/>
  <c r="D497"/>
  <c r="A498"/>
  <c r="B498"/>
  <c r="C498"/>
  <c r="D498"/>
  <c r="A499"/>
  <c r="B499"/>
  <c r="C499"/>
  <c r="D499"/>
  <c r="A500"/>
  <c r="B500"/>
  <c r="C500"/>
  <c r="D500"/>
  <c r="A501"/>
  <c r="B501"/>
  <c r="C501"/>
  <c r="D501"/>
  <c r="A502"/>
  <c r="B502"/>
  <c r="C502"/>
  <c r="D502"/>
  <c r="A503"/>
  <c r="B503"/>
  <c r="C503"/>
  <c r="D503"/>
  <c r="A504"/>
  <c r="B504"/>
  <c r="C504"/>
  <c r="D504"/>
  <c r="A505"/>
  <c r="B505"/>
  <c r="C505"/>
  <c r="D505"/>
  <c r="A506"/>
  <c r="B506"/>
  <c r="C506"/>
  <c r="D506"/>
  <c r="A507"/>
  <c r="B507"/>
  <c r="C507"/>
  <c r="D507"/>
  <c r="A508"/>
  <c r="B508"/>
  <c r="C508"/>
  <c r="D508"/>
  <c r="A509"/>
  <c r="B509"/>
  <c r="C509"/>
  <c r="D509"/>
  <c r="A510"/>
  <c r="B510"/>
  <c r="C510"/>
  <c r="D510"/>
  <c r="A511"/>
  <c r="B511"/>
  <c r="C511"/>
  <c r="D511"/>
  <c r="A512"/>
  <c r="B512"/>
  <c r="C512"/>
  <c r="D512"/>
  <c r="A513"/>
  <c r="B513"/>
  <c r="C513"/>
  <c r="D513"/>
  <c r="A514"/>
  <c r="B514"/>
  <c r="C514"/>
  <c r="D514"/>
  <c r="A515"/>
  <c r="B515"/>
  <c r="C515"/>
  <c r="D515"/>
  <c r="A516"/>
  <c r="B516"/>
  <c r="C516"/>
  <c r="D516"/>
  <c r="A517"/>
  <c r="B517"/>
  <c r="C517"/>
  <c r="D517"/>
  <c r="A518"/>
  <c r="B518"/>
  <c r="C518"/>
  <c r="D518"/>
  <c r="A519"/>
  <c r="B519"/>
  <c r="C519"/>
  <c r="D519"/>
  <c r="A520"/>
  <c r="B520"/>
  <c r="C520"/>
  <c r="D520"/>
  <c r="A521"/>
  <c r="B521"/>
  <c r="C521"/>
  <c r="D521"/>
  <c r="A522"/>
  <c r="B522"/>
  <c r="C522"/>
  <c r="D522"/>
  <c r="A523"/>
  <c r="B523"/>
  <c r="C523"/>
  <c r="D523"/>
  <c r="A524"/>
  <c r="B524"/>
  <c r="C524"/>
  <c r="D524"/>
  <c r="A525"/>
  <c r="B525"/>
  <c r="C525"/>
  <c r="D525"/>
  <c r="A526"/>
  <c r="B526"/>
  <c r="C526"/>
  <c r="D526"/>
  <c r="A527"/>
  <c r="B527"/>
  <c r="C527"/>
  <c r="D527"/>
  <c r="A528"/>
  <c r="B528"/>
  <c r="C528"/>
  <c r="D528"/>
  <c r="A529"/>
  <c r="B529"/>
  <c r="C529"/>
  <c r="D529"/>
  <c r="A530"/>
  <c r="B530"/>
  <c r="C530"/>
  <c r="D530"/>
  <c r="A531"/>
  <c r="B531"/>
  <c r="C531"/>
  <c r="D531"/>
  <c r="A532"/>
  <c r="B532"/>
  <c r="C532"/>
  <c r="D532"/>
  <c r="A533"/>
  <c r="B533"/>
  <c r="C533"/>
  <c r="D533"/>
  <c r="A534"/>
  <c r="B534"/>
  <c r="C534"/>
  <c r="D534"/>
  <c r="A535"/>
  <c r="B535"/>
  <c r="C535"/>
  <c r="D535"/>
  <c r="A536"/>
  <c r="B536"/>
  <c r="C536"/>
  <c r="D536"/>
  <c r="A537"/>
  <c r="B537"/>
  <c r="C537"/>
  <c r="D537"/>
  <c r="A538"/>
  <c r="B538"/>
  <c r="C538"/>
  <c r="D538"/>
  <c r="A539"/>
  <c r="B539"/>
  <c r="C539"/>
  <c r="D539"/>
  <c r="A540"/>
  <c r="B540"/>
  <c r="C540"/>
  <c r="D540"/>
  <c r="A541"/>
  <c r="B541"/>
  <c r="C541"/>
  <c r="D541"/>
  <c r="A542"/>
  <c r="B542"/>
  <c r="C542"/>
  <c r="D542"/>
  <c r="A543"/>
  <c r="B543"/>
  <c r="C543"/>
  <c r="D543"/>
  <c r="A544"/>
  <c r="B544"/>
  <c r="C544"/>
  <c r="D544"/>
  <c r="A545"/>
  <c r="B545"/>
  <c r="C545"/>
  <c r="D545"/>
  <c r="A546"/>
  <c r="B546"/>
  <c r="C546"/>
  <c r="D546"/>
  <c r="A547"/>
  <c r="B547"/>
  <c r="C547"/>
  <c r="D547"/>
  <c r="A548"/>
  <c r="B548"/>
  <c r="C548"/>
  <c r="D548"/>
  <c r="A549"/>
  <c r="B549"/>
  <c r="C549"/>
  <c r="D549"/>
  <c r="A550"/>
  <c r="B550"/>
  <c r="C550"/>
  <c r="D550"/>
  <c r="A551"/>
  <c r="B551"/>
  <c r="C551"/>
  <c r="D551"/>
  <c r="A552"/>
  <c r="B552"/>
  <c r="C552"/>
  <c r="D552"/>
  <c r="A553"/>
  <c r="B553"/>
  <c r="C553"/>
  <c r="D553"/>
  <c r="A554"/>
  <c r="B554"/>
  <c r="C554"/>
  <c r="D554"/>
  <c r="A555"/>
  <c r="B555"/>
  <c r="C555"/>
  <c r="D555"/>
  <c r="A556"/>
  <c r="B556"/>
  <c r="C556"/>
  <c r="D556"/>
  <c r="A557"/>
  <c r="B557"/>
  <c r="C557"/>
  <c r="D557"/>
  <c r="A558"/>
  <c r="B558"/>
  <c r="C558"/>
  <c r="D558"/>
  <c r="A559"/>
  <c r="B559"/>
  <c r="C559"/>
  <c r="D559"/>
  <c r="A560"/>
  <c r="B560"/>
  <c r="C560"/>
  <c r="D560"/>
  <c r="A561"/>
  <c r="B561"/>
  <c r="C561"/>
  <c r="D561"/>
  <c r="A562"/>
  <c r="B562"/>
  <c r="C562"/>
  <c r="D562"/>
  <c r="A563"/>
  <c r="B563"/>
  <c r="C563"/>
  <c r="D563"/>
  <c r="A564"/>
  <c r="B564"/>
  <c r="C564"/>
  <c r="D564"/>
  <c r="A565"/>
  <c r="B565"/>
  <c r="C565"/>
  <c r="D565"/>
  <c r="A566"/>
  <c r="B566"/>
  <c r="C566"/>
  <c r="D566"/>
  <c r="A567"/>
  <c r="B567"/>
  <c r="C567"/>
  <c r="D567"/>
  <c r="A568"/>
  <c r="B568"/>
  <c r="C568"/>
  <c r="D568"/>
  <c r="A569"/>
  <c r="B569"/>
  <c r="C569"/>
  <c r="D569"/>
  <c r="A570"/>
  <c r="B570"/>
  <c r="C570"/>
  <c r="D570"/>
  <c r="A571"/>
  <c r="B571"/>
  <c r="C571"/>
  <c r="D571"/>
  <c r="A572"/>
  <c r="B572"/>
  <c r="C572"/>
  <c r="D572"/>
  <c r="A573"/>
  <c r="B573"/>
  <c r="C573"/>
  <c r="D573"/>
  <c r="A574"/>
  <c r="B574"/>
  <c r="C574"/>
  <c r="D574"/>
  <c r="A575"/>
  <c r="B575"/>
  <c r="C575"/>
  <c r="D575"/>
  <c r="A576"/>
  <c r="B576"/>
  <c r="C576"/>
  <c r="D576"/>
  <c r="A577"/>
  <c r="B577"/>
  <c r="C577"/>
  <c r="D577"/>
  <c r="A578"/>
  <c r="B578"/>
  <c r="C578"/>
  <c r="D578"/>
  <c r="A579"/>
  <c r="B579"/>
  <c r="C579"/>
  <c r="D579"/>
  <c r="A580"/>
  <c r="B580"/>
  <c r="C580"/>
  <c r="D580"/>
  <c r="A581"/>
  <c r="B581"/>
  <c r="C581"/>
  <c r="D581"/>
  <c r="A582"/>
  <c r="B582"/>
  <c r="C582"/>
  <c r="D582"/>
  <c r="A583"/>
  <c r="B583"/>
  <c r="C583"/>
  <c r="D583"/>
  <c r="A584"/>
  <c r="B584"/>
  <c r="C584"/>
  <c r="D584"/>
  <c r="A585"/>
  <c r="B585"/>
  <c r="C585"/>
  <c r="D585"/>
  <c r="A586"/>
  <c r="B586"/>
  <c r="C586"/>
  <c r="D586"/>
  <c r="A587"/>
  <c r="B587"/>
  <c r="C587"/>
  <c r="D587"/>
  <c r="A588"/>
  <c r="B588"/>
  <c r="C588"/>
  <c r="D588"/>
  <c r="A589"/>
  <c r="B589"/>
  <c r="C589"/>
  <c r="D589"/>
  <c r="A590"/>
  <c r="B590"/>
  <c r="C590"/>
  <c r="D590"/>
  <c r="A591"/>
  <c r="B591"/>
  <c r="C591"/>
  <c r="D591"/>
  <c r="A592"/>
  <c r="B592"/>
  <c r="C592"/>
  <c r="D592"/>
  <c r="A593"/>
  <c r="B593"/>
  <c r="C593"/>
  <c r="D593"/>
  <c r="A594"/>
  <c r="B594"/>
  <c r="C594"/>
  <c r="D594"/>
  <c r="A595"/>
  <c r="B595"/>
  <c r="C595"/>
  <c r="D595"/>
  <c r="A596"/>
  <c r="B596"/>
  <c r="C596"/>
  <c r="D596"/>
  <c r="A597"/>
  <c r="B597"/>
  <c r="C597"/>
  <c r="D597"/>
  <c r="A598"/>
  <c r="B598"/>
  <c r="C598"/>
  <c r="D598"/>
  <c r="A599"/>
  <c r="B599"/>
  <c r="C599"/>
  <c r="D599"/>
  <c r="A600"/>
  <c r="B600"/>
  <c r="C600"/>
  <c r="D600"/>
  <c r="A601"/>
  <c r="B601"/>
  <c r="C601"/>
  <c r="D601"/>
  <c r="A602"/>
  <c r="B602"/>
  <c r="C602"/>
  <c r="D602"/>
  <c r="A603"/>
  <c r="B603"/>
  <c r="C603"/>
  <c r="D603"/>
  <c r="A604"/>
  <c r="B604"/>
  <c r="C604"/>
  <c r="D604"/>
  <c r="A605"/>
  <c r="B605"/>
  <c r="C605"/>
  <c r="D605"/>
  <c r="A606"/>
  <c r="B606"/>
  <c r="C606"/>
  <c r="D606"/>
  <c r="A607"/>
  <c r="B607"/>
  <c r="C607"/>
  <c r="D607"/>
  <c r="A608"/>
  <c r="B608"/>
  <c r="C608"/>
  <c r="D608"/>
  <c r="A609"/>
  <c r="B609"/>
  <c r="C609"/>
  <c r="D609"/>
  <c r="A610"/>
  <c r="B610"/>
  <c r="C610"/>
  <c r="D610"/>
  <c r="A611"/>
  <c r="B611"/>
  <c r="C611"/>
  <c r="D611"/>
  <c r="A612"/>
  <c r="B612"/>
  <c r="C612"/>
  <c r="D612"/>
  <c r="A613"/>
  <c r="B613"/>
  <c r="C613"/>
  <c r="D613"/>
  <c r="A614"/>
  <c r="B614"/>
  <c r="C614"/>
  <c r="D614"/>
  <c r="A615"/>
  <c r="B615"/>
  <c r="C615"/>
  <c r="D615"/>
  <c r="A616"/>
  <c r="B616"/>
  <c r="C616"/>
  <c r="D616"/>
  <c r="A617"/>
  <c r="B617"/>
  <c r="C617"/>
  <c r="D617"/>
  <c r="A618"/>
  <c r="B618"/>
  <c r="C618"/>
  <c r="D618"/>
  <c r="A619"/>
  <c r="B619"/>
  <c r="C619"/>
  <c r="D619"/>
  <c r="A620"/>
  <c r="B620"/>
  <c r="C620"/>
  <c r="D620"/>
  <c r="A621"/>
  <c r="B621"/>
  <c r="C621"/>
  <c r="D621"/>
  <c r="A622"/>
  <c r="B622"/>
  <c r="C622"/>
  <c r="D622"/>
  <c r="A623"/>
  <c r="B623"/>
  <c r="C623"/>
  <c r="D623"/>
  <c r="A624"/>
  <c r="B624"/>
  <c r="C624"/>
  <c r="D624"/>
  <c r="A625"/>
  <c r="B625"/>
  <c r="C625"/>
  <c r="D625"/>
  <c r="A626"/>
  <c r="B626"/>
  <c r="C626"/>
  <c r="D626"/>
  <c r="A627"/>
  <c r="B627"/>
  <c r="C627"/>
  <c r="D627"/>
  <c r="A628"/>
  <c r="B628"/>
  <c r="C628"/>
  <c r="D628"/>
  <c r="A629"/>
  <c r="B629"/>
  <c r="C629"/>
  <c r="D629"/>
  <c r="A630"/>
  <c r="B630"/>
  <c r="C630"/>
  <c r="D630"/>
  <c r="A631"/>
  <c r="B631"/>
  <c r="C631"/>
  <c r="D631"/>
  <c r="A632"/>
  <c r="B632"/>
  <c r="C632"/>
  <c r="D632"/>
  <c r="A633"/>
  <c r="B633"/>
  <c r="C633"/>
  <c r="D633"/>
  <c r="A634"/>
  <c r="B634"/>
  <c r="C634"/>
  <c r="D634"/>
  <c r="A635"/>
  <c r="B635"/>
  <c r="C635"/>
  <c r="D635"/>
  <c r="A636"/>
  <c r="B636"/>
  <c r="C636"/>
  <c r="D636"/>
  <c r="A637"/>
  <c r="B637"/>
  <c r="C637"/>
  <c r="D637"/>
  <c r="A638"/>
  <c r="B638"/>
  <c r="C638"/>
  <c r="D638"/>
  <c r="A639"/>
  <c r="B639"/>
  <c r="C639"/>
  <c r="D639"/>
  <c r="A640"/>
  <c r="B640"/>
  <c r="C640"/>
  <c r="D640"/>
  <c r="A641"/>
  <c r="B641"/>
  <c r="C641"/>
  <c r="D641"/>
  <c r="A642"/>
  <c r="B642"/>
  <c r="C642"/>
  <c r="D642"/>
  <c r="A643"/>
  <c r="B643"/>
  <c r="C643"/>
  <c r="D643"/>
  <c r="A644"/>
  <c r="B644"/>
  <c r="C644"/>
  <c r="D644"/>
  <c r="A645"/>
  <c r="B645"/>
  <c r="C645"/>
  <c r="D645"/>
  <c r="A646"/>
  <c r="B646"/>
  <c r="C646"/>
  <c r="D646"/>
  <c r="A647"/>
  <c r="B647"/>
  <c r="C647"/>
  <c r="D647"/>
  <c r="A648"/>
  <c r="B648"/>
  <c r="C648"/>
  <c r="D648"/>
  <c r="A649"/>
  <c r="B649"/>
  <c r="C649"/>
  <c r="D649"/>
  <c r="A650"/>
  <c r="B650"/>
  <c r="C650"/>
  <c r="D650"/>
  <c r="A651"/>
  <c r="B651"/>
  <c r="C651"/>
  <c r="D651"/>
  <c r="A652"/>
  <c r="B652"/>
  <c r="C652"/>
  <c r="D652"/>
  <c r="A653"/>
  <c r="B653"/>
  <c r="C653"/>
  <c r="D653"/>
  <c r="A654"/>
  <c r="B654"/>
  <c r="C654"/>
  <c r="D654"/>
  <c r="A655"/>
  <c r="B655"/>
  <c r="C655"/>
  <c r="D655"/>
  <c r="A656"/>
  <c r="B656"/>
  <c r="C656"/>
  <c r="D656"/>
  <c r="A657"/>
  <c r="B657"/>
  <c r="C657"/>
  <c r="D657"/>
  <c r="A658"/>
  <c r="B658"/>
  <c r="C658"/>
  <c r="D658"/>
  <c r="A659"/>
  <c r="B659"/>
  <c r="C659"/>
  <c r="D659"/>
  <c r="A660"/>
  <c r="B660"/>
  <c r="C660"/>
  <c r="D660"/>
  <c r="A661"/>
  <c r="B661"/>
  <c r="C661"/>
  <c r="D661"/>
  <c r="A662"/>
  <c r="B662"/>
  <c r="C662"/>
  <c r="D662"/>
  <c r="A663"/>
  <c r="B663"/>
  <c r="C663"/>
  <c r="D663"/>
  <c r="A664"/>
  <c r="B664"/>
  <c r="C664"/>
  <c r="D664"/>
  <c r="A665"/>
  <c r="B665"/>
  <c r="C665"/>
  <c r="D665"/>
  <c r="A666"/>
  <c r="B666"/>
  <c r="C666"/>
  <c r="D666"/>
  <c r="A667"/>
  <c r="B667"/>
  <c r="C667"/>
  <c r="D667"/>
  <c r="A668"/>
  <c r="B668"/>
  <c r="C668"/>
  <c r="D668"/>
  <c r="A669"/>
  <c r="B669"/>
  <c r="C669"/>
  <c r="D669"/>
  <c r="A670"/>
  <c r="B670"/>
  <c r="C670"/>
  <c r="D670"/>
  <c r="A671"/>
  <c r="B671"/>
  <c r="C671"/>
  <c r="D671"/>
  <c r="A672"/>
  <c r="B672"/>
  <c r="C672"/>
  <c r="D672"/>
  <c r="A673"/>
  <c r="B673"/>
  <c r="C673"/>
  <c r="D673"/>
  <c r="A674"/>
  <c r="B674"/>
  <c r="C674"/>
  <c r="D674"/>
  <c r="A675"/>
  <c r="B675"/>
  <c r="C675"/>
  <c r="D675"/>
  <c r="A676"/>
  <c r="B676"/>
  <c r="C676"/>
  <c r="D676"/>
  <c r="A677"/>
  <c r="B677"/>
  <c r="C677"/>
  <c r="D677"/>
  <c r="A678"/>
  <c r="B678"/>
  <c r="C678"/>
  <c r="D678"/>
  <c r="A679"/>
  <c r="B679"/>
  <c r="C679"/>
  <c r="D679"/>
  <c r="A680"/>
  <c r="B680"/>
  <c r="C680"/>
  <c r="D680"/>
  <c r="A681"/>
  <c r="B681"/>
  <c r="C681"/>
  <c r="D681"/>
  <c r="A682"/>
  <c r="B682"/>
  <c r="C682"/>
  <c r="D682"/>
  <c r="A683"/>
  <c r="B683"/>
  <c r="C683"/>
  <c r="D683"/>
  <c r="A684"/>
  <c r="B684"/>
  <c r="C684"/>
  <c r="D684"/>
  <c r="A685"/>
  <c r="B685"/>
  <c r="C685"/>
  <c r="D685"/>
  <c r="A686"/>
  <c r="B686"/>
  <c r="C686"/>
  <c r="D686"/>
  <c r="A687"/>
  <c r="B687"/>
  <c r="C687"/>
  <c r="D687"/>
  <c r="A688"/>
  <c r="B688"/>
  <c r="C688"/>
  <c r="D688"/>
  <c r="A689"/>
  <c r="B689"/>
  <c r="C689"/>
  <c r="D689"/>
  <c r="A690"/>
  <c r="B690"/>
  <c r="C690"/>
  <c r="D690"/>
  <c r="A691"/>
  <c r="B691"/>
  <c r="C691"/>
  <c r="D691"/>
  <c r="A692"/>
  <c r="B692"/>
  <c r="C692"/>
  <c r="D692"/>
  <c r="A693"/>
  <c r="B693"/>
  <c r="C693"/>
  <c r="D693"/>
  <c r="A694"/>
  <c r="B694"/>
  <c r="C694"/>
  <c r="D694"/>
  <c r="A695"/>
  <c r="B695"/>
  <c r="C695"/>
  <c r="D695"/>
  <c r="A696"/>
  <c r="B696"/>
  <c r="C696"/>
  <c r="D696"/>
  <c r="A697"/>
  <c r="B697"/>
  <c r="C697"/>
  <c r="D697"/>
  <c r="A698"/>
  <c r="B698"/>
  <c r="C698"/>
  <c r="D698"/>
  <c r="A699"/>
  <c r="B699"/>
  <c r="C699"/>
  <c r="D699"/>
  <c r="A700"/>
  <c r="B700"/>
  <c r="C700"/>
  <c r="D700"/>
  <c r="A2"/>
  <c r="B2"/>
  <c r="C2"/>
  <c r="D2"/>
  <c r="A3"/>
  <c r="B3"/>
  <c r="C3"/>
  <c r="D3"/>
  <c r="A4"/>
  <c r="B4"/>
  <c r="C4"/>
  <c r="D4"/>
  <c r="A5"/>
  <c r="B5"/>
  <c r="C5"/>
  <c r="D5"/>
  <c r="A6"/>
  <c r="B6"/>
  <c r="C6"/>
  <c r="D6"/>
  <c r="A7"/>
  <c r="B7"/>
  <c r="C7"/>
  <c r="D7"/>
  <c r="A8"/>
  <c r="B8"/>
  <c r="C8"/>
  <c r="D8"/>
  <c r="A9"/>
  <c r="B9"/>
  <c r="C9"/>
  <c r="D9"/>
  <c r="A10"/>
  <c r="B10"/>
  <c r="C10"/>
  <c r="D10"/>
  <c r="A11"/>
  <c r="B11"/>
  <c r="C11"/>
  <c r="D11"/>
  <c r="C1"/>
  <c r="D1"/>
  <c r="B1"/>
  <c r="A1"/>
  <c r="I18" i="1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J6" i="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B10" i="1"/>
  <c r="B90" i="12" s="1"/>
  <c r="H14" i="1"/>
  <c r="G98" i="12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97"/>
  <c r="G76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57"/>
  <c r="G36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H97"/>
  <c r="H76"/>
  <c r="F97"/>
  <c r="F76"/>
  <c r="B97"/>
  <c r="B76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H57"/>
  <c r="H36"/>
  <c r="F57"/>
  <c r="F36"/>
  <c r="B57"/>
  <c r="B17"/>
  <c r="I3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H17"/>
  <c r="G17"/>
  <c r="F17"/>
  <c r="H92"/>
  <c r="H52"/>
  <c r="H12"/>
  <c r="C53"/>
  <c r="C13"/>
  <c r="B8" i="1"/>
  <c r="B48" i="12" s="1"/>
  <c r="G87"/>
  <c r="G47"/>
  <c r="G7"/>
  <c r="B87"/>
  <c r="B47"/>
  <c r="B7"/>
  <c r="B8" l="1"/>
  <c r="B88"/>
  <c r="B50"/>
  <c r="B10"/>
  <c r="I18" l="1"/>
  <c r="I19"/>
  <c r="I20"/>
  <c r="I21"/>
  <c r="I22"/>
  <c r="I23"/>
  <c r="I24"/>
  <c r="I25"/>
  <c r="I26"/>
  <c r="I27"/>
  <c r="I28"/>
  <c r="I29"/>
  <c r="I30"/>
  <c r="I31"/>
  <c r="I32"/>
  <c r="I33"/>
  <c r="I34"/>
  <c r="I35"/>
  <c r="I17" i="1"/>
  <c r="C93" i="12"/>
  <c r="I17" l="1"/>
  <c r="I2" i="5"/>
  <c r="I117" i="12"/>
  <c r="I77"/>
  <c r="I37"/>
  <c r="A3" i="5"/>
  <c r="B3"/>
  <c r="C3"/>
  <c r="D3"/>
  <c r="E3"/>
  <c r="F3"/>
  <c r="G3"/>
  <c r="H3"/>
  <c r="I3"/>
  <c r="A4"/>
  <c r="B4"/>
  <c r="C4"/>
  <c r="D4"/>
  <c r="E4"/>
  <c r="F4"/>
  <c r="G4"/>
  <c r="H4"/>
  <c r="I4"/>
  <c r="A5"/>
  <c r="B5"/>
  <c r="C5"/>
  <c r="D5"/>
  <c r="E5"/>
  <c r="F5"/>
  <c r="G5"/>
  <c r="H5"/>
  <c r="I5"/>
  <c r="A6"/>
  <c r="B6"/>
  <c r="C6"/>
  <c r="D6"/>
  <c r="E6"/>
  <c r="F6"/>
  <c r="G6"/>
  <c r="H6"/>
  <c r="I6"/>
  <c r="A7"/>
  <c r="B7"/>
  <c r="C7"/>
  <c r="D7"/>
  <c r="E7"/>
  <c r="F7"/>
  <c r="G7"/>
  <c r="H7"/>
  <c r="I7"/>
  <c r="A8"/>
  <c r="B8"/>
  <c r="C8"/>
  <c r="D8"/>
  <c r="E8"/>
  <c r="F8"/>
  <c r="G8"/>
  <c r="H8"/>
  <c r="I8"/>
  <c r="A9"/>
  <c r="B9"/>
  <c r="C9"/>
  <c r="D9"/>
  <c r="E9"/>
  <c r="F9"/>
  <c r="G9"/>
  <c r="H9"/>
  <c r="I9"/>
  <c r="A10"/>
  <c r="B10"/>
  <c r="C10"/>
  <c r="D10"/>
  <c r="E10"/>
  <c r="F10"/>
  <c r="G10"/>
  <c r="H10"/>
  <c r="I10"/>
  <c r="A11"/>
  <c r="B11"/>
  <c r="C11"/>
  <c r="D11"/>
  <c r="E11"/>
  <c r="F11"/>
  <c r="G11"/>
  <c r="H11"/>
  <c r="I11"/>
  <c r="A12"/>
  <c r="B12"/>
  <c r="C12"/>
  <c r="D12"/>
  <c r="E12"/>
  <c r="F12"/>
  <c r="G12"/>
  <c r="H12"/>
  <c r="I12"/>
  <c r="A13"/>
  <c r="B13"/>
  <c r="C13"/>
  <c r="D13"/>
  <c r="E13"/>
  <c r="F13"/>
  <c r="G13"/>
  <c r="H13"/>
  <c r="I13"/>
  <c r="A14"/>
  <c r="B14"/>
  <c r="C14"/>
  <c r="D14"/>
  <c r="E14"/>
  <c r="F14"/>
  <c r="G14"/>
  <c r="H14"/>
  <c r="I14"/>
  <c r="A15"/>
  <c r="B15"/>
  <c r="C15"/>
  <c r="D15"/>
  <c r="E15"/>
  <c r="F15"/>
  <c r="G15"/>
  <c r="H15"/>
  <c r="I15"/>
  <c r="A16"/>
  <c r="B16"/>
  <c r="C16"/>
  <c r="D16"/>
  <c r="E16"/>
  <c r="F16"/>
  <c r="G16"/>
  <c r="H16"/>
  <c r="I16"/>
  <c r="A17"/>
  <c r="B17"/>
  <c r="C17"/>
  <c r="D17"/>
  <c r="E17"/>
  <c r="F17"/>
  <c r="G17"/>
  <c r="H17"/>
  <c r="I17"/>
  <c r="A18"/>
  <c r="B18"/>
  <c r="C18"/>
  <c r="D18"/>
  <c r="E18"/>
  <c r="F18"/>
  <c r="G18"/>
  <c r="H18"/>
  <c r="I18"/>
  <c r="A19"/>
  <c r="B19"/>
  <c r="C19"/>
  <c r="D19"/>
  <c r="E19"/>
  <c r="F19"/>
  <c r="G19"/>
  <c r="H19"/>
  <c r="I19"/>
  <c r="A20"/>
  <c r="B20"/>
  <c r="C20"/>
  <c r="D20"/>
  <c r="E20"/>
  <c r="F20"/>
  <c r="G20"/>
  <c r="H20"/>
  <c r="I20"/>
  <c r="A21"/>
  <c r="B21"/>
  <c r="C21"/>
  <c r="D21"/>
  <c r="E21"/>
  <c r="F21"/>
  <c r="G21"/>
  <c r="H21"/>
  <c r="I21"/>
  <c r="A22"/>
  <c r="B22"/>
  <c r="C22"/>
  <c r="D22"/>
  <c r="E22"/>
  <c r="F22"/>
  <c r="G22"/>
  <c r="H22"/>
  <c r="I22"/>
  <c r="A23"/>
  <c r="B23"/>
  <c r="C23"/>
  <c r="D23"/>
  <c r="E23"/>
  <c r="F23"/>
  <c r="G23"/>
  <c r="H23"/>
  <c r="I23"/>
  <c r="A24"/>
  <c r="B24"/>
  <c r="C24"/>
  <c r="D24"/>
  <c r="E24"/>
  <c r="F24"/>
  <c r="G24"/>
  <c r="H24"/>
  <c r="I24"/>
  <c r="A25"/>
  <c r="B25"/>
  <c r="C25"/>
  <c r="D25"/>
  <c r="E25"/>
  <c r="F25"/>
  <c r="G25"/>
  <c r="H25"/>
  <c r="I25"/>
  <c r="A26"/>
  <c r="B26"/>
  <c r="C26"/>
  <c r="D26"/>
  <c r="E26"/>
  <c r="F26"/>
  <c r="G26"/>
  <c r="H26"/>
  <c r="I26"/>
  <c r="A27"/>
  <c r="B27"/>
  <c r="C27"/>
  <c r="D27"/>
  <c r="E27"/>
  <c r="F27"/>
  <c r="G27"/>
  <c r="H27"/>
  <c r="I27"/>
  <c r="A28"/>
  <c r="B28"/>
  <c r="C28"/>
  <c r="D28"/>
  <c r="E28"/>
  <c r="F28"/>
  <c r="G28"/>
  <c r="H28"/>
  <c r="I28"/>
  <c r="A29"/>
  <c r="B29"/>
  <c r="C29"/>
  <c r="D29"/>
  <c r="E29"/>
  <c r="F29"/>
  <c r="G29"/>
  <c r="H29"/>
  <c r="I29"/>
  <c r="A30"/>
  <c r="B30"/>
  <c r="C30"/>
  <c r="D30"/>
  <c r="E30"/>
  <c r="F30"/>
  <c r="G30"/>
  <c r="H30"/>
  <c r="I30"/>
  <c r="A31"/>
  <c r="B31"/>
  <c r="C31"/>
  <c r="D31"/>
  <c r="E31"/>
  <c r="F31"/>
  <c r="G31"/>
  <c r="H31"/>
  <c r="I31"/>
  <c r="A32"/>
  <c r="B32"/>
  <c r="C32"/>
  <c r="D32"/>
  <c r="E32"/>
  <c r="F32"/>
  <c r="G32"/>
  <c r="H32"/>
  <c r="I32"/>
  <c r="A33"/>
  <c r="B33"/>
  <c r="C33"/>
  <c r="D33"/>
  <c r="E33"/>
  <c r="F33"/>
  <c r="G33"/>
  <c r="H33"/>
  <c r="I33"/>
  <c r="A34"/>
  <c r="B34"/>
  <c r="C34"/>
  <c r="D34"/>
  <c r="E34"/>
  <c r="F34"/>
  <c r="G34"/>
  <c r="H34"/>
  <c r="I34"/>
  <c r="A35"/>
  <c r="B35"/>
  <c r="C35"/>
  <c r="D35"/>
  <c r="E35"/>
  <c r="F35"/>
  <c r="G35"/>
  <c r="H35"/>
  <c r="I35"/>
  <c r="A36"/>
  <c r="B36"/>
  <c r="C36"/>
  <c r="D36"/>
  <c r="E36"/>
  <c r="F36"/>
  <c r="G36"/>
  <c r="H36"/>
  <c r="I36"/>
  <c r="A37"/>
  <c r="B37"/>
  <c r="C37"/>
  <c r="D37"/>
  <c r="E37"/>
  <c r="F37"/>
  <c r="G37"/>
  <c r="H37"/>
  <c r="I37"/>
  <c r="A38"/>
  <c r="B38"/>
  <c r="C38"/>
  <c r="D38"/>
  <c r="E38"/>
  <c r="F38"/>
  <c r="G38"/>
  <c r="H38"/>
  <c r="I38"/>
  <c r="A39"/>
  <c r="B39"/>
  <c r="C39"/>
  <c r="D39"/>
  <c r="E39"/>
  <c r="F39"/>
  <c r="G39"/>
  <c r="H39"/>
  <c r="I39"/>
  <c r="A40"/>
  <c r="B40"/>
  <c r="C40"/>
  <c r="D40"/>
  <c r="E40"/>
  <c r="F40"/>
  <c r="G40"/>
  <c r="H40"/>
  <c r="I40"/>
  <c r="A41"/>
  <c r="B41"/>
  <c r="C41"/>
  <c r="D41"/>
  <c r="E41"/>
  <c r="F41"/>
  <c r="G41"/>
  <c r="H41"/>
  <c r="I41"/>
  <c r="A42"/>
  <c r="B42"/>
  <c r="C42"/>
  <c r="D42"/>
  <c r="E42"/>
  <c r="F42"/>
  <c r="G42"/>
  <c r="H42"/>
  <c r="I42"/>
  <c r="A43"/>
  <c r="B43"/>
  <c r="C43"/>
  <c r="D43"/>
  <c r="E43"/>
  <c r="F43"/>
  <c r="G43"/>
  <c r="H43"/>
  <c r="I43"/>
  <c r="A44"/>
  <c r="B44"/>
  <c r="C44"/>
  <c r="D44"/>
  <c r="E44"/>
  <c r="F44"/>
  <c r="G44"/>
  <c r="H44"/>
  <c r="I44"/>
  <c r="A45"/>
  <c r="B45"/>
  <c r="C45"/>
  <c r="D45"/>
  <c r="E45"/>
  <c r="F45"/>
  <c r="G45"/>
  <c r="H45"/>
  <c r="I45"/>
  <c r="A46"/>
  <c r="B46"/>
  <c r="C46"/>
  <c r="D46"/>
  <c r="E46"/>
  <c r="F46"/>
  <c r="G46"/>
  <c r="H46"/>
  <c r="I46"/>
  <c r="A47"/>
  <c r="B47"/>
  <c r="C47"/>
  <c r="D47"/>
  <c r="E47"/>
  <c r="F47"/>
  <c r="G47"/>
  <c r="H47"/>
  <c r="I47"/>
  <c r="A48"/>
  <c r="B48"/>
  <c r="C48"/>
  <c r="D48"/>
  <c r="E48"/>
  <c r="F48"/>
  <c r="G48"/>
  <c r="H48"/>
  <c r="I48"/>
  <c r="A49"/>
  <c r="B49"/>
  <c r="C49"/>
  <c r="D49"/>
  <c r="E49"/>
  <c r="F49"/>
  <c r="G49"/>
  <c r="H49"/>
  <c r="I49"/>
  <c r="A50"/>
  <c r="B50"/>
  <c r="C50"/>
  <c r="D50"/>
  <c r="E50"/>
  <c r="F50"/>
  <c r="G50"/>
  <c r="H50"/>
  <c r="I50"/>
  <c r="A51"/>
  <c r="B51"/>
  <c r="C51"/>
  <c r="D51"/>
  <c r="E51"/>
  <c r="F51"/>
  <c r="G51"/>
  <c r="H51"/>
  <c r="I51"/>
  <c r="A52"/>
  <c r="B52"/>
  <c r="C52"/>
  <c r="D52"/>
  <c r="E52"/>
  <c r="F52"/>
  <c r="G52"/>
  <c r="H52"/>
  <c r="I52"/>
  <c r="A53"/>
  <c r="B53"/>
  <c r="C53"/>
  <c r="D53"/>
  <c r="E53"/>
  <c r="F53"/>
  <c r="G53"/>
  <c r="H53"/>
  <c r="I53"/>
  <c r="A54"/>
  <c r="B54"/>
  <c r="C54"/>
  <c r="D54"/>
  <c r="E54"/>
  <c r="F54"/>
  <c r="G54"/>
  <c r="H54"/>
  <c r="I54"/>
  <c r="A55"/>
  <c r="B55"/>
  <c r="C55"/>
  <c r="D55"/>
  <c r="E55"/>
  <c r="F55"/>
  <c r="G55"/>
  <c r="H55"/>
  <c r="I55"/>
  <c r="A56"/>
  <c r="B56"/>
  <c r="C56"/>
  <c r="D56"/>
  <c r="E56"/>
  <c r="F56"/>
  <c r="G56"/>
  <c r="H56"/>
  <c r="I56"/>
  <c r="A57"/>
  <c r="B57"/>
  <c r="C57"/>
  <c r="D57"/>
  <c r="E57"/>
  <c r="F57"/>
  <c r="G57"/>
  <c r="H57"/>
  <c r="I57"/>
  <c r="A58"/>
  <c r="B58"/>
  <c r="C58"/>
  <c r="D58"/>
  <c r="E58"/>
  <c r="F58"/>
  <c r="G58"/>
  <c r="H58"/>
  <c r="I58"/>
  <c r="A59"/>
  <c r="B59"/>
  <c r="C59"/>
  <c r="D59"/>
  <c r="E59"/>
  <c r="F59"/>
  <c r="G59"/>
  <c r="H59"/>
  <c r="I59"/>
  <c r="A60"/>
  <c r="B60"/>
  <c r="C60"/>
  <c r="D60"/>
  <c r="E60"/>
  <c r="F60"/>
  <c r="G60"/>
  <c r="H60"/>
  <c r="I60"/>
  <c r="A61"/>
  <c r="B61"/>
  <c r="C61"/>
  <c r="D61"/>
  <c r="E61"/>
  <c r="F61"/>
  <c r="G61"/>
  <c r="H61"/>
  <c r="A71" i="1"/>
  <c r="A111" i="12" s="1"/>
  <c r="A72" i="1"/>
  <c r="A112" i="12" s="1"/>
  <c r="A73" i="1"/>
  <c r="A113" i="12" s="1"/>
  <c r="A74" i="1"/>
  <c r="A114" i="12" s="1"/>
  <c r="A75" i="1"/>
  <c r="A115" i="12" s="1"/>
  <c r="A76" i="1"/>
  <c r="A116" i="12" s="1"/>
  <c r="I61" i="5"/>
  <c r="A37" i="1"/>
  <c r="A57" i="12" s="1"/>
  <c r="A38" i="1"/>
  <c r="A58" i="12" s="1"/>
  <c r="A39" i="1"/>
  <c r="A59" i="12" s="1"/>
  <c r="A40" i="1"/>
  <c r="A60" i="12" s="1"/>
  <c r="A41" i="1"/>
  <c r="A61" i="12" s="1"/>
  <c r="A42" i="1"/>
  <c r="A62" i="12" s="1"/>
  <c r="A43" i="1"/>
  <c r="A63" i="12" s="1"/>
  <c r="A44" i="1"/>
  <c r="A64" i="12" s="1"/>
  <c r="A45" i="1"/>
  <c r="A65" i="12" s="1"/>
  <c r="A46" i="1"/>
  <c r="A66" i="12" s="1"/>
  <c r="A47" i="1"/>
  <c r="A67" i="12" s="1"/>
  <c r="A48" i="1"/>
  <c r="A68" i="12" s="1"/>
  <c r="A49" i="1"/>
  <c r="A69" i="12" s="1"/>
  <c r="A50" i="1"/>
  <c r="A70" i="12" s="1"/>
  <c r="A51" i="1"/>
  <c r="A71" i="12" s="1"/>
  <c r="A52" i="1"/>
  <c r="A72" i="12" s="1"/>
  <c r="A53" i="1"/>
  <c r="A73" i="12" s="1"/>
  <c r="A54" i="1"/>
  <c r="A74" i="12" s="1"/>
  <c r="A55" i="1"/>
  <c r="A75" i="12" s="1"/>
  <c r="A56" i="1"/>
  <c r="A76" i="12" s="1"/>
  <c r="A57" i="1"/>
  <c r="A97" i="12" s="1"/>
  <c r="A58" i="1"/>
  <c r="A98" i="12" s="1"/>
  <c r="A59" i="1"/>
  <c r="A99" i="12" s="1"/>
  <c r="A60" i="1"/>
  <c r="A100" i="12" s="1"/>
  <c r="A61" i="1"/>
  <c r="A101" i="12" s="1"/>
  <c r="A62" i="1"/>
  <c r="A102" i="12" s="1"/>
  <c r="A63" i="1"/>
  <c r="A103" i="12" s="1"/>
  <c r="A64" i="1"/>
  <c r="A104" i="12" s="1"/>
  <c r="A65" i="1"/>
  <c r="A105" i="12" s="1"/>
  <c r="A66" i="1"/>
  <c r="A106" i="12" s="1"/>
  <c r="A67" i="1"/>
  <c r="A107" i="12" s="1"/>
  <c r="A68" i="1"/>
  <c r="A108" i="12" s="1"/>
  <c r="A69" i="1"/>
  <c r="A109" i="12" s="1"/>
  <c r="A70" i="1"/>
  <c r="A110" i="12" s="1"/>
  <c r="A18" i="1"/>
  <c r="A19"/>
  <c r="A20"/>
  <c r="A21"/>
  <c r="A21" i="12" s="1"/>
  <c r="A22" i="1"/>
  <c r="A22" i="12" s="1"/>
  <c r="A23" i="1"/>
  <c r="A23" i="12" s="1"/>
  <c r="A24" i="1"/>
  <c r="A24" i="12" s="1"/>
  <c r="A25" i="1"/>
  <c r="A25" i="12" s="1"/>
  <c r="A26" i="1"/>
  <c r="A26" i="12" s="1"/>
  <c r="A27" i="1"/>
  <c r="A27" i="12" s="1"/>
  <c r="A28" i="1"/>
  <c r="A28" i="12" s="1"/>
  <c r="A29" i="1"/>
  <c r="A29" i="12" s="1"/>
  <c r="A30" i="1"/>
  <c r="A30" i="12" s="1"/>
  <c r="A31" i="1"/>
  <c r="A31" i="12" s="1"/>
  <c r="A32" i="1"/>
  <c r="A32" i="12" s="1"/>
  <c r="A33" i="1"/>
  <c r="A33" i="12" s="1"/>
  <c r="A34" i="1"/>
  <c r="A34" i="12" s="1"/>
  <c r="A35" i="1"/>
  <c r="A35" i="12" s="1"/>
  <c r="A36" i="1"/>
  <c r="A36" i="12" s="1"/>
  <c r="G2" i="5"/>
  <c r="H2"/>
  <c r="F2"/>
  <c r="E2"/>
  <c r="D2"/>
  <c r="K1" s="1"/>
  <c r="C2"/>
  <c r="B2"/>
  <c r="I88" i="10"/>
  <c r="I48"/>
  <c r="I8"/>
  <c r="I8" i="12"/>
  <c r="I88"/>
  <c r="I48"/>
  <c r="G48"/>
  <c r="G89"/>
  <c r="G88"/>
  <c r="G49"/>
  <c r="G9"/>
  <c r="G8"/>
  <c r="G89" i="10"/>
  <c r="I117"/>
  <c r="I118" s="1"/>
  <c r="G88"/>
  <c r="A6" i="4"/>
  <c r="L2" i="13"/>
  <c r="A20" i="12" l="1"/>
  <c r="J5" i="5"/>
  <c r="A19" i="12"/>
  <c r="J4" i="5"/>
  <c r="A18" i="12"/>
  <c r="J3" i="5"/>
  <c r="I38" i="12"/>
  <c r="I39" s="1"/>
  <c r="I118"/>
  <c r="I119" s="1"/>
  <c r="B117" s="1"/>
  <c r="I78"/>
  <c r="I79" s="1"/>
  <c r="I119" i="10"/>
  <c r="I77"/>
  <c r="I37"/>
  <c r="G49"/>
  <c r="G9"/>
  <c r="G48"/>
  <c r="G8"/>
  <c r="K2" i="11"/>
  <c r="C5" l="1" a="1"/>
  <c r="C5" s="1"/>
  <c r="C64" a="1"/>
  <c r="C64" s="1"/>
  <c r="E64" a="1"/>
  <c r="E64" s="1"/>
  <c r="G64" a="1"/>
  <c r="G64" s="1"/>
  <c r="I64" a="1"/>
  <c r="I64" s="1"/>
  <c r="B65" a="1"/>
  <c r="B65" s="1"/>
  <c r="D65" a="1"/>
  <c r="D65" s="1"/>
  <c r="F65" a="1"/>
  <c r="F65" s="1"/>
  <c r="H65" a="1"/>
  <c r="H65" s="1"/>
  <c r="J65" a="1"/>
  <c r="J65" s="1"/>
  <c r="C66" a="1"/>
  <c r="C66" s="1"/>
  <c r="E66" a="1"/>
  <c r="E66" s="1"/>
  <c r="G66" a="1"/>
  <c r="G66" s="1"/>
  <c r="I66" a="1"/>
  <c r="I66" s="1"/>
  <c r="B43" a="1"/>
  <c r="B43" s="1"/>
  <c r="D43" a="1"/>
  <c r="D43" s="1"/>
  <c r="F43" a="1"/>
  <c r="F43" s="1"/>
  <c r="H43" a="1"/>
  <c r="H43" s="1"/>
  <c r="J43" a="1"/>
  <c r="J43" s="1"/>
  <c r="C44" a="1"/>
  <c r="C44" s="1"/>
  <c r="E44" a="1"/>
  <c r="E44" s="1"/>
  <c r="G44" a="1"/>
  <c r="G44" s="1"/>
  <c r="I44" a="1"/>
  <c r="I44" s="1"/>
  <c r="B45" a="1"/>
  <c r="B45" s="1"/>
  <c r="D45" a="1"/>
  <c r="D45" s="1"/>
  <c r="F45" a="1"/>
  <c r="F45" s="1"/>
  <c r="H45" a="1"/>
  <c r="H45" s="1"/>
  <c r="J45" a="1"/>
  <c r="J45" s="1"/>
  <c r="C46" a="1"/>
  <c r="C46" s="1"/>
  <c r="E46" a="1"/>
  <c r="E46" s="1"/>
  <c r="G46" a="1"/>
  <c r="G46" s="1"/>
  <c r="I46" a="1"/>
  <c r="I46" s="1"/>
  <c r="B47" a="1"/>
  <c r="B47" s="1"/>
  <c r="D47" a="1"/>
  <c r="D47" s="1"/>
  <c r="F47" a="1"/>
  <c r="F47" s="1"/>
  <c r="H47" a="1"/>
  <c r="H47" s="1"/>
  <c r="J47" a="1"/>
  <c r="J47" s="1"/>
  <c r="C48" a="1"/>
  <c r="C48" s="1"/>
  <c r="E48" a="1"/>
  <c r="E48" s="1"/>
  <c r="G48" a="1"/>
  <c r="G48" s="1"/>
  <c r="I48" a="1"/>
  <c r="I48" s="1"/>
  <c r="B49" a="1"/>
  <c r="B49" s="1"/>
  <c r="D49" a="1"/>
  <c r="D49" s="1"/>
  <c r="F49" a="1"/>
  <c r="F49" s="1"/>
  <c r="H49" a="1"/>
  <c r="H49" s="1"/>
  <c r="J49" a="1"/>
  <c r="J49" s="1"/>
  <c r="C50" a="1"/>
  <c r="C50" s="1"/>
  <c r="E50" a="1"/>
  <c r="E50" s="1"/>
  <c r="G50" a="1"/>
  <c r="G50" s="1"/>
  <c r="I50" a="1"/>
  <c r="I50" s="1"/>
  <c r="B51" a="1"/>
  <c r="B51" s="1"/>
  <c r="D51" a="1"/>
  <c r="D51" s="1"/>
  <c r="F51" a="1"/>
  <c r="F51" s="1"/>
  <c r="H51" a="1"/>
  <c r="H51" s="1"/>
  <c r="J51" a="1"/>
  <c r="J51" s="1"/>
  <c r="C52" a="1"/>
  <c r="C52" s="1"/>
  <c r="E52" a="1"/>
  <c r="E52" s="1"/>
  <c r="G52" a="1"/>
  <c r="G52" s="1"/>
  <c r="I52" a="1"/>
  <c r="I52" s="1"/>
  <c r="B53" a="1"/>
  <c r="B53" s="1"/>
  <c r="D53" a="1"/>
  <c r="D53" s="1"/>
  <c r="F53" a="1"/>
  <c r="F53" s="1"/>
  <c r="H53" a="1"/>
  <c r="H53" s="1"/>
  <c r="J53" a="1"/>
  <c r="J53" s="1"/>
  <c r="C54" a="1"/>
  <c r="C54" s="1"/>
  <c r="E54" a="1"/>
  <c r="E54" s="1"/>
  <c r="G54" a="1"/>
  <c r="G54" s="1"/>
  <c r="I54" a="1"/>
  <c r="I54" s="1"/>
  <c r="B55" a="1"/>
  <c r="B55" s="1"/>
  <c r="D55" a="1"/>
  <c r="D55" s="1"/>
  <c r="F55" a="1"/>
  <c r="F55" s="1"/>
  <c r="H55" a="1"/>
  <c r="H55" s="1"/>
  <c r="J55" a="1"/>
  <c r="J55" s="1"/>
  <c r="C56" a="1"/>
  <c r="C56" s="1"/>
  <c r="E56" a="1"/>
  <c r="E56" s="1"/>
  <c r="G56" a="1"/>
  <c r="G56" s="1"/>
  <c r="I56" a="1"/>
  <c r="I56" s="1"/>
  <c r="B57" a="1"/>
  <c r="B57" s="1"/>
  <c r="D57" a="1"/>
  <c r="D57" s="1"/>
  <c r="F57" a="1"/>
  <c r="F57" s="1"/>
  <c r="H57" a="1"/>
  <c r="H57" s="1"/>
  <c r="J57" a="1"/>
  <c r="J57" s="1"/>
  <c r="C58" a="1"/>
  <c r="C58" s="1"/>
  <c r="E58" a="1"/>
  <c r="E58" s="1"/>
  <c r="G58" a="1"/>
  <c r="G58" s="1"/>
  <c r="I58" a="1"/>
  <c r="I58" s="1"/>
  <c r="B59" a="1"/>
  <c r="B59" s="1"/>
  <c r="D59" a="1"/>
  <c r="D59" s="1"/>
  <c r="F59" a="1"/>
  <c r="F59" s="1"/>
  <c r="H59" a="1"/>
  <c r="H59" s="1"/>
  <c r="J59" a="1"/>
  <c r="J59" s="1"/>
  <c r="C60" a="1"/>
  <c r="C60" s="1"/>
  <c r="E60" a="1"/>
  <c r="E60" s="1"/>
  <c r="G60" a="1"/>
  <c r="G60" s="1"/>
  <c r="I60" a="1"/>
  <c r="I60" s="1"/>
  <c r="B61" a="1"/>
  <c r="B61" s="1"/>
  <c r="D61" a="1"/>
  <c r="D61" s="1"/>
  <c r="F61" a="1"/>
  <c r="F61" s="1"/>
  <c r="H61" a="1"/>
  <c r="H61" s="1"/>
  <c r="J61" a="1"/>
  <c r="J61" s="1"/>
  <c r="C62" a="1"/>
  <c r="C62" s="1"/>
  <c r="E62" a="1"/>
  <c r="E62" s="1"/>
  <c r="G62" a="1"/>
  <c r="G62" s="1"/>
  <c r="I62" a="1"/>
  <c r="I62" s="1"/>
  <c r="B63" a="1"/>
  <c r="B63" s="1"/>
  <c r="D63" a="1"/>
  <c r="D63" s="1"/>
  <c r="F63" a="1"/>
  <c r="F63" s="1"/>
  <c r="H63" a="1"/>
  <c r="H63" s="1"/>
  <c r="J63" a="1"/>
  <c r="J63" s="1"/>
  <c r="B64" a="1"/>
  <c r="B64" s="1"/>
  <c r="D64" a="1"/>
  <c r="D64" s="1"/>
  <c r="F64" a="1"/>
  <c r="F64" s="1"/>
  <c r="H64" a="1"/>
  <c r="H64" s="1"/>
  <c r="J64" a="1"/>
  <c r="J64" s="1"/>
  <c r="C65" a="1"/>
  <c r="C65" s="1"/>
  <c r="E65" a="1"/>
  <c r="E65" s="1"/>
  <c r="G65" a="1"/>
  <c r="G65" s="1"/>
  <c r="I65" a="1"/>
  <c r="I65" s="1"/>
  <c r="B66" a="1"/>
  <c r="B66" s="1"/>
  <c r="D66" a="1"/>
  <c r="D66" s="1"/>
  <c r="F66" a="1"/>
  <c r="F66" s="1"/>
  <c r="H66" a="1"/>
  <c r="H66" s="1"/>
  <c r="J66" a="1"/>
  <c r="J66" s="1"/>
  <c r="C43" a="1"/>
  <c r="C43" s="1"/>
  <c r="E43" a="1"/>
  <c r="E43" s="1"/>
  <c r="G43" a="1"/>
  <c r="G43" s="1"/>
  <c r="I43" a="1"/>
  <c r="I43" s="1"/>
  <c r="B44" a="1"/>
  <c r="B44" s="1"/>
  <c r="D44" a="1"/>
  <c r="D44" s="1"/>
  <c r="F44" a="1"/>
  <c r="F44" s="1"/>
  <c r="H44" a="1"/>
  <c r="H44" s="1"/>
  <c r="J44" a="1"/>
  <c r="J44" s="1"/>
  <c r="C45" a="1"/>
  <c r="C45" s="1"/>
  <c r="E45" a="1"/>
  <c r="E45" s="1"/>
  <c r="G45" a="1"/>
  <c r="G45" s="1"/>
  <c r="I45" a="1"/>
  <c r="I45" s="1"/>
  <c r="B46" a="1"/>
  <c r="B46" s="1"/>
  <c r="D46" a="1"/>
  <c r="D46" s="1"/>
  <c r="F46" a="1"/>
  <c r="F46" s="1"/>
  <c r="H46" a="1"/>
  <c r="H46" s="1"/>
  <c r="J46" a="1"/>
  <c r="J46" s="1"/>
  <c r="C47" a="1"/>
  <c r="C47" s="1"/>
  <c r="E47" a="1"/>
  <c r="E47" s="1"/>
  <c r="G47" a="1"/>
  <c r="G47" s="1"/>
  <c r="I47" a="1"/>
  <c r="I47" s="1"/>
  <c r="B48" a="1"/>
  <c r="B48" s="1"/>
  <c r="D48" a="1"/>
  <c r="D48" s="1"/>
  <c r="F48" a="1"/>
  <c r="F48" s="1"/>
  <c r="H48" a="1"/>
  <c r="H48" s="1"/>
  <c r="J48" a="1"/>
  <c r="J48" s="1"/>
  <c r="C49" a="1"/>
  <c r="C49" s="1"/>
  <c r="E49" a="1"/>
  <c r="E49" s="1"/>
  <c r="G49" a="1"/>
  <c r="G49" s="1"/>
  <c r="I49" a="1"/>
  <c r="I49" s="1"/>
  <c r="B50" a="1"/>
  <c r="B50" s="1"/>
  <c r="D50" a="1"/>
  <c r="D50" s="1"/>
  <c r="F50" a="1"/>
  <c r="F50" s="1"/>
  <c r="H50" a="1"/>
  <c r="H50" s="1"/>
  <c r="J50" a="1"/>
  <c r="J50" s="1"/>
  <c r="C51" a="1"/>
  <c r="C51" s="1"/>
  <c r="E51" a="1"/>
  <c r="E51" s="1"/>
  <c r="G51" a="1"/>
  <c r="G51" s="1"/>
  <c r="I51" a="1"/>
  <c r="I51" s="1"/>
  <c r="B52" a="1"/>
  <c r="B52" s="1"/>
  <c r="D52" a="1"/>
  <c r="D52" s="1"/>
  <c r="F52" a="1"/>
  <c r="F52" s="1"/>
  <c r="H52" a="1"/>
  <c r="H52" s="1"/>
  <c r="J52" a="1"/>
  <c r="J52" s="1"/>
  <c r="C53" a="1"/>
  <c r="C53" s="1"/>
  <c r="E53" a="1"/>
  <c r="E53" s="1"/>
  <c r="G53" a="1"/>
  <c r="G53" s="1"/>
  <c r="I53" a="1"/>
  <c r="I53" s="1"/>
  <c r="B54" a="1"/>
  <c r="B54" s="1"/>
  <c r="D54" a="1"/>
  <c r="D54" s="1"/>
  <c r="F54" a="1"/>
  <c r="F54" s="1"/>
  <c r="H54" a="1"/>
  <c r="H54" s="1"/>
  <c r="J54" a="1"/>
  <c r="J54" s="1"/>
  <c r="C55" a="1"/>
  <c r="C55" s="1"/>
  <c r="E55" a="1"/>
  <c r="E55" s="1"/>
  <c r="G55" a="1"/>
  <c r="G55" s="1"/>
  <c r="I55" a="1"/>
  <c r="I55" s="1"/>
  <c r="B56" a="1"/>
  <c r="B56" s="1"/>
  <c r="D56" a="1"/>
  <c r="D56" s="1"/>
  <c r="F56" a="1"/>
  <c r="F56" s="1"/>
  <c r="H56" a="1"/>
  <c r="H56" s="1"/>
  <c r="J56" a="1"/>
  <c r="J56" s="1"/>
  <c r="C57" a="1"/>
  <c r="C57" s="1"/>
  <c r="E57" a="1"/>
  <c r="E57" s="1"/>
  <c r="G57" a="1"/>
  <c r="G57" s="1"/>
  <c r="I57" a="1"/>
  <c r="I57" s="1"/>
  <c r="B58" a="1"/>
  <c r="B58" s="1"/>
  <c r="D58" a="1"/>
  <c r="D58" s="1"/>
  <c r="F58" a="1"/>
  <c r="F58" s="1"/>
  <c r="H58" a="1"/>
  <c r="H58" s="1"/>
  <c r="J58" a="1"/>
  <c r="J58" s="1"/>
  <c r="C59" a="1"/>
  <c r="C59" s="1"/>
  <c r="E59" a="1"/>
  <c r="E59" s="1"/>
  <c r="G59" a="1"/>
  <c r="G59" s="1"/>
  <c r="I59" a="1"/>
  <c r="I59" s="1"/>
  <c r="B60" a="1"/>
  <c r="B60" s="1"/>
  <c r="D60" a="1"/>
  <c r="D60" s="1"/>
  <c r="F60" a="1"/>
  <c r="F60" s="1"/>
  <c r="H60" a="1"/>
  <c r="H60" s="1"/>
  <c r="J60" a="1"/>
  <c r="J60" s="1"/>
  <c r="C61" a="1"/>
  <c r="C61" s="1"/>
  <c r="E61" a="1"/>
  <c r="E61" s="1"/>
  <c r="G61" a="1"/>
  <c r="G61" s="1"/>
  <c r="I61" a="1"/>
  <c r="I61" s="1"/>
  <c r="B62" a="1"/>
  <c r="B62" s="1"/>
  <c r="D62" a="1"/>
  <c r="D62" s="1"/>
  <c r="F62" a="1"/>
  <c r="F62" s="1"/>
  <c r="H62" a="1"/>
  <c r="H62" s="1"/>
  <c r="J62" a="1"/>
  <c r="J62" s="1"/>
  <c r="C63" a="1"/>
  <c r="C63" s="1"/>
  <c r="E63" a="1"/>
  <c r="E63" s="1"/>
  <c r="G63" a="1"/>
  <c r="G63" s="1"/>
  <c r="I63" a="1"/>
  <c r="I63" s="1"/>
  <c r="B77" i="12"/>
  <c r="I78" i="10"/>
  <c r="I79" s="1"/>
  <c r="I38"/>
  <c r="I39" s="1"/>
  <c r="J4" i="11" a="1"/>
  <c r="J4" s="1"/>
  <c r="H4" a="1"/>
  <c r="H4" s="1"/>
  <c r="F4" a="1"/>
  <c r="F4" s="1"/>
  <c r="D4" a="1"/>
  <c r="D4" s="1"/>
  <c r="I42" a="1"/>
  <c r="I42" s="1"/>
  <c r="G42" a="1"/>
  <c r="G42" s="1"/>
  <c r="E42" a="1"/>
  <c r="E42" s="1"/>
  <c r="C42" a="1"/>
  <c r="C42" s="1"/>
  <c r="J41" a="1"/>
  <c r="J41" s="1"/>
  <c r="H41" a="1"/>
  <c r="H41" s="1"/>
  <c r="F41" a="1"/>
  <c r="F41" s="1"/>
  <c r="D41" a="1"/>
  <c r="D41" s="1"/>
  <c r="B41" a="1"/>
  <c r="B41" s="1"/>
  <c r="I40" a="1"/>
  <c r="I40" s="1"/>
  <c r="G40" a="1"/>
  <c r="G40" s="1"/>
  <c r="E40" a="1"/>
  <c r="E40" s="1"/>
  <c r="C40" a="1"/>
  <c r="C40" s="1"/>
  <c r="J39" a="1"/>
  <c r="J39" s="1"/>
  <c r="H39" a="1"/>
  <c r="H39" s="1"/>
  <c r="F39" a="1"/>
  <c r="F39" s="1"/>
  <c r="D39" a="1"/>
  <c r="D39" s="1"/>
  <c r="B39" a="1"/>
  <c r="B39" s="1"/>
  <c r="I38" a="1"/>
  <c r="I38" s="1"/>
  <c r="G38" a="1"/>
  <c r="G38" s="1"/>
  <c r="E38" a="1"/>
  <c r="E38" s="1"/>
  <c r="C38" a="1"/>
  <c r="C38" s="1"/>
  <c r="J37" a="1"/>
  <c r="J37" s="1"/>
  <c r="H37" a="1"/>
  <c r="H37" s="1"/>
  <c r="F37" a="1"/>
  <c r="F37" s="1"/>
  <c r="D37" a="1"/>
  <c r="D37" s="1"/>
  <c r="B37" a="1"/>
  <c r="B37" s="1"/>
  <c r="I36" a="1"/>
  <c r="I36" s="1"/>
  <c r="G36" a="1"/>
  <c r="G36" s="1"/>
  <c r="E36" a="1"/>
  <c r="E36" s="1"/>
  <c r="C36" a="1"/>
  <c r="C36" s="1"/>
  <c r="J35" a="1"/>
  <c r="J35" s="1"/>
  <c r="H35" a="1"/>
  <c r="H35" s="1"/>
  <c r="F35" a="1"/>
  <c r="F35" s="1"/>
  <c r="D35" a="1"/>
  <c r="D35" s="1"/>
  <c r="B35" a="1"/>
  <c r="B35" s="1"/>
  <c r="I34" a="1"/>
  <c r="I34" s="1"/>
  <c r="G34" a="1"/>
  <c r="G34" s="1"/>
  <c r="E34" a="1"/>
  <c r="E34" s="1"/>
  <c r="C34" a="1"/>
  <c r="C34" s="1"/>
  <c r="J33" a="1"/>
  <c r="J33" s="1"/>
  <c r="H33" a="1"/>
  <c r="H33" s="1"/>
  <c r="F33" a="1"/>
  <c r="F33" s="1"/>
  <c r="D33" a="1"/>
  <c r="D33" s="1"/>
  <c r="B33" a="1"/>
  <c r="B33" s="1"/>
  <c r="I32" a="1"/>
  <c r="I32" s="1"/>
  <c r="G32" a="1"/>
  <c r="G32" s="1"/>
  <c r="E32" a="1"/>
  <c r="E32" s="1"/>
  <c r="C32" a="1"/>
  <c r="C32" s="1"/>
  <c r="J31" a="1"/>
  <c r="J31" s="1"/>
  <c r="H31" a="1"/>
  <c r="H31" s="1"/>
  <c r="F31" a="1"/>
  <c r="F31" s="1"/>
  <c r="D31" a="1"/>
  <c r="D31" s="1"/>
  <c r="B31" a="1"/>
  <c r="B31" s="1"/>
  <c r="I30" a="1"/>
  <c r="I30" s="1"/>
  <c r="G30" a="1"/>
  <c r="G30" s="1"/>
  <c r="E30" a="1"/>
  <c r="E30" s="1"/>
  <c r="C30" a="1"/>
  <c r="C30" s="1"/>
  <c r="J29" a="1"/>
  <c r="J29" s="1"/>
  <c r="H29" a="1"/>
  <c r="H29" s="1"/>
  <c r="F29" a="1"/>
  <c r="F29" s="1"/>
  <c r="D29" a="1"/>
  <c r="D29" s="1"/>
  <c r="B29" a="1"/>
  <c r="B29" s="1"/>
  <c r="I28" a="1"/>
  <c r="I28" s="1"/>
  <c r="G28" a="1"/>
  <c r="G28" s="1"/>
  <c r="E28" a="1"/>
  <c r="E28" s="1"/>
  <c r="C28" a="1"/>
  <c r="C28" s="1"/>
  <c r="J27" a="1"/>
  <c r="J27" s="1"/>
  <c r="H27" a="1"/>
  <c r="H27" s="1"/>
  <c r="F27" a="1"/>
  <c r="F27" s="1"/>
  <c r="D27" a="1"/>
  <c r="D27" s="1"/>
  <c r="B27" a="1"/>
  <c r="B27" s="1"/>
  <c r="I26" a="1"/>
  <c r="I26" s="1"/>
  <c r="G26" a="1"/>
  <c r="G26" s="1"/>
  <c r="E26" a="1"/>
  <c r="E26" s="1"/>
  <c r="C26" a="1"/>
  <c r="C26" s="1"/>
  <c r="J25" a="1"/>
  <c r="J25" s="1"/>
  <c r="H25" a="1"/>
  <c r="H25" s="1"/>
  <c r="F25" a="1"/>
  <c r="F25" s="1"/>
  <c r="D25" a="1"/>
  <c r="D25" s="1"/>
  <c r="B25" a="1"/>
  <c r="B25" s="1"/>
  <c r="I24" a="1"/>
  <c r="I24" s="1"/>
  <c r="G24" a="1"/>
  <c r="G24" s="1"/>
  <c r="E24" a="1"/>
  <c r="E24" s="1"/>
  <c r="C24" a="1"/>
  <c r="C24" s="1"/>
  <c r="J23" a="1"/>
  <c r="J23" s="1"/>
  <c r="H23" a="1"/>
  <c r="H23" s="1"/>
  <c r="F23" a="1"/>
  <c r="F23" s="1"/>
  <c r="D23" a="1"/>
  <c r="D23" s="1"/>
  <c r="B23" a="1"/>
  <c r="B23" s="1"/>
  <c r="I22" a="1"/>
  <c r="I22" s="1"/>
  <c r="G22" a="1"/>
  <c r="G22" s="1"/>
  <c r="E22" a="1"/>
  <c r="E22" s="1"/>
  <c r="C22" a="1"/>
  <c r="C22" s="1"/>
  <c r="J21" a="1"/>
  <c r="J21" s="1"/>
  <c r="H21" a="1"/>
  <c r="H21" s="1"/>
  <c r="F21" a="1"/>
  <c r="F21" s="1"/>
  <c r="D21" a="1"/>
  <c r="D21" s="1"/>
  <c r="B21" a="1"/>
  <c r="B21" s="1"/>
  <c r="I20" a="1"/>
  <c r="I20" s="1"/>
  <c r="G20" a="1"/>
  <c r="G20" s="1"/>
  <c r="E20" a="1"/>
  <c r="E20" s="1"/>
  <c r="C20" a="1"/>
  <c r="C20" s="1"/>
  <c r="J19" a="1"/>
  <c r="J19" s="1"/>
  <c r="H19" a="1"/>
  <c r="H19" s="1"/>
  <c r="F19" a="1"/>
  <c r="F19" s="1"/>
  <c r="D19" a="1"/>
  <c r="D19" s="1"/>
  <c r="B19" a="1"/>
  <c r="B19" s="1"/>
  <c r="I18" a="1"/>
  <c r="I18" s="1"/>
  <c r="G18" a="1"/>
  <c r="G18" s="1"/>
  <c r="E18" a="1"/>
  <c r="E18" s="1"/>
  <c r="C18" a="1"/>
  <c r="C18" s="1"/>
  <c r="J17" a="1"/>
  <c r="J17" s="1"/>
  <c r="H17" a="1"/>
  <c r="H17" s="1"/>
  <c r="F17" a="1"/>
  <c r="F17" s="1"/>
  <c r="D17" a="1"/>
  <c r="D17" s="1"/>
  <c r="B17" a="1"/>
  <c r="B17" s="1"/>
  <c r="I16" a="1"/>
  <c r="I16" s="1"/>
  <c r="G16" a="1"/>
  <c r="G16" s="1"/>
  <c r="E16" a="1"/>
  <c r="E16" s="1"/>
  <c r="C16" a="1"/>
  <c r="C16" s="1"/>
  <c r="J15" a="1"/>
  <c r="J15" s="1"/>
  <c r="H15" a="1"/>
  <c r="H15" s="1"/>
  <c r="F15" a="1"/>
  <c r="F15" s="1"/>
  <c r="D15" a="1"/>
  <c r="D15" s="1"/>
  <c r="B15" a="1"/>
  <c r="B15" s="1"/>
  <c r="I14" a="1"/>
  <c r="I14" s="1"/>
  <c r="G14" a="1"/>
  <c r="G14" s="1"/>
  <c r="E14" a="1"/>
  <c r="E14" s="1"/>
  <c r="C14" a="1"/>
  <c r="C14" s="1"/>
  <c r="J13" a="1"/>
  <c r="J13" s="1"/>
  <c r="H13" a="1"/>
  <c r="H13" s="1"/>
  <c r="F13" a="1"/>
  <c r="F13" s="1"/>
  <c r="D13" a="1"/>
  <c r="D13" s="1"/>
  <c r="B13" a="1"/>
  <c r="B13" s="1"/>
  <c r="I12" a="1"/>
  <c r="I12" s="1"/>
  <c r="G12" a="1"/>
  <c r="G12" s="1"/>
  <c r="E12" a="1"/>
  <c r="E12" s="1"/>
  <c r="C12" a="1"/>
  <c r="C12" s="1"/>
  <c r="J11" a="1"/>
  <c r="J11" s="1"/>
  <c r="H11" a="1"/>
  <c r="H11" s="1"/>
  <c r="F11" a="1"/>
  <c r="F11" s="1"/>
  <c r="D11" a="1"/>
  <c r="D11" s="1"/>
  <c r="B11" a="1"/>
  <c r="B11" s="1"/>
  <c r="I10" a="1"/>
  <c r="I10" s="1"/>
  <c r="G10" a="1"/>
  <c r="G10" s="1"/>
  <c r="E10" a="1"/>
  <c r="E10" s="1"/>
  <c r="C10" a="1"/>
  <c r="C10" s="1"/>
  <c r="J9" a="1"/>
  <c r="J9" s="1"/>
  <c r="H9" a="1"/>
  <c r="H9" s="1"/>
  <c r="F9" a="1"/>
  <c r="F9" s="1"/>
  <c r="D9" a="1"/>
  <c r="D9" s="1"/>
  <c r="B9" a="1"/>
  <c r="B9" s="1"/>
  <c r="I8" a="1"/>
  <c r="I8" s="1"/>
  <c r="G8" a="1"/>
  <c r="G8" s="1"/>
  <c r="E8" a="1"/>
  <c r="E8" s="1"/>
  <c r="C8" a="1"/>
  <c r="C8" s="1"/>
  <c r="J7" a="1"/>
  <c r="J7" s="1"/>
  <c r="H7" a="1"/>
  <c r="H7" s="1"/>
  <c r="F7" a="1"/>
  <c r="F7" s="1"/>
  <c r="D7" a="1"/>
  <c r="D7" s="1"/>
  <c r="B7" a="1"/>
  <c r="B7" s="1"/>
  <c r="I6" a="1"/>
  <c r="I6" s="1"/>
  <c r="G6" a="1"/>
  <c r="G6" s="1"/>
  <c r="E6" a="1"/>
  <c r="E6" s="1"/>
  <c r="C6" a="1"/>
  <c r="C6" s="1"/>
  <c r="J5" a="1"/>
  <c r="J5" s="1"/>
  <c r="H5" a="1"/>
  <c r="H5" s="1"/>
  <c r="F5" a="1"/>
  <c r="F5" s="1"/>
  <c r="D5" a="1"/>
  <c r="D5" s="1"/>
  <c r="B5" a="1"/>
  <c r="B5" s="1"/>
  <c r="I4" a="1"/>
  <c r="I4" s="1"/>
  <c r="G4" a="1"/>
  <c r="G4" s="1"/>
  <c r="E4" a="1"/>
  <c r="E4" s="1"/>
  <c r="C4" a="1"/>
  <c r="C4" s="1"/>
  <c r="J42" a="1"/>
  <c r="J42" s="1"/>
  <c r="H42" a="1"/>
  <c r="H42" s="1"/>
  <c r="F42" a="1"/>
  <c r="F42" s="1"/>
  <c r="D42" a="1"/>
  <c r="D42" s="1"/>
  <c r="B42" a="1"/>
  <c r="B42" s="1"/>
  <c r="I41" a="1"/>
  <c r="I41" s="1"/>
  <c r="G41" a="1"/>
  <c r="G41" s="1"/>
  <c r="E41" a="1"/>
  <c r="E41" s="1"/>
  <c r="C41" a="1"/>
  <c r="C41" s="1"/>
  <c r="J40" a="1"/>
  <c r="J40" s="1"/>
  <c r="H40" a="1"/>
  <c r="H40" s="1"/>
  <c r="F40" a="1"/>
  <c r="F40" s="1"/>
  <c r="D40" a="1"/>
  <c r="D40" s="1"/>
  <c r="B40" a="1"/>
  <c r="B40" s="1"/>
  <c r="I39" a="1"/>
  <c r="I39" s="1"/>
  <c r="G39" a="1"/>
  <c r="G39" s="1"/>
  <c r="E39" a="1"/>
  <c r="E39" s="1"/>
  <c r="C39" a="1"/>
  <c r="C39" s="1"/>
  <c r="J38" a="1"/>
  <c r="J38" s="1"/>
  <c r="H38" a="1"/>
  <c r="H38" s="1"/>
  <c r="F38" a="1"/>
  <c r="F38" s="1"/>
  <c r="D38" a="1"/>
  <c r="D38" s="1"/>
  <c r="B38" a="1"/>
  <c r="B38" s="1"/>
  <c r="I37" a="1"/>
  <c r="I37" s="1"/>
  <c r="G37" a="1"/>
  <c r="G37" s="1"/>
  <c r="E37" a="1"/>
  <c r="E37" s="1"/>
  <c r="C37" a="1"/>
  <c r="C37" s="1"/>
  <c r="J36" a="1"/>
  <c r="J36" s="1"/>
  <c r="H36" a="1"/>
  <c r="H36" s="1"/>
  <c r="F36" a="1"/>
  <c r="F36" s="1"/>
  <c r="D36" a="1"/>
  <c r="D36" s="1"/>
  <c r="B36" a="1"/>
  <c r="B36" s="1"/>
  <c r="I35" a="1"/>
  <c r="I35" s="1"/>
  <c r="G35" a="1"/>
  <c r="G35" s="1"/>
  <c r="E35" a="1"/>
  <c r="E35" s="1"/>
  <c r="C35" a="1"/>
  <c r="C35" s="1"/>
  <c r="J34" a="1"/>
  <c r="J34" s="1"/>
  <c r="H34" a="1"/>
  <c r="H34" s="1"/>
  <c r="F34" a="1"/>
  <c r="F34" s="1"/>
  <c r="D34" a="1"/>
  <c r="D34" s="1"/>
  <c r="B34" a="1"/>
  <c r="B34" s="1"/>
  <c r="I33" a="1"/>
  <c r="I33" s="1"/>
  <c r="G33" a="1"/>
  <c r="G33" s="1"/>
  <c r="E33" a="1"/>
  <c r="E33" s="1"/>
  <c r="C33" a="1"/>
  <c r="C33" s="1"/>
  <c r="J32" a="1"/>
  <c r="J32" s="1"/>
  <c r="H32" a="1"/>
  <c r="H32" s="1"/>
  <c r="F32" a="1"/>
  <c r="F32" s="1"/>
  <c r="D32" a="1"/>
  <c r="D32" s="1"/>
  <c r="B32" a="1"/>
  <c r="B32" s="1"/>
  <c r="I31" a="1"/>
  <c r="I31" s="1"/>
  <c r="G31" a="1"/>
  <c r="G31" s="1"/>
  <c r="E31" a="1"/>
  <c r="E31" s="1"/>
  <c r="C31" a="1"/>
  <c r="C31" s="1"/>
  <c r="J30" a="1"/>
  <c r="J30" s="1"/>
  <c r="H30" a="1"/>
  <c r="H30" s="1"/>
  <c r="F30" a="1"/>
  <c r="F30" s="1"/>
  <c r="D30" a="1"/>
  <c r="D30" s="1"/>
  <c r="B30" a="1"/>
  <c r="B30" s="1"/>
  <c r="I29" a="1"/>
  <c r="I29" s="1"/>
  <c r="G29" a="1"/>
  <c r="G29" s="1"/>
  <c r="E29" a="1"/>
  <c r="E29" s="1"/>
  <c r="C29" a="1"/>
  <c r="C29" s="1"/>
  <c r="J28" a="1"/>
  <c r="J28" s="1"/>
  <c r="H28" a="1"/>
  <c r="H28" s="1"/>
  <c r="F28" a="1"/>
  <c r="F28" s="1"/>
  <c r="D28" a="1"/>
  <c r="D28" s="1"/>
  <c r="B28" a="1"/>
  <c r="B28" s="1"/>
  <c r="I27" a="1"/>
  <c r="I27" s="1"/>
  <c r="G27" a="1"/>
  <c r="G27" s="1"/>
  <c r="E27" a="1"/>
  <c r="E27" s="1"/>
  <c r="C27" a="1"/>
  <c r="C27" s="1"/>
  <c r="J26" a="1"/>
  <c r="J26" s="1"/>
  <c r="H26" a="1"/>
  <c r="H26" s="1"/>
  <c r="F26" a="1"/>
  <c r="F26" s="1"/>
  <c r="D26" a="1"/>
  <c r="D26" s="1"/>
  <c r="B26" a="1"/>
  <c r="B26" s="1"/>
  <c r="I25" a="1"/>
  <c r="I25" s="1"/>
  <c r="G25" a="1"/>
  <c r="G25" s="1"/>
  <c r="E25" a="1"/>
  <c r="E25" s="1"/>
  <c r="C25" a="1"/>
  <c r="C25" s="1"/>
  <c r="J24" a="1"/>
  <c r="J24" s="1"/>
  <c r="H24" a="1"/>
  <c r="H24" s="1"/>
  <c r="F24" a="1"/>
  <c r="F24" s="1"/>
  <c r="D24" a="1"/>
  <c r="D24" s="1"/>
  <c r="B24" a="1"/>
  <c r="B24" s="1"/>
  <c r="I23" a="1"/>
  <c r="I23" s="1"/>
  <c r="G23" a="1"/>
  <c r="G23" s="1"/>
  <c r="E23" a="1"/>
  <c r="E23" s="1"/>
  <c r="C23" a="1"/>
  <c r="C23" s="1"/>
  <c r="J22" a="1"/>
  <c r="J22" s="1"/>
  <c r="H22" a="1"/>
  <c r="H22" s="1"/>
  <c r="F22" a="1"/>
  <c r="F22" s="1"/>
  <c r="D22" a="1"/>
  <c r="D22" s="1"/>
  <c r="B22" a="1"/>
  <c r="B22" s="1"/>
  <c r="I21" a="1"/>
  <c r="I21" s="1"/>
  <c r="G21" a="1"/>
  <c r="G21" s="1"/>
  <c r="E21" a="1"/>
  <c r="E21" s="1"/>
  <c r="C21" a="1"/>
  <c r="C21" s="1"/>
  <c r="J20" a="1"/>
  <c r="J20" s="1"/>
  <c r="H20" a="1"/>
  <c r="H20" s="1"/>
  <c r="F20" a="1"/>
  <c r="F20" s="1"/>
  <c r="D20" a="1"/>
  <c r="D20" s="1"/>
  <c r="B20" a="1"/>
  <c r="B20" s="1"/>
  <c r="I19" a="1"/>
  <c r="I19" s="1"/>
  <c r="G19" a="1"/>
  <c r="G19" s="1"/>
  <c r="E19" a="1"/>
  <c r="E19" s="1"/>
  <c r="C19" a="1"/>
  <c r="C19" s="1"/>
  <c r="J18" a="1"/>
  <c r="J18" s="1"/>
  <c r="H18" a="1"/>
  <c r="H18" s="1"/>
  <c r="F18" a="1"/>
  <c r="F18" s="1"/>
  <c r="D18" a="1"/>
  <c r="D18" s="1"/>
  <c r="B18" a="1"/>
  <c r="B18" s="1"/>
  <c r="I17" a="1"/>
  <c r="I17" s="1"/>
  <c r="G17" a="1"/>
  <c r="G17" s="1"/>
  <c r="E17" a="1"/>
  <c r="E17" s="1"/>
  <c r="C17" a="1"/>
  <c r="C17" s="1"/>
  <c r="J16" a="1"/>
  <c r="J16" s="1"/>
  <c r="H16" a="1"/>
  <c r="H16" s="1"/>
  <c r="F16" a="1"/>
  <c r="F16" s="1"/>
  <c r="D16" a="1"/>
  <c r="D16" s="1"/>
  <c r="B16" a="1"/>
  <c r="B16" s="1"/>
  <c r="I15" a="1"/>
  <c r="I15" s="1"/>
  <c r="G15" a="1"/>
  <c r="G15" s="1"/>
  <c r="E15" a="1"/>
  <c r="E15" s="1"/>
  <c r="C15" a="1"/>
  <c r="C15" s="1"/>
  <c r="J14" a="1"/>
  <c r="J14" s="1"/>
  <c r="H14" a="1"/>
  <c r="H14" s="1"/>
  <c r="F14" a="1"/>
  <c r="F14" s="1"/>
  <c r="D14" a="1"/>
  <c r="D14" s="1"/>
  <c r="B14" a="1"/>
  <c r="B14" s="1"/>
  <c r="I13" a="1"/>
  <c r="I13" s="1"/>
  <c r="G13" a="1"/>
  <c r="G13" s="1"/>
  <c r="E13" a="1"/>
  <c r="E13" s="1"/>
  <c r="C13" a="1"/>
  <c r="C13" s="1"/>
  <c r="J12" a="1"/>
  <c r="J12" s="1"/>
  <c r="H12" a="1"/>
  <c r="H12" s="1"/>
  <c r="F12" a="1"/>
  <c r="F12" s="1"/>
  <c r="D12" a="1"/>
  <c r="D12" s="1"/>
  <c r="B12" a="1"/>
  <c r="B12" s="1"/>
  <c r="I11" a="1"/>
  <c r="I11" s="1"/>
  <c r="G11" a="1"/>
  <c r="G11" s="1"/>
  <c r="E11" a="1"/>
  <c r="E11" s="1"/>
  <c r="C11" a="1"/>
  <c r="C11" s="1"/>
  <c r="J10" a="1"/>
  <c r="J10" s="1"/>
  <c r="H10" a="1"/>
  <c r="H10" s="1"/>
  <c r="F10" a="1"/>
  <c r="F10" s="1"/>
  <c r="D10" a="1"/>
  <c r="D10" s="1"/>
  <c r="B10" a="1"/>
  <c r="B10" s="1"/>
  <c r="I9" a="1"/>
  <c r="I9" s="1"/>
  <c r="G9" a="1"/>
  <c r="G9" s="1"/>
  <c r="E9" a="1"/>
  <c r="E9" s="1"/>
  <c r="C9" a="1"/>
  <c r="C9" s="1"/>
  <c r="J8" a="1"/>
  <c r="J8" s="1"/>
  <c r="H8" a="1"/>
  <c r="H8" s="1"/>
  <c r="F8" a="1"/>
  <c r="F8" s="1"/>
  <c r="D8" a="1"/>
  <c r="D8" s="1"/>
  <c r="B8" a="1"/>
  <c r="B8" s="1"/>
  <c r="I7" a="1"/>
  <c r="I7" s="1"/>
  <c r="G7" a="1"/>
  <c r="G7" s="1"/>
  <c r="E7" a="1"/>
  <c r="E7" s="1"/>
  <c r="C7" a="1"/>
  <c r="C7" s="1"/>
  <c r="J6" a="1"/>
  <c r="J6" s="1"/>
  <c r="H6" a="1"/>
  <c r="H6" s="1"/>
  <c r="F6" a="1"/>
  <c r="F6" s="1"/>
  <c r="D6" a="1"/>
  <c r="D6" s="1"/>
  <c r="B6" a="1"/>
  <c r="B6" s="1"/>
  <c r="I5" a="1"/>
  <c r="I5" s="1"/>
  <c r="G5" a="1"/>
  <c r="G5" s="1"/>
  <c r="E5" a="1"/>
  <c r="E5" s="1"/>
  <c r="B4" a="1"/>
  <c r="B4" s="1"/>
  <c r="A2" i="5"/>
  <c r="H13" i="1" l="1"/>
  <c r="A3" i="8"/>
  <c r="A2"/>
  <c r="A2" i="7"/>
  <c r="G9" i="1"/>
  <c r="H8"/>
  <c r="B9"/>
  <c r="A7" i="7"/>
  <c r="A8"/>
  <c r="A9"/>
  <c r="A3"/>
  <c r="A4"/>
  <c r="A5"/>
  <c r="A6"/>
  <c r="A10"/>
  <c r="A2" i="4"/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3" i="4"/>
  <c r="A4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G8" i="1"/>
  <c r="A40" i="3"/>
  <c r="A41"/>
  <c r="A42"/>
  <c r="A43"/>
  <c r="A44"/>
  <c r="A45"/>
  <c r="A46"/>
  <c r="A47"/>
  <c r="A48"/>
  <c r="A49"/>
  <c r="A50"/>
  <c r="A2"/>
  <c r="A17" i="1"/>
  <c r="A17" i="12" l="1"/>
  <c r="J2" i="5"/>
  <c r="B89" i="12"/>
  <c r="B9"/>
  <c r="B49"/>
  <c r="H93"/>
  <c r="H13"/>
  <c r="H53"/>
  <c r="H54"/>
  <c r="H94"/>
  <c r="H14"/>
  <c r="B37"/>
</calcChain>
</file>

<file path=xl/sharedStrings.xml><?xml version="1.0" encoding="utf-8"?>
<sst xmlns="http://schemas.openxmlformats.org/spreadsheetml/2006/main" count="554" uniqueCount="225">
  <si>
    <t>เงื่อนไขการชำระเงิน</t>
  </si>
  <si>
    <t>สถานที่ส่ง:</t>
  </si>
  <si>
    <t>วิธการส่ง:</t>
  </si>
  <si>
    <t>ผู้รับของ:</t>
  </si>
  <si>
    <t>ลำดับ</t>
  </si>
  <si>
    <t>รายการสินค้า</t>
  </si>
  <si>
    <t>จำนวน</t>
  </si>
  <si>
    <t>หน่วย</t>
  </si>
  <si>
    <t>ราคา/หน่วย</t>
  </si>
  <si>
    <t>รวมราคาสินค้า</t>
  </si>
  <si>
    <t>VAT 7%</t>
  </si>
  <si>
    <t>รวมทั้งสิ้น</t>
  </si>
  <si>
    <t>ลงชื่อ</t>
  </si>
  <si>
    <t>ผู้จัดการฝ่ายจัดซื้อ</t>
  </si>
  <si>
    <t>(นางสาว ณัฐภัสสร อัครชวัลวัฒน์)</t>
  </si>
  <si>
    <t>Project:</t>
  </si>
  <si>
    <t>Tel:</t>
  </si>
  <si>
    <t>Attn:</t>
  </si>
  <si>
    <t>To:</t>
  </si>
  <si>
    <t>No:</t>
  </si>
  <si>
    <t>Date:</t>
  </si>
  <si>
    <t>Page:</t>
  </si>
  <si>
    <t>Ref:</t>
  </si>
  <si>
    <t>รวมเงิน/
บาท</t>
  </si>
  <si>
    <t>ID</t>
  </si>
  <si>
    <t>NAME</t>
  </si>
  <si>
    <t>ตัว</t>
  </si>
  <si>
    <t>แผ่น</t>
  </si>
  <si>
    <t>เส้น</t>
  </si>
  <si>
    <t>ชุด</t>
  </si>
  <si>
    <r>
      <rPr>
        <b/>
        <sz val="14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</si>
  <si>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Name</t>
  </si>
  <si>
    <t>Address</t>
  </si>
  <si>
    <t>Attention</t>
  </si>
  <si>
    <t>Tel</t>
  </si>
  <si>
    <t>Fax</t>
  </si>
  <si>
    <t>E-Mail</t>
  </si>
  <si>
    <t>บริษัท จุฬาวิศวกรรม จำกัด</t>
  </si>
  <si>
    <t>บริษัท เพชรสยาม พีอี ไพพ์ จำกัด</t>
  </si>
  <si>
    <t>ลัง</t>
  </si>
  <si>
    <t>คุณเก๋</t>
  </si>
  <si>
    <t>02-8792541</t>
  </si>
  <si>
    <t>คุณไก่</t>
  </si>
  <si>
    <t>02-8594236</t>
  </si>
  <si>
    <t>Project</t>
  </si>
  <si>
    <t>หน่วยงานบุรีรัมย์</t>
  </si>
  <si>
    <t>หน่วยงานปากท่อ</t>
  </si>
  <si>
    <t>หน่วยงานมาบข่า</t>
  </si>
  <si>
    <t>หน่วยงานบ้านโป่ง</t>
  </si>
  <si>
    <t>หน่วยงานนครชัยศรี</t>
  </si>
  <si>
    <t>หน่วยงานสีหนาด</t>
  </si>
  <si>
    <t>หน่วยงานส่วนกลาง</t>
  </si>
  <si>
    <t>หน่วยงาน</t>
  </si>
  <si>
    <t>โครงการก่อสร้าง กปภ. จ.บุรีรัมย์</t>
  </si>
  <si>
    <t>สำนักงานกรุงเทพฯ</t>
  </si>
  <si>
    <t>โครงการก่อสร้าง กปภ. มาบข่า จ.ระยอง</t>
  </si>
  <si>
    <t>โครงการก่อสร้าง กปภ.บ้านโป่ง จ.ราชบุรี</t>
  </si>
  <si>
    <t>โครงการก่อสร้าง กปภ. นครชัยศรี จ.ราชบุรี</t>
  </si>
  <si>
    <t>โครงการก่อสร้าง กปภ. หนองสีหนาด จ.ขอนแก่น</t>
  </si>
  <si>
    <t>โครงการก่อสร้าง กปภ.ปากท่อ จ.ราชบุรี</t>
  </si>
  <si>
    <t>โอนเงิน</t>
  </si>
  <si>
    <t>เงินสด</t>
  </si>
  <si>
    <t>เจ้าหน้าที่</t>
  </si>
  <si>
    <t>นายประสาท</t>
  </si>
  <si>
    <t>นายสุมิตร</t>
  </si>
  <si>
    <t>คุณณัฐภัสสร</t>
  </si>
  <si>
    <t>รับของเอง</t>
  </si>
  <si>
    <t>วันที่</t>
  </si>
  <si>
    <t>PO</t>
  </si>
  <si>
    <t>QTY</t>
  </si>
  <si>
    <t>Unit</t>
  </si>
  <si>
    <t>บริษัท</t>
  </si>
  <si>
    <t>ราคารวม</t>
  </si>
  <si>
    <t>รหัส PO</t>
  </si>
  <si>
    <t>ตส/ปท/TUD/54/10/001</t>
  </si>
  <si>
    <t>ใส่เลข PO ตรงนี้</t>
  </si>
  <si>
    <r>
      <rPr>
        <b/>
        <sz val="12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</si>
  <si>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แก้ไขครั้งที่ 1</t>
  </si>
  <si>
    <t>รายการ</t>
  </si>
  <si>
    <t>จำนวนรายการ</t>
  </si>
  <si>
    <t>แก้ไขครั้งที่ 2</t>
  </si>
  <si>
    <t>แก้ไขครั้งที่ 3</t>
  </si>
  <si>
    <t>เลขที่ PO</t>
  </si>
  <si>
    <t>บริษัท เอส.พี พัฒนกิจ จำกัด</t>
  </si>
  <si>
    <t>บริษัท เอเบิล อินดัสทรี จำกัด</t>
  </si>
  <si>
    <t>บริษัท ไทยก้าวไกล กรุ๊ป</t>
  </si>
  <si>
    <t>บริษัท ไทยวอเตอร์ จำกัด</t>
  </si>
  <si>
    <t>บริษัท ยูเอ็น อิเล็คตริค จำกัด</t>
  </si>
  <si>
    <t>Sub UpdateAll()</t>
  </si>
  <si>
    <t>    UpdateData</t>
  </si>
  <si>
    <t>    DeleteData</t>
  </si>
  <si>
    <t>End Sub</t>
  </si>
  <si>
    <t>Sub UpdateData()</t>
  </si>
  <si>
    <t>Dim rsAll As Range, rtAll As Range</t>
  </si>
  <si>
    <t>Dim rs As Range, i As Integer</t>
  </si>
  <si>
    <t>With Worksheets("Report")</t>
  </si>
  <si>
    <t>       Set rsAll = .Range("L5", .Range("L" &amp; (5 - 1 + .Range("H2"))))</t>
  </si>
  <si>
    <t>End With</t>
  </si>
  <si>
    <t>With Worksheets("Database")</t>
  </si>
  <si>
    <t>       Set rtAll = .Range("C2", .Range("C" &amp; Rows.Count).End(xlUp))</t>
  </si>
  <si>
    <t>For Each rs In rsAll</t>
  </si>
  <si>
    <t>    For i = rtAll.Count To 1 Step -1</t>
  </si>
  <si>
    <t>        If rs.Offset(0, -10) = rtAll(i).Offset(0, -1) _</t>
  </si>
  <si>
    <t>            And rs.Offset(0, -9) = rtAll(i) _</t>
  </si>
  <si>
    <t>            And rs = "Update" Then</t>
  </si>
  <si>
    <t>                rs.Offset(0, -10).Resize(1, 10).Copy</t>
  </si>
  <si>
    <t>                rtAll(i).Offset(0, -1).PasteSpecial xlPasteValues</t>
  </si>
  <si>
    <t>        End If</t>
  </si>
  <si>
    <t>    Next i</t>
  </si>
  <si>
    <t>Next rs</t>
  </si>
  <si>
    <t>Application.CutCopyMode = False</t>
  </si>
  <si>
    <t>Sub DeleteData()</t>
  </si>
  <si>
    <t>    Set rsAll = .Range("L5", .Range("L" &amp; (5 - 1 + .Range("H2"))))</t>
  </si>
  <si>
    <t>       MsgBox "Please Confirm Delete &amp; Update Data OI "</t>
  </si>
  <si>
    <t>    Set rtAll = .Range("C2", .Range("C" &amp; Rows.Count).End(xlUp))</t>
  </si>
  <si>
    <t>                rtAll(i).EntireRow.Delete</t>
  </si>
  <si>
    <t>With Worksheets("DataStore")</t>
  </si>
  <si>
    <t>ท่อน</t>
  </si>
  <si>
    <t xml:space="preserve">            (นางสาว ณัฐภัสสร อัครชวัลวัฒน์)</t>
  </si>
  <si>
    <t xml:space="preserve">         (นางสาว ณัฐภัสสร อัครชวัลวัฒน์)</t>
  </si>
  <si>
    <t xml:space="preserve">           (นางสาว ณัฐภัสสร อัครชวัลวัฒน์)</t>
  </si>
  <si>
    <t xml:space="preserve">        ผู้จัดการฝ่ายจัดซื้อ</t>
  </si>
  <si>
    <t>ราคา/
หน่วย</t>
  </si>
  <si>
    <t>แก้ไข/ลบ</t>
  </si>
  <si>
    <t>&lt;== จำนวนรายการ</t>
  </si>
  <si>
    <t>List</t>
  </si>
  <si>
    <t>Qty</t>
  </si>
  <si>
    <t>Price</t>
  </si>
  <si>
    <t>Comy</t>
  </si>
  <si>
    <t>Site</t>
  </si>
  <si>
    <t>Total</t>
  </si>
  <si>
    <t>Date</t>
  </si>
  <si>
    <t>Number</t>
  </si>
  <si>
    <t>นายอาคม</t>
  </si>
  <si>
    <t>นายชุมแสง</t>
  </si>
  <si>
    <t>Option Explicit</t>
  </si>
  <si>
    <t>Option Base 1</t>
  </si>
  <si>
    <t>Sub ShowData()</t>
  </si>
  <si>
    <t>Dim a() As Variant, lng As Long</t>
  </si>
  <si>
    <t>Dim r As Range, rAll As Range</t>
  </si>
  <si>
    <t>Dim rt As Range, rl As Long</t>
  </si>
  <si>
    <t>Application.EnableEvents = False</t>
  </si>
  <si>
    <t>Application.ScreenUpdating = False</t>
  </si>
  <si>
    <t>rl = Rows.Count</t>
  </si>
  <si>
    <t xml:space="preserve">    Set rAll = .Range("B2", .Range("B" &amp; rl).End(xlUp))</t>
  </si>
  <si>
    <t>For Each r In rAll</t>
  </si>
  <si>
    <t xml:space="preserve">    If r = Worksheets("Edit").Range("D2") Then</t>
  </si>
  <si>
    <t xml:space="preserve">        lng = lng + 1</t>
  </si>
  <si>
    <t xml:space="preserve">        ReDim Preserve a(9, lng)</t>
  </si>
  <si>
    <t xml:space="preserve">        a(1, lng) = lng</t>
  </si>
  <si>
    <t xml:space="preserve">        a(2, lng) = r.Offset(0, 0)</t>
  </si>
  <si>
    <t xml:space="preserve">        a(3, lng) = r.Offset(0, 1)</t>
  </si>
  <si>
    <t xml:space="preserve">        a(4, lng) = r.Offset(0, 2)</t>
  </si>
  <si>
    <t xml:space="preserve">        a(5, lng) = r.Offset(0, 3)</t>
  </si>
  <si>
    <t xml:space="preserve">        a(6, lng) = r.Offset(0, 4)</t>
  </si>
  <si>
    <t xml:space="preserve">        a(7, lng) = r.Offset(0, 5)</t>
  </si>
  <si>
    <t xml:space="preserve">        a(8, lng) = r.Offset(0, 6)</t>
  </si>
  <si>
    <t xml:space="preserve">        a(9, lng) = r.Offset(0, 7)</t>
  </si>
  <si>
    <t xml:space="preserve">        </t>
  </si>
  <si>
    <t xml:space="preserve">    End If</t>
  </si>
  <si>
    <t>Next r</t>
  </si>
  <si>
    <t>If lng &gt; 0 Then</t>
  </si>
  <si>
    <t xml:space="preserve">    With Worksheets("Edit")</t>
  </si>
  <si>
    <t xml:space="preserve">        Set rt = .Range("A4", .Range("I" &amp; lng - 1 + 4))</t>
  </si>
  <si>
    <t xml:space="preserve">        .Range("A4", .Range("I" &amp; rl)).ClearContents</t>
  </si>
  <si>
    <t xml:space="preserve">        .Range("A4:I4").Copy</t>
  </si>
  <si>
    <t xml:space="preserve">        rt.PasteSpecial xlPasteFormats</t>
  </si>
  <si>
    <t xml:space="preserve">        rt = Application.Transpose(a)</t>
  </si>
  <si>
    <t xml:space="preserve">        .Range("B4", .Range("B" &amp; rl).End(xlUp)).NumberFormat = "00"</t>
  </si>
  <si>
    <t xml:space="preserve">        .Range(.Range("B3").End(xlDown).Offset(1, 0), .Range("I" &amp; rl)).Clear</t>
  </si>
  <si>
    <t xml:space="preserve">    End With</t>
  </si>
  <si>
    <t>Else</t>
  </si>
  <si>
    <t xml:space="preserve">    MsgBox "Data not found."</t>
  </si>
  <si>
    <t>End If</t>
  </si>
  <si>
    <t>Application.EnableEvents = True</t>
  </si>
  <si>
    <t>Application.ScreenUpdating = True</t>
  </si>
  <si>
    <t>Sub Run()</t>
  </si>
  <si>
    <t xml:space="preserve">    Application.Calculation = xlCalculationManual</t>
  </si>
  <si>
    <t xml:space="preserve">    UpdateDataAll</t>
  </si>
  <si>
    <t xml:space="preserve">    Application.Calculation = xlCalculationAutomatic</t>
  </si>
  <si>
    <t>Sub UpdateDataAll()</t>
  </si>
  <si>
    <t>Application.Calculation = xlCalculationManual</t>
  </si>
  <si>
    <t xml:space="preserve">   UpdateData</t>
  </si>
  <si>
    <t>Application.Calculation = xlCalculationAutomatic</t>
  </si>
  <si>
    <t xml:space="preserve">    YesNoMessageBox</t>
  </si>
  <si>
    <t xml:space="preserve">    'Update</t>
  </si>
  <si>
    <t xml:space="preserve">    'Delete</t>
  </si>
  <si>
    <t xml:space="preserve">    'Add</t>
  </si>
  <si>
    <t xml:space="preserve">    ShowData</t>
  </si>
  <si>
    <t>Sub YesNoMessageBox()</t>
  </si>
  <si>
    <t>Dim Answer As String</t>
  </si>
  <si>
    <t>Dim MyNote As String</t>
  </si>
  <si>
    <t xml:space="preserve">    MyNote = "Confirm Update Data ?"</t>
  </si>
  <si>
    <t xml:space="preserve">    Answer = MsgBox(MyNote, vbQuestion + vbYesNo, "ยืนยัน")</t>
  </si>
  <si>
    <t xml:space="preserve">    If Answer = vbNo Then</t>
  </si>
  <si>
    <t xml:space="preserve">        MsgBox "You Not Confirm !"</t>
  </si>
  <si>
    <t xml:space="preserve">    Else</t>
  </si>
  <si>
    <t xml:space="preserve">        MsgBox "Yes Confirm !"</t>
  </si>
  <si>
    <t xml:space="preserve">            Update ' Run Update Data</t>
  </si>
  <si>
    <t xml:space="preserve">            Delete ' Run Delete Data</t>
  </si>
  <si>
    <t xml:space="preserve">            Add 'Run Add Data</t>
  </si>
  <si>
    <t>Sub Update()</t>
  </si>
  <si>
    <t>On Error Resume Next</t>
  </si>
  <si>
    <t>With Worksheets("Edit")</t>
  </si>
  <si>
    <t xml:space="preserve">    Set rsAll = .Range("B4", .Range("B" &amp; Rows.Count).End(xlUp))</t>
  </si>
  <si>
    <t xml:space="preserve">    Set rtAll = .Range("B2", .Range("B" &amp; Rows.Count).End(xlUp))</t>
  </si>
  <si>
    <t xml:space="preserve">    For i = rtAll.Count To 1 Step -1</t>
  </si>
  <si>
    <t xml:space="preserve">        If rs = rtAll(i) And rs.Offset(0, 8) = rtAll(i).Offset(0, 8) _</t>
  </si>
  <si>
    <t xml:space="preserve">        And rs.Offset(0, 9) = "Update" Then</t>
  </si>
  <si>
    <t xml:space="preserve">            rs.Offset(0, -1).Resize(1, 10).Copy</t>
  </si>
  <si>
    <t xml:space="preserve">            rtAll(i).Offset(0, -1).PasteSpecial xlPasteValues</t>
  </si>
  <si>
    <t xml:space="preserve">        End If</t>
  </si>
  <si>
    <t xml:space="preserve">    Next i</t>
  </si>
  <si>
    <t>Sub Delete()</t>
  </si>
  <si>
    <t xml:space="preserve">        And rs.Offset(0, 9) = "Delete" Then</t>
  </si>
  <si>
    <t xml:space="preserve">        rtAll(i).EntireRow.Delete</t>
  </si>
  <si>
    <t>Sub Add()</t>
  </si>
  <si>
    <t xml:space="preserve">        And rs.Offset(0, 9) = "Add" Then</t>
  </si>
  <si>
    <t xml:space="preserve">        rtAll(i).Offset(0, -1).EntireRow.Insert</t>
  </si>
  <si>
    <t xml:space="preserve">        rtAll(i).Offset(0, -1).PasteSpecial xlPasteValues</t>
  </si>
  <si>
    <t>อัพเดท ลบ เพิ่ม</t>
  </si>
  <si>
    <t>บริษัท เอราวัณ เอ็นเตอร์ไพรส์</t>
  </si>
  <si>
    <t>เหล็กข้ออ้อย # 20x10 มม.</t>
  </si>
  <si>
    <t>มาตรวัดน้ำ # 400 มม.</t>
  </si>
  <si>
    <t>Add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</si>
</sst>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87" formatCode="[$-1010000]d/m/yy;@"/>
    <numFmt numFmtId="188" formatCode="[$-1010000]d/m/yyyy;@"/>
    <numFmt numFmtId="189" formatCode="[$-1000000]h:mm\ &quot;น.&quot;;@"/>
    <numFmt numFmtId="190" formatCode="[$-F400]h:mm:ss\ AM/PM"/>
    <numFmt numFmtId="191" formatCode="[$-101041E]d\ mmmm\ yyyy;@"/>
    <numFmt numFmtId="192" formatCode="00"/>
  </numFmts>
  <fonts count="2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4"/>
      <color theme="1"/>
      <name val="Angsana New"/>
      <family val="1"/>
    </font>
    <font>
      <b/>
      <sz val="10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sz val="10.5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0"/>
      <color theme="0"/>
      <name val="Tahoma"/>
      <family val="2"/>
      <scheme val="minor"/>
    </font>
    <font>
      <sz val="12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9"/>
      <color theme="1"/>
      <name val="Angsana New"/>
      <family val="1"/>
    </font>
    <font>
      <sz val="10"/>
      <color theme="1"/>
      <name val="Arial Unicode MS"/>
      <family val="2"/>
    </font>
    <font>
      <sz val="10.5"/>
      <color theme="1"/>
      <name val="Angsana New"/>
      <family val="1"/>
    </font>
    <font>
      <b/>
      <sz val="11"/>
      <color rgb="FFFF0000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theme="3" tint="0.39997558519241921"/>
      <name val="Tahoma"/>
      <family val="2"/>
      <scheme val="minor"/>
    </font>
    <font>
      <sz val="11"/>
      <color theme="0"/>
      <name val="Tahoma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0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Border="1" applyProtection="1">
      <protection locked="0"/>
    </xf>
    <xf numFmtId="187" fontId="0" fillId="4" borderId="0" xfId="0" applyNumberFormat="1" applyFill="1" applyBorder="1" applyAlignment="1" applyProtection="1"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43" fontId="8" fillId="0" borderId="9" xfId="1" applyFont="1" applyBorder="1" applyProtection="1">
      <protection locked="0"/>
    </xf>
    <xf numFmtId="189" fontId="0" fillId="4" borderId="0" xfId="0" applyNumberFormat="1" applyFill="1" applyBorder="1" applyAlignment="1" applyProtection="1">
      <alignment horizontal="left"/>
    </xf>
    <xf numFmtId="43" fontId="4" fillId="3" borderId="12" xfId="0" applyNumberFormat="1" applyFont="1" applyFill="1" applyBorder="1" applyAlignment="1" applyProtection="1">
      <alignment vertical="center"/>
    </xf>
    <xf numFmtId="43" fontId="9" fillId="2" borderId="12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4" fillId="0" borderId="2" xfId="0" applyFont="1" applyBorder="1" applyProtection="1"/>
    <xf numFmtId="0" fontId="4" fillId="0" borderId="6" xfId="0" applyFont="1" applyBorder="1" applyProtection="1"/>
    <xf numFmtId="0" fontId="4" fillId="0" borderId="9" xfId="0" applyFont="1" applyBorder="1" applyProtection="1"/>
    <xf numFmtId="0" fontId="0" fillId="0" borderId="2" xfId="0" applyBorder="1" applyAlignment="1" applyProtection="1"/>
    <xf numFmtId="0" fontId="0" fillId="0" borderId="3" xfId="0" applyBorder="1" applyAlignment="1" applyProtection="1"/>
    <xf numFmtId="0" fontId="0" fillId="0" borderId="4" xfId="0" applyBorder="1" applyAlignment="1" applyProtection="1"/>
    <xf numFmtId="0" fontId="0" fillId="0" borderId="9" xfId="0" applyBorder="1" applyProtection="1"/>
    <xf numFmtId="0" fontId="0" fillId="0" borderId="1" xfId="0" applyBorder="1" applyProtection="1"/>
    <xf numFmtId="0" fontId="0" fillId="0" borderId="11" xfId="0" applyBorder="1" applyProtection="1"/>
    <xf numFmtId="0" fontId="4" fillId="0" borderId="3" xfId="0" applyFont="1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4" borderId="12" xfId="0" applyFill="1" applyBorder="1" applyAlignment="1" applyProtection="1">
      <alignment horizontal="center"/>
    </xf>
    <xf numFmtId="43" fontId="8" fillId="4" borderId="12" xfId="1" applyFont="1" applyFill="1" applyBorder="1" applyProtection="1"/>
    <xf numFmtId="188" fontId="11" fillId="4" borderId="0" xfId="0" applyNumberFormat="1" applyFont="1" applyFill="1" applyBorder="1" applyAlignment="1" applyProtection="1"/>
    <xf numFmtId="189" fontId="11" fillId="4" borderId="0" xfId="0" applyNumberFormat="1" applyFont="1" applyFill="1" applyBorder="1" applyAlignment="1" applyProtection="1">
      <alignment horizontal="left"/>
    </xf>
    <xf numFmtId="14" fontId="2" fillId="3" borderId="0" xfId="0" applyNumberFormat="1" applyFont="1" applyFill="1" applyAlignment="1">
      <alignment horizontal="center" vertical="center"/>
    </xf>
    <xf numFmtId="14" fontId="0" fillId="0" borderId="0" xfId="0" applyNumberFormat="1"/>
    <xf numFmtId="43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applyAlignment="1" applyProtection="1">
      <alignment horizontal="center" vertical="center"/>
    </xf>
    <xf numFmtId="14" fontId="2" fillId="3" borderId="10" xfId="0" applyNumberFormat="1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1" fontId="2" fillId="3" borderId="12" xfId="0" applyNumberFormat="1" applyFont="1" applyFill="1" applyBorder="1" applyAlignment="1" applyProtection="1">
      <alignment horizontal="center" vertical="center"/>
    </xf>
    <xf numFmtId="2" fontId="2" fillId="3" borderId="12" xfId="0" applyNumberFormat="1" applyFont="1" applyFill="1" applyBorder="1" applyAlignment="1" applyProtection="1">
      <alignment horizontal="center" vertical="center"/>
    </xf>
    <xf numFmtId="14" fontId="0" fillId="4" borderId="0" xfId="0" applyNumberFormat="1" applyFill="1" applyProtection="1"/>
    <xf numFmtId="1" fontId="0" fillId="4" borderId="0" xfId="0" applyNumberFormat="1" applyFill="1" applyProtection="1"/>
    <xf numFmtId="2" fontId="0" fillId="4" borderId="0" xfId="0" applyNumberFormat="1" applyFill="1" applyProtection="1"/>
    <xf numFmtId="0" fontId="13" fillId="2" borderId="0" xfId="0" applyFont="1" applyFill="1" applyBorder="1" applyAlignment="1" applyProtection="1">
      <protection locked="0"/>
    </xf>
    <xf numFmtId="43" fontId="0" fillId="4" borderId="0" xfId="1" applyNumberFormat="1" applyFont="1" applyFill="1" applyProtection="1"/>
    <xf numFmtId="1" fontId="2" fillId="0" borderId="1" xfId="0" applyNumberFormat="1" applyFont="1" applyBorder="1" applyAlignment="1" applyProtection="1">
      <alignment vertical="center"/>
    </xf>
    <xf numFmtId="2" fontId="13" fillId="6" borderId="0" xfId="0" applyNumberFormat="1" applyFont="1" applyFill="1" applyAlignment="1" applyProtection="1">
      <alignment horizontal="center" vertical="center"/>
      <protection locked="0"/>
    </xf>
    <xf numFmtId="14" fontId="0" fillId="4" borderId="16" xfId="0" applyNumberFormat="1" applyFill="1" applyBorder="1" applyProtection="1"/>
    <xf numFmtId="0" fontId="12" fillId="2" borderId="17" xfId="0" applyFont="1" applyFill="1" applyBorder="1" applyAlignment="1" applyProtection="1">
      <alignment horizontal="center" vertical="center"/>
      <protection locked="0"/>
    </xf>
    <xf numFmtId="0" fontId="12" fillId="2" borderId="17" xfId="0" applyFont="1" applyFill="1" applyBorder="1" applyAlignment="1" applyProtection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4" fontId="12" fillId="2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17" fillId="0" borderId="0" xfId="0" applyFo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vertical="center"/>
    </xf>
    <xf numFmtId="0" fontId="8" fillId="0" borderId="12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43" fontId="8" fillId="0" borderId="9" xfId="1" applyFont="1" applyBorder="1" applyProtection="1"/>
    <xf numFmtId="0" fontId="0" fillId="0" borderId="0" xfId="0" applyAlignment="1" applyProtection="1">
      <alignment vertical="center"/>
    </xf>
    <xf numFmtId="0" fontId="0" fillId="0" borderId="8" xfId="0" applyBorder="1" applyAlignment="1" applyProtection="1">
      <alignment vertical="center"/>
    </xf>
    <xf numFmtId="190" fontId="11" fillId="4" borderId="0" xfId="0" applyNumberFormat="1" applyFont="1" applyFill="1" applyBorder="1" applyAlignment="1" applyProtection="1">
      <alignment horizontal="left"/>
    </xf>
    <xf numFmtId="0" fontId="12" fillId="9" borderId="0" xfId="0" applyFont="1" applyFill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/>
    <xf numFmtId="192" fontId="0" fillId="0" borderId="0" xfId="0" applyNumberFormat="1"/>
    <xf numFmtId="0" fontId="11" fillId="7" borderId="17" xfId="0" applyFont="1" applyFill="1" applyBorder="1"/>
    <xf numFmtId="14" fontId="11" fillId="7" borderId="17" xfId="0" applyNumberFormat="1" applyFont="1" applyFill="1" applyBorder="1"/>
    <xf numFmtId="0" fontId="9" fillId="9" borderId="0" xfId="0" applyFont="1" applyFill="1" applyAlignment="1">
      <alignment horizontal="center" vertical="center"/>
    </xf>
    <xf numFmtId="14" fontId="4" fillId="3" borderId="17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20" fillId="0" borderId="0" xfId="0" applyFont="1"/>
    <xf numFmtId="2" fontId="11" fillId="7" borderId="17" xfId="0" applyNumberFormat="1" applyFont="1" applyFill="1" applyBorder="1"/>
    <xf numFmtId="1" fontId="11" fillId="7" borderId="17" xfId="0" applyNumberFormat="1" applyFont="1" applyFill="1" applyBorder="1"/>
    <xf numFmtId="2" fontId="4" fillId="3" borderId="17" xfId="0" applyNumberFormat="1" applyFont="1" applyFill="1" applyBorder="1" applyAlignment="1">
      <alignment horizontal="center" vertical="center"/>
    </xf>
    <xf numFmtId="2" fontId="4" fillId="3" borderId="17" xfId="0" applyNumberFormat="1" applyFont="1" applyFill="1" applyBorder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3" fontId="4" fillId="3" borderId="0" xfId="1" applyFont="1" applyFill="1" applyAlignment="1">
      <alignment horizontal="center" vertical="center"/>
    </xf>
    <xf numFmtId="14" fontId="20" fillId="0" borderId="0" xfId="0" applyNumberFormat="1" applyFont="1"/>
    <xf numFmtId="43" fontId="20" fillId="0" borderId="0" xfId="1" applyFont="1"/>
    <xf numFmtId="0" fontId="2" fillId="0" borderId="0" xfId="0" applyFont="1" applyAlignment="1">
      <alignment horizontal="center"/>
    </xf>
    <xf numFmtId="43" fontId="9" fillId="10" borderId="17" xfId="0" applyNumberFormat="1" applyFont="1" applyFill="1" applyBorder="1" applyAlignment="1">
      <alignment horizontal="center"/>
    </xf>
    <xf numFmtId="1" fontId="4" fillId="3" borderId="0" xfId="1" applyNumberFormat="1" applyFont="1" applyFill="1" applyAlignment="1">
      <alignment horizontal="center" vertical="center"/>
    </xf>
    <xf numFmtId="1" fontId="4" fillId="0" borderId="0" xfId="1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1" fontId="4" fillId="3" borderId="17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" fontId="4" fillId="7" borderId="17" xfId="0" applyNumberFormat="1" applyFont="1" applyFill="1" applyBorder="1" applyAlignment="1">
      <alignment horizontal="center"/>
    </xf>
    <xf numFmtId="0" fontId="0" fillId="3" borderId="0" xfId="0" applyFill="1"/>
    <xf numFmtId="0" fontId="21" fillId="11" borderId="0" xfId="0" applyFont="1" applyFill="1" applyAlignment="1" applyProtection="1">
      <alignment horizontal="center" vertical="center"/>
    </xf>
    <xf numFmtId="0" fontId="21" fillId="11" borderId="0" xfId="0" applyFont="1" applyFill="1" applyProtection="1"/>
    <xf numFmtId="0" fontId="21" fillId="11" borderId="0" xfId="0" applyFont="1" applyFill="1" applyAlignment="1" applyProtection="1">
      <alignment horizontal="left"/>
      <protection locked="0"/>
    </xf>
    <xf numFmtId="0" fontId="21" fillId="11" borderId="0" xfId="0" applyFont="1" applyFill="1" applyProtection="1">
      <protection locked="0"/>
    </xf>
    <xf numFmtId="0" fontId="22" fillId="12" borderId="0" xfId="0" applyFont="1" applyFill="1" applyAlignment="1" applyProtection="1">
      <alignment horizontal="center" vertical="center"/>
    </xf>
    <xf numFmtId="0" fontId="22" fillId="12" borderId="0" xfId="0" applyFont="1" applyFill="1" applyAlignment="1" applyProtection="1">
      <alignment horizontal="left" vertical="center"/>
    </xf>
    <xf numFmtId="0" fontId="21" fillId="11" borderId="0" xfId="0" applyFont="1" applyFill="1" applyAlignment="1" applyProtection="1">
      <alignment horizontal="left" vertical="center"/>
    </xf>
    <xf numFmtId="0" fontId="21" fillId="11" borderId="0" xfId="0" applyFont="1" applyFill="1" applyAlignment="1" applyProtection="1">
      <alignment horizontal="left" vertical="center"/>
      <protection locked="0"/>
    </xf>
    <xf numFmtId="192" fontId="11" fillId="7" borderId="22" xfId="0" applyNumberFormat="1" applyFont="1" applyFill="1" applyBorder="1"/>
    <xf numFmtId="14" fontId="4" fillId="3" borderId="23" xfId="0" applyNumberFormat="1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 vertical="center"/>
    </xf>
    <xf numFmtId="0" fontId="7" fillId="0" borderId="12" xfId="0" applyFont="1" applyBorder="1" applyAlignment="1" applyProtection="1">
      <alignment horizontal="left"/>
      <protection locked="0"/>
    </xf>
    <xf numFmtId="0" fontId="3" fillId="0" borderId="12" xfId="0" applyFont="1" applyBorder="1" applyAlignment="1" applyProtection="1">
      <alignment horizontal="left"/>
      <protection locked="0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6" xfId="0" applyFill="1" applyBorder="1" applyAlignment="1" applyProtection="1">
      <alignment horizontal="left"/>
    </xf>
    <xf numFmtId="0" fontId="0" fillId="4" borderId="8" xfId="0" applyFill="1" applyBorder="1" applyAlignment="1" applyProtection="1">
      <alignment horizontal="left"/>
    </xf>
    <xf numFmtId="0" fontId="0" fillId="4" borderId="9" xfId="0" applyFill="1" applyBorder="1" applyAlignment="1" applyProtection="1">
      <alignment horizontal="left"/>
    </xf>
    <xf numFmtId="0" fontId="0" fillId="4" borderId="11" xfId="0" applyFill="1" applyBorder="1" applyAlignment="1" applyProtection="1">
      <alignment horizontal="left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12" fillId="5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3" borderId="18" xfId="0" applyFont="1" applyFill="1" applyBorder="1" applyAlignment="1" applyProtection="1">
      <alignment horizontal="left"/>
      <protection locked="0"/>
    </xf>
    <xf numFmtId="0" fontId="6" fillId="3" borderId="19" xfId="0" applyFont="1" applyFill="1" applyBorder="1" applyAlignment="1" applyProtection="1">
      <alignment horizontal="left"/>
      <protection locked="0"/>
    </xf>
    <xf numFmtId="0" fontId="6" fillId="3" borderId="20" xfId="0" applyFont="1" applyFill="1" applyBorder="1" applyAlignment="1" applyProtection="1">
      <alignment horizontal="left"/>
      <protection locked="0"/>
    </xf>
    <xf numFmtId="0" fontId="0" fillId="3" borderId="18" xfId="0" applyFill="1" applyBorder="1" applyAlignment="1" applyProtection="1">
      <alignment horizontal="left"/>
      <protection locked="0"/>
    </xf>
    <xf numFmtId="0" fontId="0" fillId="3" borderId="19" xfId="0" applyFill="1" applyBorder="1" applyAlignment="1" applyProtection="1">
      <alignment horizontal="left"/>
      <protection locked="0"/>
    </xf>
    <xf numFmtId="0" fontId="0" fillId="3" borderId="20" xfId="0" applyFill="1" applyBorder="1" applyAlignment="1" applyProtection="1">
      <alignment horizontal="left"/>
      <protection locked="0"/>
    </xf>
    <xf numFmtId="0" fontId="0" fillId="4" borderId="0" xfId="0" applyFill="1" applyBorder="1" applyAlignment="1" applyProtection="1">
      <alignment horizontal="left"/>
    </xf>
    <xf numFmtId="0" fontId="0" fillId="4" borderId="21" xfId="0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0" xfId="0" applyFont="1" applyFill="1" applyBorder="1" applyAlignment="1" applyProtection="1">
      <alignment horizontal="left" vertical="center"/>
    </xf>
    <xf numFmtId="0" fontId="0" fillId="4" borderId="0" xfId="0" applyFill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</xf>
    <xf numFmtId="0" fontId="0" fillId="3" borderId="0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left"/>
    </xf>
    <xf numFmtId="188" fontId="11" fillId="4" borderId="0" xfId="0" applyNumberFormat="1" applyFont="1" applyFill="1" applyBorder="1" applyAlignment="1" applyProtection="1">
      <alignment horizontal="center"/>
    </xf>
    <xf numFmtId="191" fontId="11" fillId="4" borderId="0" xfId="0" applyNumberFormat="1" applyFont="1" applyFill="1" applyBorder="1" applyAlignment="1" applyProtection="1">
      <alignment horizontal="center"/>
    </xf>
    <xf numFmtId="0" fontId="7" fillId="0" borderId="12" xfId="0" applyFont="1" applyBorder="1" applyAlignment="1" applyProtection="1">
      <alignment horizontal="left"/>
    </xf>
    <xf numFmtId="0" fontId="18" fillId="0" borderId="12" xfId="0" applyFont="1" applyBorder="1" applyAlignment="1" applyProtection="1">
      <alignment horizontal="left"/>
    </xf>
    <xf numFmtId="0" fontId="0" fillId="3" borderId="9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11" xfId="0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left"/>
    </xf>
    <xf numFmtId="0" fontId="0" fillId="4" borderId="4" xfId="0" applyFill="1" applyBorder="1" applyAlignment="1" applyProtection="1">
      <alignment horizontal="left"/>
    </xf>
    <xf numFmtId="0" fontId="0" fillId="3" borderId="6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right" vertical="center"/>
    </xf>
    <xf numFmtId="0" fontId="4" fillId="0" borderId="11" xfId="0" applyFont="1" applyBorder="1" applyAlignment="1" applyProtection="1">
      <alignment horizontal="right" vertical="center"/>
    </xf>
    <xf numFmtId="0" fontId="6" fillId="3" borderId="0" xfId="0" applyFont="1" applyFill="1" applyBorder="1" applyAlignment="1" applyProtection="1">
      <alignment horizontal="left"/>
    </xf>
    <xf numFmtId="0" fontId="7" fillId="0" borderId="13" xfId="0" applyFont="1" applyBorder="1" applyAlignment="1" applyProtection="1">
      <alignment horizontal="left"/>
    </xf>
    <xf numFmtId="0" fontId="7" fillId="0" borderId="14" xfId="0" applyFont="1" applyBorder="1" applyAlignment="1" applyProtection="1">
      <alignment horizontal="left"/>
    </xf>
    <xf numFmtId="0" fontId="7" fillId="0" borderId="15" xfId="0" applyFont="1" applyBorder="1" applyAlignment="1" applyProtection="1">
      <alignment horizontal="left"/>
    </xf>
    <xf numFmtId="0" fontId="0" fillId="4" borderId="2" xfId="0" applyFill="1" applyBorder="1" applyAlignment="1" applyProtection="1">
      <alignment horizontal="left" vertical="center"/>
    </xf>
    <xf numFmtId="0" fontId="0" fillId="4" borderId="4" xfId="0" applyFill="1" applyBorder="1" applyAlignment="1" applyProtection="1">
      <alignment horizontal="left" vertical="center"/>
    </xf>
    <xf numFmtId="0" fontId="0" fillId="4" borderId="6" xfId="0" applyFill="1" applyBorder="1" applyAlignment="1" applyProtection="1">
      <alignment horizontal="left" vertical="center"/>
    </xf>
    <xf numFmtId="0" fontId="0" fillId="4" borderId="8" xfId="0" applyFill="1" applyBorder="1" applyAlignment="1" applyProtection="1">
      <alignment horizontal="left" vertical="center"/>
    </xf>
    <xf numFmtId="0" fontId="0" fillId="4" borderId="9" xfId="0" applyFill="1" applyBorder="1" applyAlignment="1" applyProtection="1">
      <alignment horizontal="left" vertical="center"/>
    </xf>
    <xf numFmtId="0" fontId="0" fillId="4" borderId="11" xfId="0" applyFill="1" applyBorder="1" applyAlignment="1" applyProtection="1">
      <alignment horizontal="left" vertical="center"/>
    </xf>
    <xf numFmtId="0" fontId="4" fillId="0" borderId="2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right"/>
    </xf>
    <xf numFmtId="0" fontId="4" fillId="0" borderId="6" xfId="0" applyFont="1" applyBorder="1" applyAlignment="1" applyProtection="1">
      <alignment horizontal="right"/>
    </xf>
    <xf numFmtId="0" fontId="4" fillId="0" borderId="8" xfId="0" applyFont="1" applyBorder="1" applyAlignment="1" applyProtection="1">
      <alignment horizontal="right"/>
    </xf>
    <xf numFmtId="0" fontId="4" fillId="0" borderId="9" xfId="0" applyFont="1" applyBorder="1" applyAlignment="1" applyProtection="1">
      <alignment horizontal="right"/>
    </xf>
    <xf numFmtId="0" fontId="4" fillId="0" borderId="11" xfId="0" applyFont="1" applyBorder="1" applyAlignment="1" applyProtection="1">
      <alignment horizontal="right"/>
    </xf>
    <xf numFmtId="0" fontId="0" fillId="0" borderId="4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0" fillId="0" borderId="11" xfId="0" applyBorder="1" applyAlignment="1" applyProtection="1">
      <alignment vertical="center"/>
    </xf>
    <xf numFmtId="0" fontId="0" fillId="0" borderId="0" xfId="0" applyAlignment="1" applyProtection="1">
      <alignment horizontal="center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15" fillId="0" borderId="12" xfId="0" applyFont="1" applyBorder="1" applyAlignment="1" applyProtection="1">
      <alignment horizontal="left"/>
      <protection locked="0"/>
    </xf>
    <xf numFmtId="0" fontId="16" fillId="0" borderId="12" xfId="0" applyFont="1" applyBorder="1" applyAlignment="1" applyProtection="1">
      <alignment horizontal="left"/>
      <protection locked="0"/>
    </xf>
    <xf numFmtId="0" fontId="6" fillId="3" borderId="0" xfId="0" applyFont="1" applyFill="1" applyBorder="1" applyAlignment="1" applyProtection="1">
      <alignment horizontal="left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0" xfId="0" applyFont="1" applyFill="1" applyBorder="1" applyAlignment="1" applyProtection="1">
      <alignment horizontal="left"/>
      <protection locked="0"/>
    </xf>
    <xf numFmtId="0" fontId="12" fillId="6" borderId="0" xfId="0" applyFont="1" applyFill="1" applyBorder="1" applyAlignment="1" applyProtection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21</xdr:row>
      <xdr:rowOff>142875</xdr:rowOff>
    </xdr:from>
    <xdr:to>
      <xdr:col>11</xdr:col>
      <xdr:colOff>762000</xdr:colOff>
      <xdr:row>22</xdr:row>
      <xdr:rowOff>171450</xdr:rowOff>
    </xdr:to>
    <xdr:sp macro="[0]!Button1_Click" textlink="">
      <xdr:nvSpPr>
        <xdr:cNvPr id="2" name="สี่เหลี่ยมมุมมน 1"/>
        <xdr:cNvSpPr/>
      </xdr:nvSpPr>
      <xdr:spPr>
        <a:xfrm>
          <a:off x="7019925" y="4924425"/>
          <a:ext cx="10096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ล้างข้อมูล</a:t>
          </a:r>
        </a:p>
      </xdr:txBody>
    </xdr:sp>
    <xdr:clientData/>
  </xdr:twoCellAnchor>
  <xdr:twoCellAnchor>
    <xdr:from>
      <xdr:col>10</xdr:col>
      <xdr:colOff>638176</xdr:colOff>
      <xdr:row>19</xdr:row>
      <xdr:rowOff>238125</xdr:rowOff>
    </xdr:from>
    <xdr:to>
      <xdr:col>11</xdr:col>
      <xdr:colOff>752476</xdr:colOff>
      <xdr:row>21</xdr:row>
      <xdr:rowOff>19050</xdr:rowOff>
    </xdr:to>
    <xdr:sp macro="[0]!Button7_Click" textlink="">
      <xdr:nvSpPr>
        <xdr:cNvPr id="3" name="สี่เหลี่ยมมุมมน 2"/>
        <xdr:cNvSpPr/>
      </xdr:nvSpPr>
      <xdr:spPr>
        <a:xfrm>
          <a:off x="7010401" y="4486275"/>
          <a:ext cx="100965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</a:t>
          </a:r>
        </a:p>
      </xdr:txBody>
    </xdr:sp>
    <xdr:clientData/>
  </xdr:twoCellAnchor>
  <xdr:twoCellAnchor>
    <xdr:from>
      <xdr:col>10</xdr:col>
      <xdr:colOff>647699</xdr:colOff>
      <xdr:row>23</xdr:row>
      <xdr:rowOff>19050</xdr:rowOff>
    </xdr:from>
    <xdr:to>
      <xdr:col>11</xdr:col>
      <xdr:colOff>762000</xdr:colOff>
      <xdr:row>24</xdr:row>
      <xdr:rowOff>38100</xdr:rowOff>
    </xdr:to>
    <xdr:sp macro="[0]!Button3_Click" textlink="">
      <xdr:nvSpPr>
        <xdr:cNvPr id="4" name="สี่เหลี่ยมมุมมน 3"/>
        <xdr:cNvSpPr/>
      </xdr:nvSpPr>
      <xdr:spPr>
        <a:xfrm>
          <a:off x="7019924" y="5334000"/>
          <a:ext cx="1009651" cy="2857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เพิ่มสินค้า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57151</xdr:colOff>
      <xdr:row>1</xdr:row>
      <xdr:rowOff>9525</xdr:rowOff>
    </xdr:from>
    <xdr:to>
      <xdr:col>5</xdr:col>
      <xdr:colOff>123826</xdr:colOff>
      <xdr:row>1</xdr:row>
      <xdr:rowOff>314325</xdr:rowOff>
    </xdr:to>
    <xdr:sp macro="[0]!Button2_Click" textlink="">
      <xdr:nvSpPr>
        <xdr:cNvPr id="3" name="สี่เหลี่ยมมุมมน 2"/>
        <xdr:cNvSpPr/>
      </xdr:nvSpPr>
      <xdr:spPr>
        <a:xfrm>
          <a:off x="6410326" y="276225"/>
          <a:ext cx="5905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ค้นหา</a:t>
          </a:r>
        </a:p>
      </xdr:txBody>
    </xdr:sp>
    <xdr:clientData/>
  </xdr:twoCellAnchor>
  <xdr:twoCellAnchor>
    <xdr:from>
      <xdr:col>6</xdr:col>
      <xdr:colOff>904876</xdr:colOff>
      <xdr:row>1</xdr:row>
      <xdr:rowOff>9525</xdr:rowOff>
    </xdr:from>
    <xdr:to>
      <xdr:col>7</xdr:col>
      <xdr:colOff>419100</xdr:colOff>
      <xdr:row>1</xdr:row>
      <xdr:rowOff>304800</xdr:rowOff>
    </xdr:to>
    <xdr:sp macro="[0]!_xludf.Clear" textlink="">
      <xdr:nvSpPr>
        <xdr:cNvPr id="4" name="สี่เหลี่ยมมุมมน 3"/>
        <xdr:cNvSpPr/>
      </xdr:nvSpPr>
      <xdr:spPr>
        <a:xfrm>
          <a:off x="8353426" y="276225"/>
          <a:ext cx="1038224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ล้างเนื้อหา</a:t>
          </a:r>
        </a:p>
      </xdr:txBody>
    </xdr:sp>
    <xdr:clientData/>
  </xdr:twoCellAnchor>
  <xdr:twoCellAnchor>
    <xdr:from>
      <xdr:col>5</xdr:col>
      <xdr:colOff>209550</xdr:colOff>
      <xdr:row>1</xdr:row>
      <xdr:rowOff>0</xdr:rowOff>
    </xdr:from>
    <xdr:to>
      <xdr:col>6</xdr:col>
      <xdr:colOff>838200</xdr:colOff>
      <xdr:row>1</xdr:row>
      <xdr:rowOff>304800</xdr:rowOff>
    </xdr:to>
    <xdr:sp macro="[0]!UpdateData" textlink="">
      <xdr:nvSpPr>
        <xdr:cNvPr id="6" name="สี่เหลี่ยมมุมมน 5"/>
        <xdr:cNvSpPr/>
      </xdr:nvSpPr>
      <xdr:spPr>
        <a:xfrm>
          <a:off x="7086600" y="266700"/>
          <a:ext cx="1200150" cy="3048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ปรับปรุงรายการ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154306</xdr:rowOff>
    </xdr:from>
    <xdr:to>
      <xdr:col>4</xdr:col>
      <xdr:colOff>447675</xdr:colOff>
      <xdr:row>1</xdr:row>
      <xdr:rowOff>200025</xdr:rowOff>
    </xdr:to>
    <xdr:sp macro="" textlink="">
      <xdr:nvSpPr>
        <xdr:cNvPr id="2" name="ลูกศรซ้าย 1"/>
        <xdr:cNvSpPr/>
      </xdr:nvSpPr>
      <xdr:spPr>
        <a:xfrm>
          <a:off x="5743575" y="344806"/>
          <a:ext cx="41910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RVER\Boonpanawat\Produc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uct"/>
    </sheetNames>
    <sheetDataSet>
      <sheetData sheetId="0">
        <row r="1">
          <cell r="A1" t="str">
            <v>รหัส</v>
          </cell>
          <cell r="B1" t="str">
            <v>ชื่อ</v>
          </cell>
          <cell r="C1" t="str">
            <v>หน่วย</v>
          </cell>
          <cell r="D1" t="str">
            <v>หมายเหตุ</v>
          </cell>
        </row>
        <row r="2">
          <cell r="A2">
            <v>1001</v>
          </cell>
          <cell r="B2" t="str">
            <v>Backing Ring PN10 แบบดักไทม์ # 110 มม.</v>
          </cell>
          <cell r="C2" t="str">
            <v>ตัว</v>
          </cell>
        </row>
        <row r="3">
          <cell r="A3">
            <v>1539</v>
          </cell>
          <cell r="B3" t="str">
            <v>Backing Ring PN10 แบบดักไทม์ # 160 มม.</v>
          </cell>
          <cell r="C3" t="str">
            <v>ตัว</v>
          </cell>
        </row>
        <row r="4">
          <cell r="A4">
            <v>1003</v>
          </cell>
          <cell r="B4" t="str">
            <v>Backing Ring PN10 แบบดักไทม์ # 225 มม.</v>
          </cell>
          <cell r="C4" t="str">
            <v>ตัว</v>
          </cell>
        </row>
        <row r="5">
          <cell r="A5">
            <v>1445</v>
          </cell>
          <cell r="B5" t="str">
            <v>Backing Ring PN10 แบบดักไทม์ # 280 มม.</v>
          </cell>
          <cell r="C5" t="str">
            <v>ตัว</v>
          </cell>
        </row>
        <row r="6">
          <cell r="A6">
            <v>1004</v>
          </cell>
          <cell r="B6" t="str">
            <v>Backing Ring PN10 แบบดักไทม์ # 315 มม.</v>
          </cell>
          <cell r="C6" t="str">
            <v>ตัว</v>
          </cell>
        </row>
        <row r="7">
          <cell r="A7">
            <v>1006</v>
          </cell>
          <cell r="B7" t="str">
            <v>Backing Ring PN8 แบบดักไทม์ # 110 มม.</v>
          </cell>
          <cell r="C7" t="str">
            <v>ตัว</v>
          </cell>
        </row>
        <row r="8">
          <cell r="A8">
            <v>1005</v>
          </cell>
          <cell r="B8" t="str">
            <v>Backing Ring PN8 แบบดักไทม์ # 160 มม.</v>
          </cell>
          <cell r="C8" t="str">
            <v>ตัว</v>
          </cell>
        </row>
        <row r="9">
          <cell r="A9">
            <v>1002</v>
          </cell>
          <cell r="B9" t="str">
            <v>Backing Ring PN8 แบบดักไทม์ # 630 มม.</v>
          </cell>
          <cell r="C9" t="str">
            <v>ตัว</v>
          </cell>
        </row>
        <row r="10">
          <cell r="A10">
            <v>1623</v>
          </cell>
          <cell r="B10" t="str">
            <v>Butterfly Check Valve PN10 DN 150 mm.</v>
          </cell>
          <cell r="C10" t="str">
            <v>ตัว</v>
          </cell>
        </row>
        <row r="11">
          <cell r="A11">
            <v>1619</v>
          </cell>
          <cell r="B11" t="str">
            <v>Butterfly Check Valve PN10 DN 200 mm.</v>
          </cell>
          <cell r="C11" t="str">
            <v>ตัว</v>
          </cell>
        </row>
        <row r="12">
          <cell r="A12">
            <v>1618</v>
          </cell>
          <cell r="B12" t="str">
            <v>Butterfly Check Valve PN10 DN 400 mm.</v>
          </cell>
          <cell r="C12" t="str">
            <v>ตัว</v>
          </cell>
        </row>
        <row r="13">
          <cell r="A13">
            <v>1609</v>
          </cell>
          <cell r="B13" t="str">
            <v>Butterfly Check Valve PN10 DN 500 mm.</v>
          </cell>
          <cell r="C13" t="str">
            <v>ตัว</v>
          </cell>
        </row>
        <row r="14">
          <cell r="A14">
            <v>1614</v>
          </cell>
          <cell r="B14" t="str">
            <v>Butterfly Check Valve PN10 DN 600 mm.</v>
          </cell>
          <cell r="C14" t="str">
            <v>ตัว</v>
          </cell>
        </row>
        <row r="15">
          <cell r="A15">
            <v>1608</v>
          </cell>
          <cell r="B15" t="str">
            <v>Butterfly Valve PN10 DN 100 mm.</v>
          </cell>
          <cell r="C15" t="str">
            <v>ตัว</v>
          </cell>
        </row>
        <row r="16">
          <cell r="A16">
            <v>1607</v>
          </cell>
          <cell r="B16" t="str">
            <v>Butterfly Valve PN10 DN 150 mm.</v>
          </cell>
          <cell r="C16" t="str">
            <v>ตัว</v>
          </cell>
        </row>
        <row r="17">
          <cell r="A17">
            <v>1621</v>
          </cell>
          <cell r="B17" t="str">
            <v>Butterfly Valve PN10 DN 200 mm.</v>
          </cell>
          <cell r="C17" t="str">
            <v>ตัว</v>
          </cell>
        </row>
        <row r="18">
          <cell r="A18">
            <v>1604</v>
          </cell>
          <cell r="B18" t="str">
            <v>Butterfly Valve PN10 DN 250 mm.</v>
          </cell>
          <cell r="C18" t="str">
            <v>ตัว</v>
          </cell>
        </row>
        <row r="19">
          <cell r="A19">
            <v>1624</v>
          </cell>
          <cell r="B19" t="str">
            <v>Butterfly Valve PN10 DN 300 mm.</v>
          </cell>
          <cell r="C19" t="str">
            <v>ตัว</v>
          </cell>
        </row>
        <row r="20">
          <cell r="A20">
            <v>1606</v>
          </cell>
          <cell r="B20" t="str">
            <v>Butterfly Valve PN10 DN 400 mm.</v>
          </cell>
          <cell r="C20" t="str">
            <v>ตัว</v>
          </cell>
        </row>
        <row r="21">
          <cell r="A21">
            <v>1620</v>
          </cell>
          <cell r="B21" t="str">
            <v>Butterfly Valve PN10 DN 500 mm.</v>
          </cell>
          <cell r="C21" t="str">
            <v>ตัว</v>
          </cell>
        </row>
        <row r="22">
          <cell r="A22">
            <v>1625</v>
          </cell>
          <cell r="B22" t="str">
            <v>Butterfly Valve PN16 DN 100 mm.</v>
          </cell>
          <cell r="C22" t="str">
            <v>ตัว</v>
          </cell>
        </row>
        <row r="23">
          <cell r="A23">
            <v>1605</v>
          </cell>
          <cell r="B23" t="str">
            <v>Butterfly Valve PN16 DN 200 mm.</v>
          </cell>
          <cell r="C23" t="str">
            <v>ตัว</v>
          </cell>
        </row>
        <row r="24">
          <cell r="A24">
            <v>1611</v>
          </cell>
          <cell r="B24" t="str">
            <v>Butterfly Valve PN16 DN 300 mm.</v>
          </cell>
          <cell r="C24" t="str">
            <v>ตัว</v>
          </cell>
        </row>
        <row r="25">
          <cell r="A25">
            <v>1612</v>
          </cell>
          <cell r="B25" t="str">
            <v>Butterfly Valve PN16 DN 500 mm.</v>
          </cell>
          <cell r="C25" t="str">
            <v>ตัว</v>
          </cell>
        </row>
        <row r="26">
          <cell r="A26">
            <v>1022</v>
          </cell>
          <cell r="B26" t="str">
            <v>Combination Air Valve DN 150 มม.</v>
          </cell>
          <cell r="C26" t="str">
            <v>ตัว</v>
          </cell>
        </row>
        <row r="27">
          <cell r="A27">
            <v>1626</v>
          </cell>
          <cell r="B27" t="str">
            <v>Combination Air Valve DN 50 มม.</v>
          </cell>
          <cell r="C27" t="str">
            <v>ตัว</v>
          </cell>
        </row>
        <row r="28">
          <cell r="A28">
            <v>1615</v>
          </cell>
          <cell r="B28" t="str">
            <v>Combination Air Valve DN 80 มม.</v>
          </cell>
          <cell r="C28" t="str">
            <v>ตัว</v>
          </cell>
        </row>
        <row r="29">
          <cell r="A29">
            <v>1075</v>
          </cell>
          <cell r="B29" t="str">
            <v>D.2 วงกบประตูเหล็กบานเดี่ยวช่องแสงบน # 80x(200+80) ซม.</v>
          </cell>
          <cell r="C29" t="str">
            <v>ตัว</v>
          </cell>
        </row>
        <row r="30">
          <cell r="A30">
            <v>1076</v>
          </cell>
          <cell r="B30" t="str">
            <v>D.3 เหล็กวงกบประตูไม้บานเดี่ยวช่องแสงบน # 160x250 ซม.</v>
          </cell>
          <cell r="C30" t="str">
            <v>ตัว</v>
          </cell>
        </row>
        <row r="31">
          <cell r="A31">
            <v>1081</v>
          </cell>
          <cell r="B31" t="str">
            <v>D.3A เหล็กวงกบประตูไม้บานเดี่ยวช่องแสงบน # 80x280 ซม.</v>
          </cell>
          <cell r="C31" t="str">
            <v>ตัว</v>
          </cell>
        </row>
        <row r="32">
          <cell r="A32">
            <v>1540</v>
          </cell>
          <cell r="B32" t="str">
            <v>Drum For Canon IR2318L</v>
          </cell>
          <cell r="C32" t="str">
            <v>ชุด</v>
          </cell>
        </row>
        <row r="33">
          <cell r="A33">
            <v>1011</v>
          </cell>
          <cell r="B33" t="str">
            <v>Flexible Coupling # 400 มม. (UG)</v>
          </cell>
          <cell r="C33" t="str">
            <v>ตัว</v>
          </cell>
        </row>
        <row r="34">
          <cell r="A34">
            <v>1012</v>
          </cell>
          <cell r="B34" t="str">
            <v>Flexible Coupling # 500 มม. (UG)</v>
          </cell>
          <cell r="C34" t="str">
            <v>ตัว</v>
          </cell>
        </row>
        <row r="35">
          <cell r="A35">
            <v>1013</v>
          </cell>
          <cell r="B35" t="str">
            <v>Flexible Coupling # 600 มม. (UG)</v>
          </cell>
          <cell r="C35" t="str">
            <v>ตัว</v>
          </cell>
        </row>
        <row r="36">
          <cell r="A36">
            <v>1469</v>
          </cell>
          <cell r="B36" t="str">
            <v>Flow Control Valve Model 772 # 300 มม.</v>
          </cell>
          <cell r="C36" t="str">
            <v>ชุด</v>
          </cell>
        </row>
        <row r="37">
          <cell r="A37">
            <v>1441</v>
          </cell>
          <cell r="B37" t="str">
            <v>Magnetic Flow</v>
          </cell>
          <cell r="C37" t="str">
            <v>ตัว</v>
          </cell>
        </row>
        <row r="38">
          <cell r="A38">
            <v>1622</v>
          </cell>
          <cell r="B38" t="str">
            <v>Moterized Butterfly Valve PN16 DN 150 mm.</v>
          </cell>
          <cell r="C38" t="str">
            <v>ตัว</v>
          </cell>
        </row>
        <row r="39">
          <cell r="A39">
            <v>1617</v>
          </cell>
          <cell r="B39" t="str">
            <v>Moterized Butterfly Valve PN16 DN 200 mm.</v>
          </cell>
          <cell r="C39" t="str">
            <v>ตัว</v>
          </cell>
        </row>
        <row r="40">
          <cell r="A40">
            <v>1616</v>
          </cell>
          <cell r="B40" t="str">
            <v>Moterized Butterfly Valve PN16 DN 400 mm.</v>
          </cell>
          <cell r="C40" t="str">
            <v>ตัว</v>
          </cell>
        </row>
        <row r="41">
          <cell r="A41">
            <v>1610</v>
          </cell>
          <cell r="B41" t="str">
            <v>Moterized Butterfly Valve PN16 DN 500 mm.</v>
          </cell>
          <cell r="C41" t="str">
            <v>ตัว</v>
          </cell>
        </row>
        <row r="42">
          <cell r="A42">
            <v>1613</v>
          </cell>
          <cell r="B42" t="str">
            <v>Moterized Butterfly Valve PN16 DN 600 mm.</v>
          </cell>
          <cell r="C42" t="str">
            <v>ตัว</v>
          </cell>
        </row>
        <row r="43">
          <cell r="A43">
            <v>1026</v>
          </cell>
          <cell r="B43" t="str">
            <v>P.E. Tape 20 ลิตร/ถัง</v>
          </cell>
          <cell r="C43" t="str">
            <v>ถัง</v>
          </cell>
        </row>
        <row r="44">
          <cell r="A44">
            <v>1014</v>
          </cell>
          <cell r="B44" t="str">
            <v>Pressure Reducing Valve # 400 มม.</v>
          </cell>
          <cell r="C44" t="str">
            <v>ชุด</v>
          </cell>
        </row>
        <row r="45">
          <cell r="A45">
            <v>1470</v>
          </cell>
          <cell r="B45" t="str">
            <v>Pressure Reducing Valve # 720 มม.</v>
          </cell>
          <cell r="C45" t="str">
            <v>ชุด</v>
          </cell>
        </row>
        <row r="46">
          <cell r="A46">
            <v>1594</v>
          </cell>
          <cell r="B46" t="str">
            <v>Push-Pull (1500-1900)</v>
          </cell>
          <cell r="C46" t="str">
            <v>ท่อน</v>
          </cell>
        </row>
        <row r="47">
          <cell r="A47">
            <v>1595</v>
          </cell>
          <cell r="B47" t="str">
            <v>Push-Pull (2300-2900)</v>
          </cell>
          <cell r="C47" t="str">
            <v>ท่อน</v>
          </cell>
        </row>
        <row r="48">
          <cell r="A48">
            <v>1495</v>
          </cell>
          <cell r="B48" t="str">
            <v>SHAIC No.AC-700 (Joint Wrap Coating Tape) Polyethylene Tape Size 1 mm. x 0.15x30m</v>
          </cell>
          <cell r="C48" t="str">
            <v>ถัง</v>
          </cell>
        </row>
        <row r="49">
          <cell r="A49">
            <v>1015</v>
          </cell>
          <cell r="B49" t="str">
            <v>Sluice Gate Valve # 1000x1000 มม.</v>
          </cell>
          <cell r="C49" t="str">
            <v>ตัว</v>
          </cell>
        </row>
        <row r="50">
          <cell r="A50">
            <v>1016</v>
          </cell>
          <cell r="B50" t="str">
            <v>Sluice Gate Valve # 1500x1500 มม.</v>
          </cell>
          <cell r="C50" t="str">
            <v>ตัว</v>
          </cell>
        </row>
        <row r="51">
          <cell r="A51">
            <v>1474</v>
          </cell>
          <cell r="B51" t="str">
            <v>Supercast SW20 (5m.) # 200 ม.</v>
          </cell>
          <cell r="C51" t="str">
            <v>ม้วน</v>
          </cell>
        </row>
        <row r="52">
          <cell r="A52">
            <v>1489</v>
          </cell>
          <cell r="B52" t="str">
            <v>Surface Box แอร์วาล์ว</v>
          </cell>
          <cell r="C52" t="str">
            <v>ตัว</v>
          </cell>
        </row>
        <row r="53">
          <cell r="A53">
            <v>1471</v>
          </cell>
          <cell r="B53" t="str">
            <v>Surge Valve Model 735 # 100 มม.</v>
          </cell>
          <cell r="C53" t="str">
            <v>ชุด</v>
          </cell>
        </row>
        <row r="54">
          <cell r="A54">
            <v>1472</v>
          </cell>
          <cell r="B54" t="str">
            <v>Surge Valve Model 735 # 250 มม.</v>
          </cell>
          <cell r="C54" t="str">
            <v>ชุด</v>
          </cell>
        </row>
        <row r="55">
          <cell r="A55">
            <v>1473</v>
          </cell>
          <cell r="B55" t="str">
            <v>Surge Valve Model 735 # 300 มม.</v>
          </cell>
          <cell r="C55" t="str">
            <v>ชุด</v>
          </cell>
        </row>
        <row r="56">
          <cell r="A56">
            <v>1442</v>
          </cell>
          <cell r="B56" t="str">
            <v>Ultrasonic Flowmeter (Clamp On)</v>
          </cell>
          <cell r="C56" t="str">
            <v>ชุด</v>
          </cell>
        </row>
        <row r="57">
          <cell r="A57">
            <v>1443</v>
          </cell>
          <cell r="B57" t="str">
            <v>Ultrasonic Flowmeter (Insert Type)</v>
          </cell>
          <cell r="C57" t="str">
            <v>ชุด</v>
          </cell>
        </row>
        <row r="58">
          <cell r="A58">
            <v>1082</v>
          </cell>
          <cell r="B58" t="str">
            <v>W1 เหล็กวงกบหน้าต่างเกล็ดปรับมุม # 195x(205+90) ซม.</v>
          </cell>
          <cell r="C58" t="str">
            <v>ตัว</v>
          </cell>
        </row>
        <row r="59">
          <cell r="A59">
            <v>1083</v>
          </cell>
          <cell r="B59" t="str">
            <v>W2 เหล็กวงกบหน้าต่างเกล็ดปรับมุม # 155x205 ซม.</v>
          </cell>
          <cell r="C59" t="str">
            <v>ตัว</v>
          </cell>
        </row>
        <row r="60">
          <cell r="A60">
            <v>1087</v>
          </cell>
          <cell r="B60" t="str">
            <v>W3 เหล็กวงกบหน้าต่างเกล็ดกระจกติดตาย # 300x90 ซม.</v>
          </cell>
          <cell r="C60" t="str">
            <v>ตัว</v>
          </cell>
        </row>
        <row r="61">
          <cell r="A61">
            <v>1097</v>
          </cell>
          <cell r="B61" t="str">
            <v>W3A เหล็กวงกบหน้าต่างกระจกติดตาย # 300x90 ซม.</v>
          </cell>
          <cell r="C61" t="str">
            <v>ตัว</v>
          </cell>
        </row>
        <row r="62">
          <cell r="A62">
            <v>1098</v>
          </cell>
          <cell r="B62" t="str">
            <v>W4 เหล็กวงกบหน้าต่างเกล็ดกระจกติดตาย # 135x80 ซม.</v>
          </cell>
          <cell r="C62" t="str">
            <v>ตัว</v>
          </cell>
        </row>
        <row r="63">
          <cell r="A63">
            <v>1099</v>
          </cell>
          <cell r="B63" t="str">
            <v>W5 เหล็กวงกบหน้าต่างกระจกติดตาย # 151(210+80) ซม.</v>
          </cell>
          <cell r="C63" t="str">
            <v>ตัว</v>
          </cell>
        </row>
        <row r="64">
          <cell r="A64">
            <v>1018</v>
          </cell>
          <cell r="B64" t="str">
            <v>กรวยน้ำล้นชนิดปากแตร # 250 มม.</v>
          </cell>
          <cell r="C64" t="str">
            <v>ตัว</v>
          </cell>
        </row>
        <row r="65">
          <cell r="A65">
            <v>1019</v>
          </cell>
          <cell r="B65" t="str">
            <v>กรวยน้ำล้นชนิดปากแตร # 300 มม.</v>
          </cell>
          <cell r="C65" t="str">
            <v>ตัว</v>
          </cell>
        </row>
        <row r="66">
          <cell r="A66">
            <v>1020</v>
          </cell>
          <cell r="B66" t="str">
            <v>กรวยน้ำล้นชนิดปากแตร # 400 มม.</v>
          </cell>
          <cell r="C66" t="str">
            <v>ตัว</v>
          </cell>
        </row>
        <row r="67">
          <cell r="A67">
            <v>1017</v>
          </cell>
          <cell r="B67" t="str">
            <v>กรวยน้ำล้นชนิดปากแตร # 700 มม.</v>
          </cell>
          <cell r="C67" t="str">
            <v>ตัว</v>
          </cell>
        </row>
        <row r="68">
          <cell r="A68">
            <v>1023</v>
          </cell>
          <cell r="B68" t="str">
            <v>กรวยน้ำล้นชนิดไม่ปรับระดับ # 300x400 มม.</v>
          </cell>
          <cell r="C68" t="str">
            <v>ตัว</v>
          </cell>
        </row>
        <row r="69">
          <cell r="A69">
            <v>1021</v>
          </cell>
          <cell r="B69" t="str">
            <v>กรวยน้ำล้นชนิดไม่ปรับระดับ # 500x600 มม.</v>
          </cell>
          <cell r="C69" t="str">
            <v>ตัว</v>
          </cell>
        </row>
        <row r="70">
          <cell r="A70">
            <v>1010</v>
          </cell>
          <cell r="B70" t="str">
            <v>กระดาษถ่ายเอกสาร ไอเดีย แมกซ์ A4 (70G)</v>
          </cell>
          <cell r="C70" t="str">
            <v>ริม</v>
          </cell>
        </row>
        <row r="71">
          <cell r="A71">
            <v>1024</v>
          </cell>
          <cell r="B71" t="str">
            <v>กระเบื้องลอนคู่สีน้ำทะเล # 0.5x1.2 ม.</v>
          </cell>
          <cell r="C71" t="str">
            <v>แผ่น</v>
          </cell>
        </row>
        <row r="72">
          <cell r="A72">
            <v>1064</v>
          </cell>
          <cell r="B72" t="str">
            <v>กระเบื้ื้องแผ่นเรียบ หนา 6 มม. (สมาร์ทบอร์ด)</v>
          </cell>
          <cell r="C72" t="str">
            <v>แผ่น</v>
          </cell>
        </row>
        <row r="73">
          <cell r="A73">
            <v>1025</v>
          </cell>
          <cell r="B73" t="str">
            <v>กัมกรีต</v>
          </cell>
          <cell r="C73" t="str">
            <v>ถุง</v>
          </cell>
        </row>
        <row r="74">
          <cell r="A74">
            <v>1483</v>
          </cell>
          <cell r="B74" t="str">
            <v>กาวทาท่อ PVC</v>
          </cell>
          <cell r="C74" t="str">
            <v>กระป๋อง</v>
          </cell>
        </row>
        <row r="75">
          <cell r="A75">
            <v>1488</v>
          </cell>
          <cell r="B75" t="str">
            <v>กิ๊ปจับสลิง 8 มม.</v>
          </cell>
          <cell r="C75" t="str">
            <v>ตัว</v>
          </cell>
        </row>
        <row r="76">
          <cell r="A76">
            <v>1029</v>
          </cell>
          <cell r="B76" t="str">
            <v>ข้องอ 45 องศา GS # 100 มม.</v>
          </cell>
          <cell r="C76" t="str">
            <v>ตัว</v>
          </cell>
        </row>
        <row r="77">
          <cell r="A77">
            <v>1030</v>
          </cell>
          <cell r="B77" t="str">
            <v>ข้องอ 45 องศา พีวีซี 8.5 # 2 นิ้ว</v>
          </cell>
          <cell r="C77" t="str">
            <v>ตัว</v>
          </cell>
        </row>
        <row r="78">
          <cell r="A78">
            <v>1031</v>
          </cell>
          <cell r="B78" t="str">
            <v>ข้องอ 45 องศา พีวีซี 8.5 # 3 นิ้ว</v>
          </cell>
          <cell r="C78" t="str">
            <v>ตัว</v>
          </cell>
        </row>
        <row r="79">
          <cell r="A79">
            <v>1032</v>
          </cell>
          <cell r="B79" t="str">
            <v>ข้องอ 45 องศา พีวีซี 8.5 # 4 นิ้ว</v>
          </cell>
          <cell r="C79" t="str">
            <v>ตัว</v>
          </cell>
        </row>
        <row r="80">
          <cell r="A80">
            <v>1496</v>
          </cell>
          <cell r="B80" t="str">
            <v>ข้องอ 90 องศา 280 มม. PN6.3 PE100</v>
          </cell>
          <cell r="C80" t="str">
            <v>ตัว</v>
          </cell>
        </row>
        <row r="81">
          <cell r="A81">
            <v>1033</v>
          </cell>
          <cell r="B81" t="str">
            <v>ข้องอ 90 องศา พีวีซี 13.5 # 1 นิ้ว</v>
          </cell>
          <cell r="C81" t="str">
            <v>ตัว</v>
          </cell>
        </row>
        <row r="82">
          <cell r="A82">
            <v>1636</v>
          </cell>
          <cell r="B82" t="str">
            <v>ข้องอ 90 องศา สวมล๊อค ขนาด 50x50 มม.</v>
          </cell>
          <cell r="C82" t="str">
            <v>ตัว</v>
          </cell>
        </row>
        <row r="83">
          <cell r="A83">
            <v>1497</v>
          </cell>
          <cell r="B83" t="str">
            <v>ข้องอ PB ขนาด 50x50 มม.</v>
          </cell>
          <cell r="C83" t="str">
            <v>ตัว</v>
          </cell>
        </row>
        <row r="84">
          <cell r="A84">
            <v>1035</v>
          </cell>
          <cell r="B84" t="str">
            <v>ข้อต่องอ 90 องศา เหล็กเหนียว # 40 มม.</v>
          </cell>
          <cell r="C84" t="str">
            <v>ตัว</v>
          </cell>
        </row>
        <row r="85">
          <cell r="A85">
            <v>1498</v>
          </cell>
          <cell r="B85" t="str">
            <v>ข้อต่อตรง PB ขนาด 25 มม.</v>
          </cell>
          <cell r="C85" t="str">
            <v>ตัว</v>
          </cell>
        </row>
        <row r="86">
          <cell r="A86">
            <v>1499</v>
          </cell>
          <cell r="B86" t="str">
            <v>ข้อต่อตรง PB ขนาด 40 มม.</v>
          </cell>
          <cell r="C86" t="str">
            <v>ตัว</v>
          </cell>
        </row>
        <row r="87">
          <cell r="A87">
            <v>1634</v>
          </cell>
          <cell r="B87" t="str">
            <v>ข้อต่อตรง PB สวมล๊อค ขนาด 50 มม.</v>
          </cell>
          <cell r="C87" t="str">
            <v>ตัว</v>
          </cell>
        </row>
        <row r="88">
          <cell r="A88">
            <v>1036</v>
          </cell>
          <cell r="B88" t="str">
            <v>ข้อต่อตรง พีวีซี 13.5 # 1 นิ้ว</v>
          </cell>
          <cell r="C88" t="str">
            <v>ตัว</v>
          </cell>
        </row>
        <row r="89">
          <cell r="A89">
            <v>1037</v>
          </cell>
          <cell r="B89" t="str">
            <v>ข้อต่อตรง พีวีซี 13.5 # 80 มม.</v>
          </cell>
          <cell r="C89" t="str">
            <v>ตัว</v>
          </cell>
        </row>
        <row r="90">
          <cell r="A90">
            <v>1038</v>
          </cell>
          <cell r="B90" t="str">
            <v>ข้อต่อตรง พีวีซี 8.5 # 3 นิ้ว</v>
          </cell>
          <cell r="C90" t="str">
            <v>ตัว</v>
          </cell>
        </row>
        <row r="91">
          <cell r="A91">
            <v>1500</v>
          </cell>
          <cell r="B91" t="str">
            <v>ข้อต่อตรงเกลียวนอก ขนาด 25 มม.</v>
          </cell>
          <cell r="C91" t="str">
            <v>ตัว</v>
          </cell>
        </row>
        <row r="92">
          <cell r="A92">
            <v>1501</v>
          </cell>
          <cell r="B92" t="str">
            <v>ข้อต่อตรงเกลียวนอก ขนาด 40 มม.</v>
          </cell>
          <cell r="C92" t="str">
            <v>ตัว</v>
          </cell>
        </row>
        <row r="93">
          <cell r="A93">
            <v>1039</v>
          </cell>
          <cell r="B93" t="str">
            <v>ข้อต่อตรงเกลียวนอกพีวีซี # 1 นิ้ว</v>
          </cell>
          <cell r="C93" t="str">
            <v>ตัว</v>
          </cell>
        </row>
        <row r="94">
          <cell r="A94">
            <v>1040</v>
          </cell>
          <cell r="B94" t="str">
            <v>ข้อต่อตรงเกลียวนอกพีวีซี # 2 นิ้ว</v>
          </cell>
          <cell r="C94" t="str">
            <v>ตัว</v>
          </cell>
        </row>
        <row r="95">
          <cell r="A95">
            <v>1582</v>
          </cell>
          <cell r="B95" t="str">
            <v xml:space="preserve">ข้อต่อตรงเกลียวใน (GS) # 100 มม. </v>
          </cell>
          <cell r="C95" t="str">
            <v>ตัว</v>
          </cell>
        </row>
        <row r="96">
          <cell r="A96">
            <v>1041</v>
          </cell>
          <cell r="B96" t="str">
            <v xml:space="preserve">ข้อต่อตรงเกลียวใน (เหล็ก) # 25 มม. </v>
          </cell>
          <cell r="C96" t="str">
            <v>ตัว</v>
          </cell>
        </row>
        <row r="97">
          <cell r="A97">
            <v>1042</v>
          </cell>
          <cell r="B97" t="str">
            <v>ข้อต่อตรงเกลียวใน (เหล็ก) # 50 มม.</v>
          </cell>
          <cell r="C97" t="str">
            <v>ตัว</v>
          </cell>
        </row>
        <row r="98">
          <cell r="A98">
            <v>1637</v>
          </cell>
          <cell r="B98" t="str">
            <v>ข้อต่อตรงเกลียวใน สวมล๊อค ขนาด 50x2 มม.</v>
          </cell>
          <cell r="C98" t="str">
            <v>ตัว</v>
          </cell>
        </row>
        <row r="99">
          <cell r="A99">
            <v>1482</v>
          </cell>
          <cell r="B99" t="str">
            <v>ข้อต่อหน้าจาน PVC # 100 มม.</v>
          </cell>
          <cell r="C99" t="str">
            <v>ตัว</v>
          </cell>
        </row>
        <row r="100">
          <cell r="A100">
            <v>1043</v>
          </cell>
          <cell r="B100" t="str">
            <v>ข้อต่ออ่อน # 500 มม.</v>
          </cell>
          <cell r="C100" t="str">
            <v>ตัว</v>
          </cell>
        </row>
        <row r="101">
          <cell r="A101">
            <v>1044</v>
          </cell>
          <cell r="B101" t="str">
            <v>ข้อต่ออ่อน # 700 มม.</v>
          </cell>
          <cell r="C101" t="str">
            <v>ตัว</v>
          </cell>
        </row>
        <row r="102">
          <cell r="A102">
            <v>1502</v>
          </cell>
          <cell r="B102" t="str">
            <v>ข้อลดกลมเชื่อม PN6.3 PE100</v>
          </cell>
          <cell r="C102" t="str">
            <v>ตัว</v>
          </cell>
        </row>
        <row r="103">
          <cell r="A103">
            <v>1048</v>
          </cell>
          <cell r="B103" t="str">
            <v xml:space="preserve">ขาตั้งมาตร # 6 หุน </v>
          </cell>
          <cell r="C103" t="str">
            <v>ตัว</v>
          </cell>
        </row>
        <row r="104">
          <cell r="A104">
            <v>1503</v>
          </cell>
          <cell r="B104" t="str">
            <v>ขาตั้งมาตร ขนาด 1 นิ้ว</v>
          </cell>
          <cell r="C104" t="str">
            <v>ตัว</v>
          </cell>
        </row>
        <row r="105">
          <cell r="A105">
            <v>1049</v>
          </cell>
          <cell r="B105" t="str">
            <v>เข็มขัดรัดท่อ # 300 มม.</v>
          </cell>
          <cell r="C105" t="str">
            <v>ตัว</v>
          </cell>
        </row>
        <row r="106">
          <cell r="A106">
            <v>1050</v>
          </cell>
          <cell r="B106" t="str">
            <v>เข็มขัดรัดท่อบนดิน # 300 มม.</v>
          </cell>
          <cell r="C106" t="str">
            <v>ตัว</v>
          </cell>
        </row>
        <row r="107">
          <cell r="A107">
            <v>1463</v>
          </cell>
          <cell r="B107" t="str">
            <v>ครอบโค้งปิดปลายหัวท้าย สีน้ำทะเล</v>
          </cell>
          <cell r="C107" t="str">
            <v>ตัว</v>
          </cell>
        </row>
        <row r="108">
          <cell r="A108">
            <v>1051</v>
          </cell>
          <cell r="B108" t="str">
            <v>ครอบปิดสันโค้ง สีน้ำทะเล</v>
          </cell>
          <cell r="C108" t="str">
            <v>ตัว</v>
          </cell>
        </row>
        <row r="109">
          <cell r="A109">
            <v>1053</v>
          </cell>
          <cell r="B109" t="str">
            <v>คอนเนคเตอร์จับท่ออ่อนกันน้ำ # 3 นิ้ว</v>
          </cell>
          <cell r="C109" t="str">
            <v>ตัว</v>
          </cell>
        </row>
        <row r="110">
          <cell r="A110">
            <v>1054</v>
          </cell>
          <cell r="B110" t="str">
            <v>คอนเนคเตอร์จับท่ออ่อนกันน้ำ # 4 นิ้ว</v>
          </cell>
          <cell r="C110" t="str">
            <v>ตัว</v>
          </cell>
        </row>
        <row r="111">
          <cell r="A111">
            <v>1055</v>
          </cell>
          <cell r="B111" t="str">
            <v>แคร์เรีย PC 200 รุ่น 5 (ญี่ปุ่น)</v>
          </cell>
          <cell r="C111" t="str">
            <v>ตัว</v>
          </cell>
        </row>
        <row r="112">
          <cell r="A112">
            <v>1056</v>
          </cell>
          <cell r="B112" t="str">
            <v>แคร์เรีย PC 75 UU-1 (ญี่ปุ่น)</v>
          </cell>
          <cell r="C112" t="str">
            <v>ตัว</v>
          </cell>
        </row>
        <row r="113">
          <cell r="A113">
            <v>1057</v>
          </cell>
          <cell r="B113" t="str">
            <v>ชุดเกียร์ Sluice Gate Valve # 1000x1000 มม.</v>
          </cell>
          <cell r="C113" t="str">
            <v>ตัว</v>
          </cell>
        </row>
        <row r="114">
          <cell r="A114">
            <v>1058</v>
          </cell>
          <cell r="B114" t="str">
            <v>ชุดเกียร์ Sluice Gate Valve # 1500x1500 มม.</v>
          </cell>
          <cell r="C114" t="str">
            <v>ตัว</v>
          </cell>
        </row>
        <row r="115">
          <cell r="A115">
            <v>1560</v>
          </cell>
          <cell r="B115" t="str">
            <v>ชุดขับสะพาน นิทชิ แบบวิ่งใต้คาน รุ่น GL4 0312 # 3 ตัน</v>
          </cell>
          <cell r="C115" t="str">
            <v>คู่</v>
          </cell>
          <cell r="D115" t="str">
            <v>รับน้ำหนักได้รวม 10.8 ตัน/8ล้อ</v>
          </cell>
        </row>
        <row r="116">
          <cell r="A116">
            <v>1561</v>
          </cell>
          <cell r="B116" t="str">
            <v>ชุดขับสะพาน นิทชิ แบบวิ่งบนราง รุ่น GO4 0312 # 3 ตัน</v>
          </cell>
          <cell r="C116" t="str">
            <v>คู่</v>
          </cell>
          <cell r="D116" t="str">
            <v>รับน้ำหนักได้รวม 10.8 ตัน/8ล้อ</v>
          </cell>
        </row>
        <row r="117">
          <cell r="A117">
            <v>1562</v>
          </cell>
          <cell r="B117" t="str">
            <v>ชุดแป็ปพ่วงล้อชุดขับฯ (สแปนกว้างไม่เกิน 7 ม.) พร้อมลูกปืนตุ๊กตา</v>
          </cell>
          <cell r="C117" t="str">
            <v>ชุด</v>
          </cell>
        </row>
        <row r="118">
          <cell r="A118">
            <v>1593</v>
          </cell>
          <cell r="B118" t="str">
            <v>ชุดรัดเสา S3 (ระยะ 300-620)</v>
          </cell>
          <cell r="C118" t="str">
            <v>ชุด</v>
          </cell>
        </row>
        <row r="119">
          <cell r="A119">
            <v>1059</v>
          </cell>
          <cell r="B119" t="str">
            <v>เช็ควาล์ว # 300 มม.</v>
          </cell>
          <cell r="C119" t="str">
            <v>ตัว</v>
          </cell>
        </row>
        <row r="120">
          <cell r="A120">
            <v>1060</v>
          </cell>
          <cell r="B120" t="str">
            <v>เช็ควาล์ว # 400 มม.</v>
          </cell>
          <cell r="C120" t="str">
            <v>ตัว</v>
          </cell>
        </row>
        <row r="121">
          <cell r="A121">
            <v>1492</v>
          </cell>
          <cell r="B121" t="str">
            <v>เช็ควาล์ว (ไม่มีระบาย) # 100 มม.</v>
          </cell>
          <cell r="C121" t="str">
            <v>ตัว</v>
          </cell>
        </row>
        <row r="122">
          <cell r="A122">
            <v>1061</v>
          </cell>
          <cell r="B122" t="str">
            <v>เซี้ยม พีวีซี # 2.6มม.x2.7 ม.</v>
          </cell>
          <cell r="C122" t="str">
            <v>ตัว</v>
          </cell>
        </row>
        <row r="123">
          <cell r="A123">
            <v>1411</v>
          </cell>
          <cell r="B123" t="str">
            <v>โซ่แทรคหนึ่งด้านซ้าย 39 ข้อ (PC-75 UU-1)</v>
          </cell>
          <cell r="C123" t="str">
            <v>ตัว</v>
          </cell>
        </row>
        <row r="124">
          <cell r="A124">
            <v>1063</v>
          </cell>
          <cell r="B124" t="str">
            <v>ตะแกรงวายเมธ 3.6 มม. # 2.0x50 ม.</v>
          </cell>
          <cell r="C124" t="str">
            <v>ตัว</v>
          </cell>
        </row>
        <row r="125">
          <cell r="A125">
            <v>1464</v>
          </cell>
          <cell r="B125" t="str">
            <v>ตะขอ ป. ปลา 8 นิ้ว พร้อมอุปกรณ์ยึด</v>
          </cell>
          <cell r="C125" t="str">
            <v>ตัว</v>
          </cell>
        </row>
        <row r="126">
          <cell r="A126">
            <v>1465</v>
          </cell>
          <cell r="B126" t="str">
            <v>ตะขอ ป. ปลา 9 นิ้ว พร้อมอุปกรณ์ยึด</v>
          </cell>
          <cell r="C126" t="str">
            <v>ตัว</v>
          </cell>
        </row>
        <row r="127">
          <cell r="A127">
            <v>1066</v>
          </cell>
          <cell r="B127" t="str">
            <v>ตะปูตอกคอนกรีต # 1(1/2)x9 นิ้ว</v>
          </cell>
          <cell r="C127" t="str">
            <v>ลัง</v>
          </cell>
        </row>
        <row r="128">
          <cell r="A128">
            <v>1067</v>
          </cell>
          <cell r="B128" t="str">
            <v>ตะปูตอกคอนกรีต # 3x7 นิ้ว</v>
          </cell>
          <cell r="C128" t="str">
            <v>ลัง</v>
          </cell>
        </row>
        <row r="129">
          <cell r="A129">
            <v>1068</v>
          </cell>
          <cell r="B129" t="str">
            <v>ตะปูตอกไม้ # 3x10 นิ้ว</v>
          </cell>
          <cell r="C129" t="str">
            <v>ลัง</v>
          </cell>
        </row>
        <row r="130">
          <cell r="A130">
            <v>1069</v>
          </cell>
          <cell r="B130" t="str">
            <v>ตะปูตอกไม้ # 4x7 นิ้ว</v>
          </cell>
          <cell r="C130" t="str">
            <v>ลัง</v>
          </cell>
        </row>
        <row r="131">
          <cell r="A131">
            <v>1070</v>
          </cell>
          <cell r="B131" t="str">
            <v>ตะูปูตอกไม้ # 1(1/2)x14 นิ้ว</v>
          </cell>
          <cell r="C131" t="str">
            <v>ลัง</v>
          </cell>
        </row>
        <row r="132">
          <cell r="A132">
            <v>1071</v>
          </cell>
          <cell r="B132" t="str">
            <v>ตะูปูตอกไม้ # 2(1/2)x12 นิ้ว</v>
          </cell>
          <cell r="C132" t="str">
            <v>ลัง</v>
          </cell>
        </row>
        <row r="133">
          <cell r="A133">
            <v>1072</v>
          </cell>
          <cell r="B133" t="str">
            <v>ตะูปูตอกไม้ # 2x13 นิ้ว</v>
          </cell>
          <cell r="C133" t="str">
            <v>ลัง</v>
          </cell>
        </row>
        <row r="134">
          <cell r="A134">
            <v>1578</v>
          </cell>
          <cell r="B134" t="str">
            <v>ตุ๊กตารับท่อ ขนาด 300 มม.</v>
          </cell>
          <cell r="C134" t="str">
            <v>ตัว</v>
          </cell>
        </row>
        <row r="135">
          <cell r="A135">
            <v>1627</v>
          </cell>
          <cell r="B135" t="str">
            <v>ตู้ควบคุมไฟฟ้า ขนาด 315 KW</v>
          </cell>
          <cell r="C135" t="str">
            <v>ชุด</v>
          </cell>
        </row>
        <row r="136">
          <cell r="A136">
            <v>1077</v>
          </cell>
          <cell r="B136" t="str">
            <v>ท่อ GS # 100x6 มม. (คาดน้ำเงิน)</v>
          </cell>
          <cell r="C136" t="str">
            <v>ลัง</v>
          </cell>
        </row>
        <row r="137">
          <cell r="A137">
            <v>1581</v>
          </cell>
          <cell r="B137" t="str">
            <v>ท่อ GS # 100x6 มม. (คาดเหลือง)</v>
          </cell>
          <cell r="C137" t="str">
            <v>ท่อน</v>
          </cell>
        </row>
        <row r="138">
          <cell r="A138">
            <v>1430</v>
          </cell>
          <cell r="B138" t="str">
            <v>ท่อ GS # 2 1/2x6 มม. (คาดน้ำเงิน)</v>
          </cell>
          <cell r="C138" t="str">
            <v>ท่อน</v>
          </cell>
        </row>
        <row r="139">
          <cell r="A139">
            <v>1078</v>
          </cell>
          <cell r="B139" t="str">
            <v>ท่อ GS # 25x6 มม. (คาดน้ำเงิน)</v>
          </cell>
          <cell r="C139" t="str">
            <v>ท่อน</v>
          </cell>
        </row>
        <row r="140">
          <cell r="A140">
            <v>1079</v>
          </cell>
          <cell r="B140" t="str">
            <v>ท่อ GS # 40x6 มม. (คาดน้ำเงิน)</v>
          </cell>
          <cell r="C140" t="str">
            <v>ท่อน</v>
          </cell>
        </row>
        <row r="141">
          <cell r="A141">
            <v>1080</v>
          </cell>
          <cell r="B141" t="str">
            <v>ท่อ GS # 50x6 มม. (คาดน้ำเงิน)</v>
          </cell>
          <cell r="C141" t="str">
            <v>ท่อน</v>
          </cell>
        </row>
        <row r="142">
          <cell r="A142">
            <v>1633</v>
          </cell>
          <cell r="B142" t="str">
            <v>ท่อ PB ชั้น SDR 13.5 ขนาด 50 มม.</v>
          </cell>
          <cell r="C142" t="str">
            <v>เมตร</v>
          </cell>
        </row>
        <row r="143">
          <cell r="A143">
            <v>1088</v>
          </cell>
          <cell r="B143" t="str">
            <v>ท่อ PE100 PN6.3 # 110 มม.</v>
          </cell>
          <cell r="C143" t="str">
            <v>เมตร</v>
          </cell>
        </row>
        <row r="144">
          <cell r="A144">
            <v>1089</v>
          </cell>
          <cell r="B144" t="str">
            <v>ท่อ PE100 PN6.3 # 160 มม.</v>
          </cell>
          <cell r="C144" t="str">
            <v>เมตร</v>
          </cell>
        </row>
        <row r="145">
          <cell r="A145">
            <v>1090</v>
          </cell>
          <cell r="B145" t="str">
            <v>ท่อ PE100 PN6.3 # 225 มม.</v>
          </cell>
          <cell r="C145" t="str">
            <v>เมตร</v>
          </cell>
        </row>
        <row r="146">
          <cell r="A146">
            <v>1091</v>
          </cell>
          <cell r="B146" t="str">
            <v>ท่อ PE100 PN6.3 # 280 มม.</v>
          </cell>
          <cell r="C146" t="str">
            <v>เมตร</v>
          </cell>
        </row>
        <row r="147">
          <cell r="A147">
            <v>1092</v>
          </cell>
          <cell r="B147" t="str">
            <v>ท่อ PE100 PN6.3 # 315 มม.</v>
          </cell>
          <cell r="C147" t="str">
            <v>เมตร</v>
          </cell>
        </row>
        <row r="148">
          <cell r="A148">
            <v>1093</v>
          </cell>
          <cell r="B148" t="str">
            <v>ท่อ PE100 PN6.3 # 400 มม.</v>
          </cell>
          <cell r="C148" t="str">
            <v>เมตร</v>
          </cell>
        </row>
        <row r="149">
          <cell r="A149">
            <v>1094</v>
          </cell>
          <cell r="B149" t="str">
            <v>ท่อ PE100 PN6.3 # 500 มม.</v>
          </cell>
          <cell r="C149" t="str">
            <v>เมตร</v>
          </cell>
        </row>
        <row r="150">
          <cell r="A150">
            <v>1095</v>
          </cell>
          <cell r="B150" t="str">
            <v>ท่อ PE100 PN6.3 # 630 มม.</v>
          </cell>
          <cell r="C150" t="str">
            <v>เมตร</v>
          </cell>
        </row>
        <row r="151">
          <cell r="A151">
            <v>1632</v>
          </cell>
          <cell r="B151" t="str">
            <v>ท่อ PE100 PN6.3 # 710 มม. x12 ม.</v>
          </cell>
          <cell r="C151" t="str">
            <v>ท่อน</v>
          </cell>
        </row>
        <row r="152">
          <cell r="A152">
            <v>1096</v>
          </cell>
          <cell r="B152" t="str">
            <v>ท่อ PE100 PN8 # 315 มม.</v>
          </cell>
          <cell r="C152" t="str">
            <v>เมตร</v>
          </cell>
        </row>
        <row r="153">
          <cell r="A153">
            <v>1432</v>
          </cell>
          <cell r="B153" t="str">
            <v>ท่อ PE100 PN8 # 630 มม.</v>
          </cell>
          <cell r="C153" t="str">
            <v>เมตร</v>
          </cell>
        </row>
        <row r="154">
          <cell r="A154">
            <v>1239</v>
          </cell>
          <cell r="B154" t="str">
            <v>ท่อ PE80 PN6.3 # 110 มม.</v>
          </cell>
          <cell r="C154" t="str">
            <v>เมตร</v>
          </cell>
        </row>
        <row r="155">
          <cell r="A155">
            <v>1084</v>
          </cell>
          <cell r="B155" t="str">
            <v>ท่อ PE80 PN6.3 # 160 มม.</v>
          </cell>
          <cell r="C155" t="str">
            <v>เมตร</v>
          </cell>
        </row>
        <row r="156">
          <cell r="A156">
            <v>1085</v>
          </cell>
          <cell r="B156" t="str">
            <v>ท่อ PE80 PN6.3 # 500 มม.</v>
          </cell>
          <cell r="C156" t="str">
            <v>เมตร</v>
          </cell>
        </row>
        <row r="157">
          <cell r="A157">
            <v>1086</v>
          </cell>
          <cell r="B157" t="str">
            <v>ท่อ PE80 PN6.3 # 630 มม.</v>
          </cell>
          <cell r="C157" t="str">
            <v>เมตร</v>
          </cell>
        </row>
        <row r="158">
          <cell r="A158">
            <v>1646</v>
          </cell>
          <cell r="B158" t="str">
            <v>ท่อ Steel Liner ปลายเรียบ 2 ด้าน 500x6 มม. ยาว 3 ม.</v>
          </cell>
          <cell r="C158" t="str">
            <v>ท่อน</v>
          </cell>
        </row>
        <row r="159">
          <cell r="A159">
            <v>1645</v>
          </cell>
          <cell r="B159" t="str">
            <v>ท่อ Steel Liner ปลายเรียบ 2 ด้าน 500x6 มม. ยาว 6 ม.</v>
          </cell>
          <cell r="C159" t="str">
            <v>ท่อน</v>
          </cell>
        </row>
        <row r="160">
          <cell r="A160">
            <v>1504</v>
          </cell>
          <cell r="B160" t="str">
            <v>ท่อ คสล ชั้น 3 # 0.60x1 ม.</v>
          </cell>
          <cell r="C160" t="str">
            <v>ท่อน</v>
          </cell>
        </row>
        <row r="161">
          <cell r="A161">
            <v>1478</v>
          </cell>
          <cell r="B161" t="str">
            <v>ท่อ พีวีซี ชั้น 13.5 # 25x4 มม.</v>
          </cell>
          <cell r="C161" t="str">
            <v>ท่อน</v>
          </cell>
        </row>
        <row r="162">
          <cell r="A162">
            <v>1477</v>
          </cell>
          <cell r="B162" t="str">
            <v>ท่อ พีวีซี ชั้น 13.5 # 35x4 มม.</v>
          </cell>
          <cell r="C162" t="str">
            <v>ท่อน</v>
          </cell>
        </row>
        <row r="163">
          <cell r="A163">
            <v>1100</v>
          </cell>
          <cell r="B163" t="str">
            <v>ท่อ พีวีซี ชั้น 8.5 # 100x4 มม.</v>
          </cell>
          <cell r="C163" t="str">
            <v>ท่อน</v>
          </cell>
        </row>
        <row r="164">
          <cell r="A164">
            <v>1101</v>
          </cell>
          <cell r="B164" t="str">
            <v>ท่อ พีวีซี ชั้น 8.5 # 100x5 มม.</v>
          </cell>
          <cell r="C164" t="str">
            <v>ท่อน</v>
          </cell>
        </row>
        <row r="165">
          <cell r="A165">
            <v>1102</v>
          </cell>
          <cell r="B165" t="str">
            <v>ท่อ พีวีซี ชั้น 8.5 # 100x6 มม.</v>
          </cell>
          <cell r="C165" t="str">
            <v>ท่อน</v>
          </cell>
        </row>
        <row r="166">
          <cell r="A166">
            <v>1103</v>
          </cell>
          <cell r="B166" t="str">
            <v>ท่อ พีวีซี ชั้น 8.5 # 150x6 มม.</v>
          </cell>
          <cell r="C166" t="str">
            <v>ท่อน</v>
          </cell>
        </row>
        <row r="167">
          <cell r="A167">
            <v>1104</v>
          </cell>
          <cell r="B167" t="str">
            <v>ท่อ พีวีซี ชั้น 8.5 # 200x6 มม.</v>
          </cell>
          <cell r="C167" t="str">
            <v>ท่อน</v>
          </cell>
        </row>
        <row r="168">
          <cell r="A168">
            <v>1105</v>
          </cell>
          <cell r="B168" t="str">
            <v>ท่อ พีวีซี ชั้น 8.5 # 250x6 มม.</v>
          </cell>
          <cell r="C168" t="str">
            <v>ท่อน</v>
          </cell>
        </row>
        <row r="169">
          <cell r="A169">
            <v>1106</v>
          </cell>
          <cell r="B169" t="str">
            <v>ท่อ พีวีซี ชั้น 8.5 # 25x6 มม.</v>
          </cell>
          <cell r="C169" t="str">
            <v>ท่อน</v>
          </cell>
        </row>
        <row r="170">
          <cell r="A170">
            <v>1107</v>
          </cell>
          <cell r="B170" t="str">
            <v>ท่อ พีวีซี ชั้น 8.5 # 300x6 มม.</v>
          </cell>
          <cell r="C170" t="str">
            <v>ท่อน</v>
          </cell>
        </row>
        <row r="171">
          <cell r="A171">
            <v>1108</v>
          </cell>
          <cell r="B171" t="str">
            <v>ท่อ พีวีซี ชั้น 8.5 ปากระฆัง # 100 มม.</v>
          </cell>
          <cell r="C171" t="str">
            <v>ท่อน</v>
          </cell>
        </row>
        <row r="172">
          <cell r="A172">
            <v>1109</v>
          </cell>
          <cell r="B172" t="str">
            <v>ท่อ พีวีซี ชั้น 8.5 ปากระฆัง # 150x6 มม.</v>
          </cell>
          <cell r="C172" t="str">
            <v>ท่อน</v>
          </cell>
        </row>
        <row r="173">
          <cell r="A173">
            <v>1110</v>
          </cell>
          <cell r="B173" t="str">
            <v>ท่อ พีวีซี ชั้น 8.5 ปากระฆัง # 200 มม.</v>
          </cell>
          <cell r="C173" t="str">
            <v>ท่อน</v>
          </cell>
        </row>
        <row r="174">
          <cell r="A174">
            <v>1111</v>
          </cell>
          <cell r="B174" t="str">
            <v>ท่อ พีวีซี ชั้น 8.5 ปากระฆัง # 300x2 มม.</v>
          </cell>
          <cell r="C174" t="str">
            <v>ท่อน</v>
          </cell>
        </row>
        <row r="175">
          <cell r="A175">
            <v>1112</v>
          </cell>
          <cell r="B175" t="str">
            <v>ท่อ พีวีซี ชั้น 8.5 ปากระฆัง # 300x6 มม.</v>
          </cell>
          <cell r="C175" t="str">
            <v>ท่อน</v>
          </cell>
        </row>
        <row r="176">
          <cell r="A176">
            <v>1114</v>
          </cell>
          <cell r="B176" t="str">
            <v>ท่อโค้ง 45 องศา ปากระฆัง # 100 มม.</v>
          </cell>
          <cell r="C176" t="str">
            <v>ตัว</v>
          </cell>
        </row>
        <row r="177">
          <cell r="A177">
            <v>1115</v>
          </cell>
          <cell r="B177" t="str">
            <v>ท่อโค้ง 45 องศา ปากระฆัง # 150 มม.</v>
          </cell>
          <cell r="C177" t="str">
            <v>ตัว</v>
          </cell>
        </row>
        <row r="178">
          <cell r="A178">
            <v>1116</v>
          </cell>
          <cell r="B178" t="str">
            <v>ท่อโค้ง 45 องศา ปากระฆัง # 200 มม.</v>
          </cell>
          <cell r="C178" t="str">
            <v>ตัว</v>
          </cell>
        </row>
        <row r="179">
          <cell r="A179">
            <v>1117</v>
          </cell>
          <cell r="B179" t="str">
            <v>ท่อโค้ง 45 องศา หน้าจาน 2 ด้าน # 100 มม.</v>
          </cell>
          <cell r="C179" t="str">
            <v>ตัว</v>
          </cell>
        </row>
        <row r="180">
          <cell r="A180">
            <v>1118</v>
          </cell>
          <cell r="B180" t="str">
            <v>ท่อโค้ง 45 องศา หน้าจาน 2 ด้าน # 150 มม.</v>
          </cell>
          <cell r="C180" t="str">
            <v>ตัว</v>
          </cell>
        </row>
        <row r="181">
          <cell r="A181">
            <v>1119</v>
          </cell>
          <cell r="B181" t="str">
            <v>ท่อโค้ง 45 องศา หน้าจาน 2 ด้าน # 250 มม.</v>
          </cell>
          <cell r="C181" t="str">
            <v>ตัว</v>
          </cell>
        </row>
        <row r="182">
          <cell r="A182">
            <v>1120</v>
          </cell>
          <cell r="B182" t="str">
            <v>ท่อโค้ง 45 องศา หน้าจาน 2 ด้าน # 300 มม.</v>
          </cell>
          <cell r="C182" t="str">
            <v>ตัว</v>
          </cell>
        </row>
        <row r="183">
          <cell r="A183">
            <v>1121</v>
          </cell>
          <cell r="B183" t="str">
            <v>ท่อโค้ง 45 องศา หน้าจาน 2 ด้าน # 400 มม.</v>
          </cell>
          <cell r="C183" t="str">
            <v>ตัว</v>
          </cell>
        </row>
        <row r="184">
          <cell r="A184">
            <v>1406</v>
          </cell>
          <cell r="B184" t="str">
            <v>ท่อโค้ง 45 องศา หน้าจาน 2 ด้าน # 600 มม.</v>
          </cell>
          <cell r="C184" t="str">
            <v>ตัว</v>
          </cell>
        </row>
        <row r="185">
          <cell r="A185">
            <v>1447</v>
          </cell>
          <cell r="B185" t="str">
            <v>ท่อโค้ง 90 PE # 280 มม. PN6.3</v>
          </cell>
          <cell r="C185" t="str">
            <v>ตัว</v>
          </cell>
        </row>
        <row r="186">
          <cell r="A186">
            <v>1122</v>
          </cell>
          <cell r="B186" t="str">
            <v>ท่อโค้ง 90 PE # 630 มม. PN8</v>
          </cell>
          <cell r="C186" t="str">
            <v>ตัว</v>
          </cell>
        </row>
        <row r="187">
          <cell r="A187">
            <v>1144</v>
          </cell>
          <cell r="B187" t="str">
            <v>ท่อโค้ง 90 องศา หน้าจาน 1 ด้าน ปลายเรียบ # 700 มม.</v>
          </cell>
          <cell r="C187" t="str">
            <v>ตัว</v>
          </cell>
        </row>
        <row r="188">
          <cell r="A188">
            <v>1123</v>
          </cell>
          <cell r="B188" t="str">
            <v>ท่อโค้ง 90 องศา หน้าจาน 2 ด้าน # 100 มม.</v>
          </cell>
          <cell r="C188" t="str">
            <v>ตัว</v>
          </cell>
        </row>
        <row r="189">
          <cell r="A189">
            <v>1124</v>
          </cell>
          <cell r="B189" t="str">
            <v>ท่อโค้ง 90 องศา หน้าจาน 2 ด้าน # 150 มม.</v>
          </cell>
          <cell r="C189" t="str">
            <v>ตัว</v>
          </cell>
        </row>
        <row r="190">
          <cell r="A190">
            <v>1125</v>
          </cell>
          <cell r="B190" t="str">
            <v>ท่อโค้ง 90 องศา หน้าจาน 2 ด้าน # 200 มม.</v>
          </cell>
          <cell r="C190" t="str">
            <v>ตัว</v>
          </cell>
        </row>
        <row r="191">
          <cell r="A191">
            <v>1127</v>
          </cell>
          <cell r="B191" t="str">
            <v>ท่อโค้ง 90 องศา หน้าจาน 2 ด้าน # 250 มม.</v>
          </cell>
          <cell r="C191" t="str">
            <v>ตัว</v>
          </cell>
        </row>
        <row r="192">
          <cell r="A192">
            <v>1126</v>
          </cell>
          <cell r="B192" t="str">
            <v>ท่อโค้ง 90 องศา หน้าจาน 2 ด้าน # 300 มม.</v>
          </cell>
          <cell r="C192" t="str">
            <v>ตัว</v>
          </cell>
        </row>
        <row r="193">
          <cell r="A193">
            <v>1490</v>
          </cell>
          <cell r="B193" t="str">
            <v>ท่อโค้ง 90 องศา หน้าจาน 2 ด้าน # 400 มม.</v>
          </cell>
          <cell r="C193" t="str">
            <v>ตัว</v>
          </cell>
        </row>
        <row r="194">
          <cell r="A194">
            <v>1128</v>
          </cell>
          <cell r="B194" t="str">
            <v>ท่อโค้ง 90 องศา หน้าจาน 2 ด้าน # 500 มม.</v>
          </cell>
          <cell r="C194" t="str">
            <v>ตัว</v>
          </cell>
        </row>
        <row r="195">
          <cell r="A195">
            <v>1129</v>
          </cell>
          <cell r="B195" t="str">
            <v>ท่อโค้ง 90 องศา หน้าจาน 2 ด้าน # 700 มม.</v>
          </cell>
          <cell r="C195" t="str">
            <v>ตัว</v>
          </cell>
        </row>
        <row r="196">
          <cell r="A196">
            <v>1494</v>
          </cell>
          <cell r="B196" t="str">
            <v>ท่อโค้ง 90 องศาตีนเป็ด # 100 มม.</v>
          </cell>
          <cell r="C196" t="str">
            <v>ตัว</v>
          </cell>
        </row>
        <row r="197">
          <cell r="A197">
            <v>1130</v>
          </cell>
          <cell r="B197" t="str">
            <v>ท่อโค้งตีนเป็ด หน้าจาน 2 ด้าน # 100 มม.</v>
          </cell>
          <cell r="C197" t="str">
            <v>ตัว</v>
          </cell>
        </row>
        <row r="198">
          <cell r="A198">
            <v>1532</v>
          </cell>
          <cell r="B198" t="str">
            <v>ท่อปลอกดันลอดปลายเรียบ 2 ด้าน # 1000x12.7x3000 มม.</v>
          </cell>
          <cell r="C198" t="str">
            <v>ท่อน</v>
          </cell>
        </row>
        <row r="199">
          <cell r="A199">
            <v>1563</v>
          </cell>
          <cell r="B199" t="str">
            <v>ท่อปลอกดันลอดปลายเรียบ 2 ด้าน # 1000x3 มม.</v>
          </cell>
          <cell r="C199" t="str">
            <v>ท่อน</v>
          </cell>
        </row>
        <row r="200">
          <cell r="A200">
            <v>1133</v>
          </cell>
          <cell r="B200" t="str">
            <v>ท่อปลอกดันลอดปลายเรียบ 2 ด้าน # 1000x6 มม.</v>
          </cell>
          <cell r="C200" t="str">
            <v>ท่อน</v>
          </cell>
        </row>
        <row r="201">
          <cell r="A201">
            <v>1533</v>
          </cell>
          <cell r="B201" t="str">
            <v>ท่อปลอกดันลอดปลายเรียบ 2 ด้าน # 1000x9.5x3000 มม.</v>
          </cell>
          <cell r="C201" t="str">
            <v>ท่อน</v>
          </cell>
        </row>
        <row r="202">
          <cell r="A202">
            <v>1534</v>
          </cell>
          <cell r="B202" t="str">
            <v>ท่อปลอกดันลอดปลายเรียบ 2 ด้าน # 1000x9.5x9000 มม.</v>
          </cell>
          <cell r="C202" t="str">
            <v>ท่อน</v>
          </cell>
        </row>
        <row r="203">
          <cell r="A203">
            <v>1135</v>
          </cell>
          <cell r="B203" t="str">
            <v>ท่อปลอกดันลอดปลายเรียบ 2 ด้าน # 300x3 มม.</v>
          </cell>
          <cell r="C203" t="str">
            <v>ท่อน</v>
          </cell>
        </row>
        <row r="204">
          <cell r="A204">
            <v>1136</v>
          </cell>
          <cell r="B204" t="str">
            <v>ท่อปลอกดันลอดปลายเรียบ 2 ด้าน # 300x6 มม.</v>
          </cell>
          <cell r="C204" t="str">
            <v>ท่อน</v>
          </cell>
        </row>
        <row r="205">
          <cell r="A205">
            <v>1137</v>
          </cell>
          <cell r="B205" t="str">
            <v>ท่อปลอกดันลอดปลายเรียบ 2 ด้าน # 400x3 มม.</v>
          </cell>
          <cell r="C205" t="str">
            <v>ท่อน</v>
          </cell>
        </row>
        <row r="206">
          <cell r="A206">
            <v>1138</v>
          </cell>
          <cell r="B206" t="str">
            <v>ท่อปลอกดันลอดปลายเรียบ 2 ด้าน # 400x6 มม.</v>
          </cell>
          <cell r="C206" t="str">
            <v>ท่อน</v>
          </cell>
        </row>
        <row r="207">
          <cell r="A207">
            <v>1139</v>
          </cell>
          <cell r="B207" t="str">
            <v>ท่อปลอกดันลอดปลายเรียบ 2 ด้าน # 500x3 มม.</v>
          </cell>
          <cell r="C207" t="str">
            <v>ท่อน</v>
          </cell>
        </row>
        <row r="208">
          <cell r="A208">
            <v>1140</v>
          </cell>
          <cell r="B208" t="str">
            <v>ท่อปลอกดันลอดปลายเรียบ 2 ด้าน # 600x3 มม.</v>
          </cell>
          <cell r="C208" t="str">
            <v>ท่อน</v>
          </cell>
        </row>
        <row r="209">
          <cell r="A209">
            <v>1142</v>
          </cell>
          <cell r="B209" t="str">
            <v>ท่อปลอกดันลอดปลายเรียบ 2 ด้าน # 700x3 มม.</v>
          </cell>
          <cell r="C209" t="str">
            <v>ท่อน</v>
          </cell>
        </row>
        <row r="210">
          <cell r="A210">
            <v>1143</v>
          </cell>
          <cell r="B210" t="str">
            <v>ท่อปลอกดันลอดปลายเรียบ 2 ด้าน # 800x3 มม.</v>
          </cell>
          <cell r="C210" t="str">
            <v>ท่อน</v>
          </cell>
        </row>
        <row r="211">
          <cell r="A211">
            <v>1141</v>
          </cell>
          <cell r="B211" t="str">
            <v>ท่อปลอกดันลอดปลายเรียบ 2 ด้าน # 900x3 มม.</v>
          </cell>
          <cell r="C211" t="str">
            <v>ท่อน</v>
          </cell>
        </row>
        <row r="212">
          <cell r="A212">
            <v>1644</v>
          </cell>
          <cell r="B212" t="str">
            <v>ท่อเปลือย 500x6 มม. ยาว 6 ม.</v>
          </cell>
          <cell r="C212" t="str">
            <v>ท่อน</v>
          </cell>
        </row>
        <row r="213">
          <cell r="A213">
            <v>1134</v>
          </cell>
          <cell r="B213" t="str">
            <v>ท่อเปลือยปลายเรียบ 2 ด้าน # 700x12 มม. หนา 6 มม.</v>
          </cell>
          <cell r="C213" t="str">
            <v>ท่อน</v>
          </cell>
        </row>
        <row r="214">
          <cell r="A214">
            <v>1145</v>
          </cell>
          <cell r="B214" t="str">
            <v>ท่อเฟ็กซ์อ่อนหน้าจาน 2 ด้าน PN10 # 400Ax550 มม.</v>
          </cell>
          <cell r="C214" t="str">
            <v>ตัว</v>
          </cell>
        </row>
        <row r="215">
          <cell r="A215">
            <v>1146</v>
          </cell>
          <cell r="B215" t="str">
            <v>ท่อเฟ็กซ์อ่อนหน้าจาน 2 ด้าน PN10 # 500Ax550 มม.</v>
          </cell>
          <cell r="C215" t="str">
            <v>ตัว</v>
          </cell>
        </row>
        <row r="216">
          <cell r="A216">
            <v>1603</v>
          </cell>
          <cell r="B216" t="str">
            <v>ท่อร้อยสายไฟ ขนาด 40 มม.</v>
          </cell>
          <cell r="C216" t="str">
            <v>เมตร</v>
          </cell>
        </row>
        <row r="217">
          <cell r="A217">
            <v>1580</v>
          </cell>
          <cell r="B217" t="str">
            <v>ท่อลด PE # 280x110x280 PN6.3</v>
          </cell>
          <cell r="C217" t="str">
            <v>ตัว</v>
          </cell>
        </row>
        <row r="218">
          <cell r="A218">
            <v>1147</v>
          </cell>
          <cell r="B218" t="str">
            <v>ท่อลดกลมหน้าจาน 2 ด้าน # 100x50x100 มม.</v>
          </cell>
          <cell r="C218" t="str">
            <v>ตัว</v>
          </cell>
        </row>
        <row r="219">
          <cell r="A219">
            <v>1148</v>
          </cell>
          <cell r="B219" t="str">
            <v>ท่อลดกลมหน้าจาน 2 ด้าน # 200x150x200 มม.</v>
          </cell>
          <cell r="C219" t="str">
            <v>ตัว</v>
          </cell>
        </row>
        <row r="220">
          <cell r="A220">
            <v>1149</v>
          </cell>
          <cell r="B220" t="str">
            <v>ท่อลดกลมหน้าจาน 2 ด้าน # 300x100x300 มม.</v>
          </cell>
          <cell r="C220" t="str">
            <v>ตัว</v>
          </cell>
        </row>
        <row r="221">
          <cell r="A221">
            <v>1150</v>
          </cell>
          <cell r="B221" t="str">
            <v>ท่อลดกลมหน้าจาน 2 ด้าน # 300x150x300 มม.</v>
          </cell>
          <cell r="C221" t="str">
            <v>ตัว</v>
          </cell>
        </row>
        <row r="222">
          <cell r="A222">
            <v>1151</v>
          </cell>
          <cell r="B222" t="str">
            <v>ท่อลดกลมหน้าจาน 2 ด้าน # 300x200x300 มม.</v>
          </cell>
          <cell r="C222" t="str">
            <v>ตัว</v>
          </cell>
        </row>
        <row r="223">
          <cell r="A223">
            <v>1553</v>
          </cell>
          <cell r="B223" t="str">
            <v>ท่อลดกลมหน้าจาน 2 ด้าน # 400x200x400 มม.</v>
          </cell>
          <cell r="C223" t="str">
            <v>ตัว</v>
          </cell>
        </row>
        <row r="224">
          <cell r="A224">
            <v>1557</v>
          </cell>
          <cell r="B224" t="str">
            <v>ท่อลดกลมหน้าจาน 2 ด้าน # 400x200x400 มม.</v>
          </cell>
          <cell r="C224" t="str">
            <v>ตัว</v>
          </cell>
        </row>
        <row r="225">
          <cell r="A225">
            <v>1113</v>
          </cell>
          <cell r="B225" t="str">
            <v>ท่อลดกลมหน้าจาน 2 ด้าน # 600x200x600 มม.</v>
          </cell>
          <cell r="C225" t="str">
            <v>ตัว</v>
          </cell>
        </row>
        <row r="226">
          <cell r="A226">
            <v>1152</v>
          </cell>
          <cell r="B226" t="str">
            <v>ท่อลดกลมหน้าจาน 2 ด้าน # 600x300x600 มม.</v>
          </cell>
          <cell r="C226" t="str">
            <v>ตัว</v>
          </cell>
        </row>
        <row r="227">
          <cell r="A227">
            <v>1153</v>
          </cell>
          <cell r="B227" t="str">
            <v>ท่อลดกลมหน้าจาน 2 ด้าน # 600x500x600 มม.</v>
          </cell>
          <cell r="C227" t="str">
            <v>ตัว</v>
          </cell>
        </row>
        <row r="228">
          <cell r="A228">
            <v>1007</v>
          </cell>
          <cell r="B228" t="str">
            <v>ท่อลดกลมหน้าจาน 2 ด้าน # 600x700x600 มม.</v>
          </cell>
          <cell r="C228" t="str">
            <v>ตัว</v>
          </cell>
        </row>
        <row r="229">
          <cell r="A229">
            <v>1009</v>
          </cell>
          <cell r="B229" t="str">
            <v>ท่อลดกลมหน้าจาน 2 ด้าน # 700x600x700 มม.</v>
          </cell>
          <cell r="C229" t="str">
            <v>ตัว</v>
          </cell>
        </row>
        <row r="230">
          <cell r="A230">
            <v>1045</v>
          </cell>
          <cell r="B230" t="str">
            <v>ท่อลดคางหมู # 400x100 มม. หน้าจาน 2 ด้าน</v>
          </cell>
          <cell r="C230" t="str">
            <v>ตัว</v>
          </cell>
        </row>
        <row r="231">
          <cell r="A231">
            <v>1046</v>
          </cell>
          <cell r="B231" t="str">
            <v>ท่อลดคางหมู # 400x200 มม. หน้าจาน 2 ด้าน</v>
          </cell>
          <cell r="C231" t="str">
            <v>ตัว</v>
          </cell>
        </row>
        <row r="232">
          <cell r="A232">
            <v>1154</v>
          </cell>
          <cell r="B232" t="str">
            <v>ท่อลดคางหมู # 500x200 มม. หน้าจาน 2 ด้าน</v>
          </cell>
          <cell r="C232" t="str">
            <v>ตัว</v>
          </cell>
        </row>
        <row r="233">
          <cell r="A233">
            <v>1047</v>
          </cell>
          <cell r="B233" t="str">
            <v>ท่อลดคางหมู # 500x250 มม. หน้าจาน 2 ด้าน</v>
          </cell>
          <cell r="C233" t="str">
            <v>ตัว</v>
          </cell>
        </row>
        <row r="234">
          <cell r="A234">
            <v>1157</v>
          </cell>
          <cell r="B234" t="str">
            <v>ท่อสั้นปากระฆังหน้าจาน 1 ด้าน # 150 มม.</v>
          </cell>
          <cell r="C234" t="str">
            <v>ตัว</v>
          </cell>
        </row>
        <row r="235">
          <cell r="A235">
            <v>1156</v>
          </cell>
          <cell r="B235" t="str">
            <v>ท่อสั้นปากระฆังหน้าจาน 1 ด้าน # 200 มม.</v>
          </cell>
          <cell r="C235" t="str">
            <v>ตัว</v>
          </cell>
        </row>
        <row r="236">
          <cell r="A236">
            <v>1155</v>
          </cell>
          <cell r="B236" t="str">
            <v>ท่อสั้นปากระฆังหน้าจาน 1 ด้าน # 300 มม.</v>
          </cell>
          <cell r="C236" t="str">
            <v>ตัว</v>
          </cell>
        </row>
        <row r="237">
          <cell r="A237">
            <v>1160</v>
          </cell>
          <cell r="B237" t="str">
            <v>ท่อสั้นปีกกลางหน้าจาน 1 ด้าน # 100x450  มม.</v>
          </cell>
          <cell r="C237" t="str">
            <v>ตัว</v>
          </cell>
        </row>
        <row r="238">
          <cell r="A238">
            <v>1159</v>
          </cell>
          <cell r="B238" t="str">
            <v>ท่อสั้นปีกกลางหน้าจาน 1 ด้าน # 100x450 มม.</v>
          </cell>
          <cell r="C238" t="str">
            <v>ตัว</v>
          </cell>
        </row>
        <row r="239">
          <cell r="A239">
            <v>1161</v>
          </cell>
          <cell r="B239" t="str">
            <v>ท่อสั้นปีกกลางหน้าจาน 1 ด้าน # 100x800 มม.</v>
          </cell>
          <cell r="C239" t="str">
            <v>ตัว</v>
          </cell>
        </row>
        <row r="240">
          <cell r="A240">
            <v>1162</v>
          </cell>
          <cell r="B240" t="str">
            <v>ท่อสั้นปีกกลางหน้าจาน 1 ด้าน # 200x400 มม.</v>
          </cell>
          <cell r="C240" t="str">
            <v>ตัว</v>
          </cell>
        </row>
        <row r="241">
          <cell r="A241">
            <v>1163</v>
          </cell>
          <cell r="B241" t="str">
            <v>ท่อสั้นปีกกลางหน้าจาน 1 ด้าน # 200x500 มม.</v>
          </cell>
          <cell r="C241" t="str">
            <v>ตัว</v>
          </cell>
        </row>
        <row r="242">
          <cell r="A242">
            <v>1164</v>
          </cell>
          <cell r="B242" t="str">
            <v>ท่อสั้นปีกกลางหน้าจาน 1 ด้าน # 250x400 มม.</v>
          </cell>
          <cell r="C242" t="str">
            <v>ตัว</v>
          </cell>
        </row>
        <row r="243">
          <cell r="A243">
            <v>1165</v>
          </cell>
          <cell r="B243" t="str">
            <v>ท่อสั้นปีกกลางหน้าจาน 1 ด้าน # 400x400 มม.</v>
          </cell>
          <cell r="C243" t="str">
            <v>ตัว</v>
          </cell>
        </row>
        <row r="244">
          <cell r="A244">
            <v>1167</v>
          </cell>
          <cell r="B244" t="str">
            <v>ท่อสั้นปีกกลางหน้าจาน 1 ด้าน # 500x350 มม.</v>
          </cell>
          <cell r="C244" t="str">
            <v>ตัว</v>
          </cell>
        </row>
        <row r="245">
          <cell r="A245">
            <v>1166</v>
          </cell>
          <cell r="B245" t="str">
            <v>ท่อสั้นปีกกลางหน้าจาน 1 ด้าน # 500x700 มม.</v>
          </cell>
          <cell r="C245" t="str">
            <v>ตัว</v>
          </cell>
        </row>
        <row r="246">
          <cell r="A246">
            <v>1168</v>
          </cell>
          <cell r="B246" t="str">
            <v>ท่อสั้นปีกกลางหน้าจาน 1 ด้าน # 600x400 มม.</v>
          </cell>
          <cell r="C246" t="str">
            <v>ตัว</v>
          </cell>
        </row>
        <row r="247">
          <cell r="A247">
            <v>1158</v>
          </cell>
          <cell r="B247" t="str">
            <v>ท่อสั้นปีกกลางหน้าจาน 1 ด้าน # 700x800 มม.</v>
          </cell>
          <cell r="C247" t="str">
            <v>ตัว</v>
          </cell>
        </row>
        <row r="248">
          <cell r="A248">
            <v>1169</v>
          </cell>
          <cell r="B248" t="str">
            <v>ท่อสั้นปีกกลางหน้าจาน 2 ด้าน # 150x550 มม.</v>
          </cell>
          <cell r="C248" t="str">
            <v>ตัว</v>
          </cell>
        </row>
        <row r="249">
          <cell r="A249">
            <v>1170</v>
          </cell>
          <cell r="B249" t="str">
            <v>ท่อสั้นปีกกลางหน้าจาน 2 ด้าน # 300x700 มม.</v>
          </cell>
          <cell r="C249" t="str">
            <v>ตัว</v>
          </cell>
        </row>
        <row r="250">
          <cell r="A250">
            <v>1132</v>
          </cell>
          <cell r="B250" t="str">
            <v>ท่อสั้นปีกกลางหน้าจาน 2 ด้าน # 300x800 มม.</v>
          </cell>
          <cell r="C250" t="str">
            <v>ตัว</v>
          </cell>
        </row>
        <row r="251">
          <cell r="A251">
            <v>1131</v>
          </cell>
          <cell r="B251" t="str">
            <v>ท่อสั้นปีกกลางหน้าจาน 2 ด้าน # 500x700 มม.</v>
          </cell>
          <cell r="C251" t="str">
            <v>ตัว</v>
          </cell>
        </row>
        <row r="252">
          <cell r="A252">
            <v>1171</v>
          </cell>
          <cell r="B252" t="str">
            <v>ท่อสั้นปีกกลางหน้าจาน 2 ด้าน # 700x800 มม.</v>
          </cell>
          <cell r="C252" t="str">
            <v>ตัว</v>
          </cell>
        </row>
        <row r="253">
          <cell r="A253">
            <v>1172</v>
          </cell>
          <cell r="B253" t="str">
            <v>ท่อสั้นหน้าจานปลายปากระฆัง พีวีซี # 100 มม.</v>
          </cell>
          <cell r="C253" t="str">
            <v>ตัว</v>
          </cell>
        </row>
        <row r="254">
          <cell r="A254">
            <v>1173</v>
          </cell>
          <cell r="B254" t="str">
            <v>ท่อสั้นหน้าจานปลายปากระฆัง พีวีซี # 300 มม.</v>
          </cell>
          <cell r="C254" t="str">
            <v>ตัว</v>
          </cell>
        </row>
        <row r="255">
          <cell r="A255">
            <v>1174</v>
          </cell>
          <cell r="B255" t="str">
            <v>ท่อเหล็กเปลือย # 300x3 มม.</v>
          </cell>
          <cell r="C255" t="str">
            <v>ท่อน</v>
          </cell>
        </row>
        <row r="256">
          <cell r="A256">
            <v>1175</v>
          </cell>
          <cell r="B256" t="str">
            <v>ท่อเหล็กเปลือย # 500x3 มม.</v>
          </cell>
          <cell r="C256" t="str">
            <v>ท่อน</v>
          </cell>
        </row>
        <row r="257">
          <cell r="A257">
            <v>1176</v>
          </cell>
          <cell r="B257" t="str">
            <v>ท่อเหล็กเปลือย # 700x3 มม.</v>
          </cell>
          <cell r="C257" t="str">
            <v>ท่อน</v>
          </cell>
        </row>
        <row r="258">
          <cell r="A258">
            <v>1177</v>
          </cell>
          <cell r="B258" t="str">
            <v>ท่อเหล็กเหนียวใต้ดิน ปลายเรียบ 2 ด้าน # 1000x1.8 มม.</v>
          </cell>
          <cell r="C258" t="str">
            <v>ท่อน</v>
          </cell>
        </row>
        <row r="259">
          <cell r="A259">
            <v>1178</v>
          </cell>
          <cell r="B259" t="str">
            <v>ท่อเหล็กเหนียวใต้ดิน ปลายเรียบ 2 ด้าน # 1000x2 มม.</v>
          </cell>
          <cell r="C259" t="str">
            <v>ท่อน</v>
          </cell>
        </row>
        <row r="260">
          <cell r="A260">
            <v>1179</v>
          </cell>
          <cell r="B260" t="str">
            <v>ท่อเหล็กเหนียวใต้ดิน ปลายเรียบ 2 ด้าน # 1000x3 มม.</v>
          </cell>
          <cell r="C260" t="str">
            <v>ท่อน</v>
          </cell>
        </row>
        <row r="261">
          <cell r="A261">
            <v>1180</v>
          </cell>
          <cell r="B261" t="str">
            <v>ท่อเหล็กเหนียวใต้ดิน ปลายเรียบ 2 ด้าน # 150x0.3 มม.</v>
          </cell>
          <cell r="C261" t="str">
            <v>ท่อน</v>
          </cell>
        </row>
        <row r="262">
          <cell r="A262">
            <v>1181</v>
          </cell>
          <cell r="B262" t="str">
            <v>ท่อเหล็กเหนียวใต้ดิน ปลายเรียบ 2 ด้าน # 150x4 มม.</v>
          </cell>
          <cell r="C262" t="str">
            <v>ท่อน</v>
          </cell>
        </row>
        <row r="263">
          <cell r="A263">
            <v>1182</v>
          </cell>
          <cell r="B263" t="str">
            <v>ท่อเหล็กเหนียวใต้ดิน ปลายเรียบ 2 ด้าน # 150x6 มม.</v>
          </cell>
          <cell r="C263" t="str">
            <v>ท่อน</v>
          </cell>
        </row>
        <row r="264">
          <cell r="A264">
            <v>1183</v>
          </cell>
          <cell r="B264" t="str">
            <v>ท่อเหล็กเหนียวใต้ดิน ปลายเรียบ 2 ด้าน # 150x8 มม.</v>
          </cell>
          <cell r="C264" t="str">
            <v>ท่อน</v>
          </cell>
        </row>
        <row r="265">
          <cell r="A265">
            <v>1184</v>
          </cell>
          <cell r="B265" t="str">
            <v>ท่อเหล็กเหนียวใต้ดิน ปลายเรียบ 2 ด้าน # 200x2 มม.</v>
          </cell>
          <cell r="C265" t="str">
            <v>ท่อน</v>
          </cell>
        </row>
        <row r="266">
          <cell r="A266">
            <v>1572</v>
          </cell>
          <cell r="B266" t="str">
            <v>ท่อเหล็กเหนียวใต้ดิน ปลายเรียบ 2 ด้าน # 200x2.90 ม.</v>
          </cell>
          <cell r="C266" t="str">
            <v>ท่อน</v>
          </cell>
        </row>
        <row r="267">
          <cell r="A267">
            <v>1185</v>
          </cell>
          <cell r="B267" t="str">
            <v>ท่อเหล็กเหนียวใต้ดิน ปลายเรียบ 2 ด้าน # 200x6 มม.</v>
          </cell>
          <cell r="C267" t="str">
            <v>ท่อน</v>
          </cell>
        </row>
        <row r="268">
          <cell r="A268">
            <v>1186</v>
          </cell>
          <cell r="B268" t="str">
            <v>ท่อเหล็กเหนียวใต้ดิน ปลายเรียบ 2 ด้าน # 250x5 มม.</v>
          </cell>
          <cell r="C268" t="str">
            <v>ท่อน</v>
          </cell>
        </row>
        <row r="269">
          <cell r="A269">
            <v>1187</v>
          </cell>
          <cell r="B269" t="str">
            <v>ท่อเหล็กเหนียวใต้ดิน ปลายเรียบ 2 ด้าน # 250x6 มม.</v>
          </cell>
          <cell r="C269" t="str">
            <v>ท่อน</v>
          </cell>
        </row>
        <row r="270">
          <cell r="A270">
            <v>1188</v>
          </cell>
          <cell r="B270" t="str">
            <v>ท่อเหล็กเหนียวใต้ดิน ปลายเรียบ 2 ด้าน # 300x3 มม.</v>
          </cell>
          <cell r="C270" t="str">
            <v>ท่อน</v>
          </cell>
        </row>
        <row r="271">
          <cell r="A271">
            <v>1189</v>
          </cell>
          <cell r="B271" t="str">
            <v>ท่อเหล็กเหนียวใต้ดิน ปลายเรียบ 2 ด้าน # 300x6 มม.</v>
          </cell>
          <cell r="C271" t="str">
            <v>ท่อน</v>
          </cell>
        </row>
        <row r="272">
          <cell r="A272">
            <v>1190</v>
          </cell>
          <cell r="B272" t="str">
            <v>ท่อเหล็กเหนียวใต้ดิน ปลายเรียบ 2 ด้าน # 400x2.5 มม.</v>
          </cell>
          <cell r="C272" t="str">
            <v>ท่อน</v>
          </cell>
        </row>
        <row r="273">
          <cell r="A273">
            <v>1191</v>
          </cell>
          <cell r="B273" t="str">
            <v>ท่อเหล็กเหนียวใต้ดิน ปลายเรียบ 2 ด้าน # 400x6 มม.</v>
          </cell>
          <cell r="C273" t="str">
            <v>ท่อน</v>
          </cell>
        </row>
        <row r="274">
          <cell r="A274">
            <v>1192</v>
          </cell>
          <cell r="B274" t="str">
            <v>ท่อเหล็กเหนียวใต้ดิน ปลายเรียบ 2 ด้าน # 500x2 มม.</v>
          </cell>
          <cell r="C274" t="str">
            <v>ท่อน</v>
          </cell>
        </row>
        <row r="275">
          <cell r="A275">
            <v>1193</v>
          </cell>
          <cell r="B275" t="str">
            <v>ท่อเหล็กเหนียวใต้ดิน ปลายเรียบ 2 ด้าน # 500x3.8 มม.</v>
          </cell>
          <cell r="C275" t="str">
            <v>ท่อน</v>
          </cell>
        </row>
        <row r="276">
          <cell r="A276">
            <v>1194</v>
          </cell>
          <cell r="B276" t="str">
            <v>ท่อเหล็กเหนียวใต้ดิน ปลายเรียบ 2 ด้าน # 500x6 มม.</v>
          </cell>
          <cell r="C276" t="str">
            <v>ท่อน</v>
          </cell>
        </row>
        <row r="277">
          <cell r="A277">
            <v>1196</v>
          </cell>
          <cell r="B277" t="str">
            <v>ท่อเหล็กเหนียวใต้ดิน ปลายเรียบ 2 ด้าน # 600x12 มม.</v>
          </cell>
          <cell r="C277" t="str">
            <v>ท่อน</v>
          </cell>
        </row>
        <row r="278">
          <cell r="A278">
            <v>1197</v>
          </cell>
          <cell r="B278" t="str">
            <v>ท่อเหล็กเหนียวใต้ดิน ปลายเรียบ 2 ด้าน # 600x24 มม.</v>
          </cell>
          <cell r="C278" t="str">
            <v>ท่อน</v>
          </cell>
        </row>
        <row r="279">
          <cell r="A279">
            <v>1198</v>
          </cell>
          <cell r="B279" t="str">
            <v>ท่อเหล็กเหนียวใต้ดิน ปลายเรียบ 2 ด้าน # 600x4.60 มม.</v>
          </cell>
          <cell r="C279" t="str">
            <v>ท่อน</v>
          </cell>
        </row>
        <row r="280">
          <cell r="A280">
            <v>1199</v>
          </cell>
          <cell r="B280" t="str">
            <v>ท่อเหล็กเหนียวใต้ดิน ปลายเรียบ 2 ด้าน # 600x6 มม.</v>
          </cell>
          <cell r="C280" t="str">
            <v>ท่อน</v>
          </cell>
        </row>
        <row r="281">
          <cell r="A281">
            <v>1195</v>
          </cell>
          <cell r="B281" t="str">
            <v>ท่อเหล็กเหนียวใต้ดิน ปลายเรียบ 2 ด้าน # 700x12 มม.</v>
          </cell>
          <cell r="C281" t="str">
            <v>ท่อน</v>
          </cell>
        </row>
        <row r="282">
          <cell r="A282">
            <v>1212</v>
          </cell>
          <cell r="B282" t="str">
            <v>ท่อเหล็กเหนียวใต้ดิน ปากระฆัง # 700x12 มม.</v>
          </cell>
          <cell r="C282" t="str">
            <v>ท่อน</v>
          </cell>
        </row>
        <row r="283">
          <cell r="A283">
            <v>1643</v>
          </cell>
          <cell r="B283" t="str">
            <v>ท่อเหล็กเหนียวใต้ดิน ปากระฆัง 2 ด้าน # 800x12 มม.</v>
          </cell>
          <cell r="C283" t="str">
            <v>ท่อน</v>
          </cell>
        </row>
        <row r="284">
          <cell r="A284">
            <v>1200</v>
          </cell>
          <cell r="B284" t="str">
            <v>ท่อเหล็กเหนียวบนดิน ปลายเรียบ 2 ด้าน # 1000x1.2 มม.</v>
          </cell>
          <cell r="C284" t="str">
            <v>ท่อน</v>
          </cell>
        </row>
        <row r="285">
          <cell r="A285">
            <v>1201</v>
          </cell>
          <cell r="B285" t="str">
            <v>ท่อเหล็กเหนียวบนดิน ปลายเรียบ 2 ด้าน # 100x6 มม.</v>
          </cell>
          <cell r="C285" t="str">
            <v>ท่อน</v>
          </cell>
        </row>
        <row r="286">
          <cell r="A286">
            <v>1202</v>
          </cell>
          <cell r="B286" t="str">
            <v>ท่อเหล็กเหนียวบนดิน ปลายเรียบ 2 ด้าน # 150x6 มม.</v>
          </cell>
          <cell r="C286" t="str">
            <v>ท่อน</v>
          </cell>
        </row>
        <row r="287">
          <cell r="A287">
            <v>1571</v>
          </cell>
          <cell r="B287" t="str">
            <v>ท่อเหล็กเหนียวบนดิน ปลายเรียบ 2 ด้าน # 200x4.50 ม.</v>
          </cell>
          <cell r="C287" t="str">
            <v>ท่อน</v>
          </cell>
        </row>
        <row r="288">
          <cell r="A288">
            <v>1203</v>
          </cell>
          <cell r="B288" t="str">
            <v>ท่อเหล็กเหนียวบนดิน ปลายเรียบ 2 ด้าน # 200x6 มม.</v>
          </cell>
          <cell r="C288" t="str">
            <v>ท่อน</v>
          </cell>
        </row>
        <row r="289">
          <cell r="A289">
            <v>1204</v>
          </cell>
          <cell r="B289" t="str">
            <v>ท่อเหล็กเหนียวบนดิน ปลายเรียบ 2 ด้าน # 250x6 มม.</v>
          </cell>
          <cell r="C289" t="str">
            <v>ท่อน</v>
          </cell>
        </row>
        <row r="290">
          <cell r="A290">
            <v>1205</v>
          </cell>
          <cell r="B290" t="str">
            <v>ท่อเหล็กเหนียวบนดิน ปลายเรียบ 2 ด้าน # 300x3 มม.</v>
          </cell>
          <cell r="C290" t="str">
            <v>ท่อน</v>
          </cell>
        </row>
        <row r="291">
          <cell r="A291">
            <v>1206</v>
          </cell>
          <cell r="B291" t="str">
            <v>ท่อเหล็กเหนียวบนดิน ปลายเรียบ 2 ด้าน # 300x6 มม.</v>
          </cell>
          <cell r="C291" t="str">
            <v>ท่อน</v>
          </cell>
        </row>
        <row r="292">
          <cell r="A292">
            <v>1207</v>
          </cell>
          <cell r="B292" t="str">
            <v>ท่อเหล็กเหนียวบนดิน ปลายเรียบ 2 ด้าน # 400x3 มม.</v>
          </cell>
          <cell r="C292" t="str">
            <v>ท่อน</v>
          </cell>
        </row>
        <row r="293">
          <cell r="A293">
            <v>1208</v>
          </cell>
          <cell r="B293" t="str">
            <v>ท่อเหล็กเหนียวบนดิน ปลายเรียบ 2 ด้าน # 500x6 มม.</v>
          </cell>
          <cell r="C293" t="str">
            <v>ท่อน</v>
          </cell>
        </row>
        <row r="294">
          <cell r="A294">
            <v>1209</v>
          </cell>
          <cell r="B294" t="str">
            <v>ท่อเหล็กเหนียวบนดิน ปลายเรียบ 2 ด้าน # 600x0.4 มม.</v>
          </cell>
          <cell r="C294" t="str">
            <v>ท่อน</v>
          </cell>
        </row>
        <row r="295">
          <cell r="A295">
            <v>1210</v>
          </cell>
          <cell r="B295" t="str">
            <v>ท่อเหล็กเหนียวบนดิน ปลายเรียบ 2 ด้าน # 600x0.6 มม.</v>
          </cell>
          <cell r="C295" t="str">
            <v>ท่อน</v>
          </cell>
        </row>
        <row r="296">
          <cell r="A296">
            <v>1211</v>
          </cell>
          <cell r="B296" t="str">
            <v>ท่อเหล็กเหนียวบนดิน ปลายเรียบ 2 ด้าน # 600x6 มม.</v>
          </cell>
          <cell r="C296" t="str">
            <v>ท่อน</v>
          </cell>
        </row>
        <row r="297">
          <cell r="A297">
            <v>1476</v>
          </cell>
          <cell r="B297" t="str">
            <v>ท่อเหล็กเหนียวบนดิน ปลายเรียบ 2 ด้าน # 700x12 มม.</v>
          </cell>
          <cell r="C297" t="str">
            <v>ท่อน</v>
          </cell>
        </row>
        <row r="298">
          <cell r="A298">
            <v>1213</v>
          </cell>
          <cell r="B298" t="str">
            <v>ท่อเหล็กเหนียวบนดิน ปลายเรียบ 2 ด้าน # 800x6 มม.</v>
          </cell>
          <cell r="C298" t="str">
            <v>ท่อน</v>
          </cell>
        </row>
        <row r="299">
          <cell r="A299">
            <v>1454</v>
          </cell>
          <cell r="B299" t="str">
            <v>ทีสแตนเนอร์ ขนาด 100 มม.</v>
          </cell>
          <cell r="C299" t="str">
            <v>ตัว</v>
          </cell>
        </row>
        <row r="300">
          <cell r="A300">
            <v>1062</v>
          </cell>
          <cell r="B300" t="str">
            <v>เทปพันท่อ (โมโนเทป) # 6x30 ม.</v>
          </cell>
          <cell r="C300" t="str">
            <v>ตัว</v>
          </cell>
        </row>
        <row r="301">
          <cell r="A301">
            <v>1214</v>
          </cell>
          <cell r="B301" t="str">
            <v>น๊อตแกนเพลา Sluice Gate Valve # 1000x1000 มม.</v>
          </cell>
          <cell r="C301" t="str">
            <v>ตัว</v>
          </cell>
        </row>
        <row r="302">
          <cell r="A302">
            <v>1215</v>
          </cell>
          <cell r="B302" t="str">
            <v>น๊อตแกนเพลา Sluice Gate Valve # 1500x1500 มม.</v>
          </cell>
          <cell r="C302" t="str">
            <v>ตัว</v>
          </cell>
        </row>
        <row r="303">
          <cell r="A303">
            <v>1458</v>
          </cell>
          <cell r="B303" t="str">
            <v>น๊อตประกอบท่อ ขนาด 50 มม.</v>
          </cell>
          <cell r="C303" t="str">
            <v>ตัว</v>
          </cell>
        </row>
        <row r="304">
          <cell r="A304">
            <v>1410</v>
          </cell>
          <cell r="B304" t="str">
            <v>น๊อตยึดใบแทร็ค (PC-75 UU-1)</v>
          </cell>
          <cell r="C304" t="str">
            <v>ตัว</v>
          </cell>
        </row>
        <row r="305">
          <cell r="A305">
            <v>1216</v>
          </cell>
          <cell r="B305" t="str">
            <v>น้ำมันเครื่อง TRANE 40</v>
          </cell>
          <cell r="C305" t="str">
            <v>ลิตร</v>
          </cell>
        </row>
        <row r="306">
          <cell r="A306">
            <v>1217</v>
          </cell>
          <cell r="B306" t="str">
            <v>น้ำมันไฮดรอลิค TRANE 68</v>
          </cell>
          <cell r="C306" t="str">
            <v>ลิตร</v>
          </cell>
        </row>
        <row r="307">
          <cell r="A307">
            <v>1218</v>
          </cell>
          <cell r="B307" t="str">
            <v>น้ำยาทาท่อ พีวีซี 500 กรัม</v>
          </cell>
          <cell r="C307" t="str">
            <v>กระป๋อง</v>
          </cell>
        </row>
        <row r="308">
          <cell r="A308">
            <v>1219</v>
          </cell>
          <cell r="B308" t="str">
            <v>น้ำยาอีพ๊อกซี่ UNITEX</v>
          </cell>
          <cell r="C308" t="str">
            <v>ชุด</v>
          </cell>
        </row>
        <row r="309">
          <cell r="A309">
            <v>1597</v>
          </cell>
          <cell r="B309" t="str">
            <v>แบบมุมฉาก ขนาด 50x50x1500 มม.</v>
          </cell>
          <cell r="C309" t="str">
            <v>ท่อน</v>
          </cell>
        </row>
        <row r="310">
          <cell r="A310">
            <v>1505</v>
          </cell>
          <cell r="B310" t="str">
            <v>แบบเหล็ก # 0.60x1.20 ม.</v>
          </cell>
          <cell r="C310" t="str">
            <v>แผ่น</v>
          </cell>
        </row>
        <row r="311">
          <cell r="A311">
            <v>1566</v>
          </cell>
          <cell r="B311" t="str">
            <v>แบบเหล็ก # 3.00x1.50 ม.</v>
          </cell>
          <cell r="C311" t="str">
            <v>แผ่น</v>
          </cell>
        </row>
        <row r="312">
          <cell r="A312">
            <v>1589</v>
          </cell>
          <cell r="B312" t="str">
            <v>แบบเหล็ก # 400x1200 มม.</v>
          </cell>
          <cell r="C312" t="str">
            <v>แผ่น</v>
          </cell>
        </row>
        <row r="313">
          <cell r="A313">
            <v>1588</v>
          </cell>
          <cell r="B313" t="str">
            <v>แบบเหล็ก # 400x1500 มม.</v>
          </cell>
          <cell r="C313" t="str">
            <v>แผ่น</v>
          </cell>
        </row>
        <row r="314">
          <cell r="A314">
            <v>1251</v>
          </cell>
          <cell r="B314" t="str">
            <v>ใบเจียร์ # 4 นิ้ว (บาง)</v>
          </cell>
          <cell r="C314" t="str">
            <v>ใบ</v>
          </cell>
        </row>
        <row r="315">
          <cell r="A315">
            <v>1252</v>
          </cell>
          <cell r="B315" t="str">
            <v>ใบเจียร์ # 4 นิ้ว (หนา)</v>
          </cell>
          <cell r="C315" t="str">
            <v>ใบ</v>
          </cell>
        </row>
        <row r="316">
          <cell r="A316">
            <v>1253</v>
          </cell>
          <cell r="B316" t="str">
            <v>ใบเจียร์ # 7 นิ้ว (หนา)</v>
          </cell>
          <cell r="C316" t="str">
            <v>ใบ</v>
          </cell>
        </row>
        <row r="317">
          <cell r="A317">
            <v>1220</v>
          </cell>
          <cell r="B317" t="str">
            <v>ใบตัดเหล็ก # 14 นิ้ว</v>
          </cell>
          <cell r="C317" t="str">
            <v>ใบ</v>
          </cell>
        </row>
        <row r="318">
          <cell r="A318">
            <v>1221</v>
          </cell>
          <cell r="B318" t="str">
            <v>ใบตัดเหล็ก # 16 นิ้ว</v>
          </cell>
          <cell r="C318" t="str">
            <v>ใบ</v>
          </cell>
        </row>
        <row r="319">
          <cell r="A319">
            <v>1222</v>
          </cell>
          <cell r="B319" t="str">
            <v>ใบเลื่อยวงเดือน คาร์ไบทิพ # 7x40 นิ้ว</v>
          </cell>
          <cell r="C319" t="str">
            <v>ใบ</v>
          </cell>
        </row>
        <row r="320">
          <cell r="A320">
            <v>1223</v>
          </cell>
          <cell r="B320" t="str">
            <v>ใบเลื่อยวงเดือน คาร์ไบทิพ # 7x60 นิ้ว</v>
          </cell>
          <cell r="C320" t="str">
            <v>ใบ</v>
          </cell>
        </row>
        <row r="321">
          <cell r="A321">
            <v>1224</v>
          </cell>
          <cell r="B321" t="str">
            <v>ประตู 2 วงกบไม้เนื้อแข็ง 2x4 นิ้ว (0.80)</v>
          </cell>
          <cell r="C321" t="str">
            <v>บาน</v>
          </cell>
        </row>
        <row r="322">
          <cell r="A322">
            <v>1552</v>
          </cell>
          <cell r="B322" t="str">
            <v>ประตู 2 วงกบเหล็กเคลือบสี 2"x4" บังใบในตัวช่องแสงส่อง 5 มม. 1ช่อง</v>
          </cell>
          <cell r="C322" t="str">
            <v>ชุด</v>
          </cell>
        </row>
        <row r="323">
          <cell r="A323">
            <v>1225</v>
          </cell>
          <cell r="B323" t="str">
            <v>ประตู 3 วงกบไม้เนื้อแข็ง 2x4 นิ้ว (0.70)</v>
          </cell>
          <cell r="C323" t="str">
            <v>บาน</v>
          </cell>
        </row>
        <row r="324">
          <cell r="A324">
            <v>1412</v>
          </cell>
          <cell r="B324" t="str">
            <v>ประตูน้ำกันกลับ (CV) # 400 มม.</v>
          </cell>
          <cell r="C324" t="str">
            <v>ตัว</v>
          </cell>
        </row>
        <row r="325">
          <cell r="A325">
            <v>1455</v>
          </cell>
          <cell r="B325" t="str">
            <v>ประตูน้ำกันกลับ (CV) # 400 มม.</v>
          </cell>
          <cell r="C325" t="str">
            <v>ตัว</v>
          </cell>
        </row>
        <row r="326">
          <cell r="A326">
            <v>1230</v>
          </cell>
          <cell r="B326" t="str">
            <v>ประตูน้ำบนดินเหล็กหล่อ # 150 มม.</v>
          </cell>
          <cell r="C326" t="str">
            <v>ตัว</v>
          </cell>
        </row>
        <row r="327">
          <cell r="A327">
            <v>1231</v>
          </cell>
          <cell r="B327" t="str">
            <v>ประตูน้ำบนดินเหล็กหล่อ # 500 มม.</v>
          </cell>
          <cell r="C327" t="str">
            <v>ตัว</v>
          </cell>
        </row>
        <row r="328">
          <cell r="A328">
            <v>1232</v>
          </cell>
          <cell r="B328" t="str">
            <v>ประตูน้ำปีกผีเสื้อใต้ดิน # 600 มม.</v>
          </cell>
          <cell r="C328" t="str">
            <v>ตัว</v>
          </cell>
        </row>
        <row r="329">
          <cell r="A329">
            <v>1226</v>
          </cell>
          <cell r="B329" t="str">
            <v>ประตูน้ำปีกผีเสื้อบนดิน # 700 มม. พร้อมพวงมาลัย</v>
          </cell>
          <cell r="C329" t="str">
            <v>ตัว</v>
          </cell>
        </row>
        <row r="330">
          <cell r="A330">
            <v>1506</v>
          </cell>
          <cell r="B330" t="str">
            <v>ประตูน้ำลิ้นปีกผีเสื้อ ใต้ดิน ชนิด ตัวสั้นคอสั้น # 600 มม.</v>
          </cell>
          <cell r="C330" t="str">
            <v>ตัว</v>
          </cell>
        </row>
        <row r="331">
          <cell r="A331">
            <v>1227</v>
          </cell>
          <cell r="B331" t="str">
            <v>ประตูน้ำเหล็กหล่อใต้ดิน # 100 มม.</v>
          </cell>
          <cell r="C331" t="str">
            <v>ตัว</v>
          </cell>
        </row>
        <row r="332">
          <cell r="A332">
            <v>1228</v>
          </cell>
          <cell r="B332" t="str">
            <v>ประตูน้ำเหล็กหล่อใต้ดิน # 150 มม.</v>
          </cell>
          <cell r="C332" t="str">
            <v>ตัว</v>
          </cell>
        </row>
        <row r="333">
          <cell r="A333">
            <v>1450</v>
          </cell>
          <cell r="B333" t="str">
            <v>ประตูน้ำเหล็กหล่อใต้ดิน # 200 มม.</v>
          </cell>
          <cell r="C333" t="str">
            <v>ตัว</v>
          </cell>
        </row>
        <row r="334">
          <cell r="A334">
            <v>1229</v>
          </cell>
          <cell r="B334" t="str">
            <v>ประตูน้ำเหล็กหล่อใต้ดิน # 250 มม.</v>
          </cell>
          <cell r="C334" t="str">
            <v>ตัว</v>
          </cell>
        </row>
        <row r="335">
          <cell r="A335">
            <v>1573</v>
          </cell>
          <cell r="B335" t="str">
            <v>ประตูน้ำเหล็กหล่อใต้ดิน # 300 มม.</v>
          </cell>
          <cell r="C335" t="str">
            <v>ตัว</v>
          </cell>
        </row>
        <row r="336">
          <cell r="A336">
            <v>1491</v>
          </cell>
          <cell r="B336" t="str">
            <v>ประตูน้ำเหล็กหล่อใต้ดิน # 400 มม.</v>
          </cell>
          <cell r="C336" t="str">
            <v>ตัว</v>
          </cell>
        </row>
        <row r="337">
          <cell r="A337">
            <v>1292</v>
          </cell>
          <cell r="B337" t="str">
            <v>ประตูน้ำเหล็กหล่อใต้ดิน # 500 มม.</v>
          </cell>
          <cell r="C337" t="str">
            <v>ตัว</v>
          </cell>
        </row>
        <row r="338">
          <cell r="A338">
            <v>1262</v>
          </cell>
          <cell r="B338" t="str">
            <v>ประตูน้ำเหล็กหล่อลิ้นยก # 50 มม.</v>
          </cell>
          <cell r="C338" t="str">
            <v>ตัว</v>
          </cell>
        </row>
        <row r="339">
          <cell r="A339">
            <v>1233</v>
          </cell>
          <cell r="B339" t="str">
            <v xml:space="preserve">ประตูพีวีซีบานเรียบ # 80x200 </v>
          </cell>
          <cell r="C339" t="str">
            <v>ตัว</v>
          </cell>
        </row>
        <row r="340">
          <cell r="A340">
            <v>1073</v>
          </cell>
          <cell r="B340" t="str">
            <v>ประตูม้วนแบบมือดึง เบอร์ 22 ช่องระบายอากาศ 11 เกล็ด</v>
          </cell>
          <cell r="C340" t="str">
            <v>บาน</v>
          </cell>
        </row>
        <row r="341">
          <cell r="A341">
            <v>1074</v>
          </cell>
          <cell r="B341" t="str">
            <v>ประตูเหล็กม้วนทึบลอน ระบบสปริง # 375x360x40 (15.00 ตร.ม.)</v>
          </cell>
          <cell r="C341" t="str">
            <v>บาน</v>
          </cell>
        </row>
        <row r="342">
          <cell r="A342">
            <v>1236</v>
          </cell>
          <cell r="B342" t="str">
            <v>ปะเก็นยางหน้าจานเต็มหน้า # 100 มม.</v>
          </cell>
          <cell r="C342" t="str">
            <v>แผ่น</v>
          </cell>
        </row>
        <row r="343">
          <cell r="A343">
            <v>1237</v>
          </cell>
          <cell r="B343" t="str">
            <v>ปะเก็นยางหน้าจานเต็มหน้า # 150 มม.</v>
          </cell>
          <cell r="C343" t="str">
            <v>แผ่น</v>
          </cell>
        </row>
        <row r="344">
          <cell r="A344">
            <v>1238</v>
          </cell>
          <cell r="B344" t="str">
            <v>ปะเก็นยางหน้าจานเต็มหน้า # 200 มม.</v>
          </cell>
          <cell r="C344" t="str">
            <v>แผ่น</v>
          </cell>
        </row>
        <row r="345">
          <cell r="A345">
            <v>1034</v>
          </cell>
          <cell r="B345" t="str">
            <v>ปะเก็นยางหน้าจานเต็มหน้า # 250 มม.</v>
          </cell>
          <cell r="C345" t="str">
            <v>แผ่น</v>
          </cell>
        </row>
        <row r="346">
          <cell r="A346">
            <v>1240</v>
          </cell>
          <cell r="B346" t="str">
            <v>ปะเก็นยางหน้าจานเต็มหน้า # 300 มม.</v>
          </cell>
          <cell r="C346" t="str">
            <v>แผ่น</v>
          </cell>
        </row>
        <row r="347">
          <cell r="A347">
            <v>1242</v>
          </cell>
          <cell r="B347" t="str">
            <v>ปะเก็นยางหน้าจานเต็มหน้า # 400 มม.</v>
          </cell>
          <cell r="C347" t="str">
            <v>แผ่น</v>
          </cell>
        </row>
        <row r="348">
          <cell r="A348">
            <v>1579</v>
          </cell>
          <cell r="B348" t="str">
            <v>ปะเก็นยางหน้าจานเต็มหน้า # 400 มม. พร้อมน๊อต สกรู</v>
          </cell>
          <cell r="C348" t="str">
            <v>ชุด</v>
          </cell>
        </row>
        <row r="349">
          <cell r="A349">
            <v>1457</v>
          </cell>
          <cell r="B349" t="str">
            <v>ปะเก็นยางหน้าจานเต็มหน้า # 50 มม.</v>
          </cell>
          <cell r="C349" t="str">
            <v>แผ่น</v>
          </cell>
        </row>
        <row r="350">
          <cell r="A350">
            <v>1243</v>
          </cell>
          <cell r="B350" t="str">
            <v>ปะเก็นยางหน้าจานเต็มหน้า # 500 มม.</v>
          </cell>
          <cell r="C350" t="str">
            <v>แผ่น</v>
          </cell>
        </row>
        <row r="351">
          <cell r="A351">
            <v>1244</v>
          </cell>
          <cell r="B351" t="str">
            <v>ปะเก็นยางหน้าจานเต็มหน้า # 600 มม.</v>
          </cell>
          <cell r="C351" t="str">
            <v>แผ่น</v>
          </cell>
        </row>
        <row r="352">
          <cell r="A352">
            <v>1241</v>
          </cell>
          <cell r="B352" t="str">
            <v>ปะเก็นยางหน้าจานเต็มหน้า # 700 มม.</v>
          </cell>
          <cell r="C352" t="str">
            <v>แผ่น</v>
          </cell>
        </row>
        <row r="353">
          <cell r="A353">
            <v>1245</v>
          </cell>
          <cell r="B353" t="str">
            <v>ปะเก็นยางหน้าจานทึบ # 300 มม.</v>
          </cell>
          <cell r="C353" t="str">
            <v>แผ่น</v>
          </cell>
        </row>
        <row r="354">
          <cell r="A354">
            <v>1484</v>
          </cell>
          <cell r="B354" t="str">
            <v>ป้ายบอกระดับน้ำ ขนาด 3000 ลบ.ม.</v>
          </cell>
          <cell r="C354" t="str">
            <v>ชุด</v>
          </cell>
        </row>
        <row r="355">
          <cell r="A355">
            <v>1246</v>
          </cell>
          <cell r="B355" t="str">
            <v>ปูนเกร้าท์ ซุปเปอร์โพล</v>
          </cell>
          <cell r="C355" t="str">
            <v>ถุง</v>
          </cell>
        </row>
        <row r="356">
          <cell r="A356">
            <v>1601</v>
          </cell>
          <cell r="B356" t="str">
            <v xml:space="preserve">ปูนฉาบกันซึม พร้อมน้ำยา </v>
          </cell>
          <cell r="C356" t="str">
            <v>ชุด</v>
          </cell>
          <cell r="D356" t="str">
            <v>ชุดละ 22.5 กก.</v>
          </cell>
        </row>
        <row r="357">
          <cell r="A357">
            <v>1600</v>
          </cell>
          <cell r="B357" t="str">
            <v>ปูนฉาบสำเร็จ ตราผึ้ง</v>
          </cell>
          <cell r="C357" t="str">
            <v>ถุง</v>
          </cell>
        </row>
        <row r="358">
          <cell r="A358">
            <v>1247</v>
          </cell>
          <cell r="B358" t="str">
            <v>ปูนตราช้าง ถุงละ 50 กก.</v>
          </cell>
          <cell r="C358" t="str">
            <v>ถุง</v>
          </cell>
        </row>
        <row r="359">
          <cell r="A359">
            <v>1248</v>
          </cell>
          <cell r="B359" t="str">
            <v>ปูนตราลูกโลกน้ำเงิน ถุงละ 50 กก.</v>
          </cell>
          <cell r="C359" t="str">
            <v>ถุง</v>
          </cell>
        </row>
        <row r="360">
          <cell r="A360">
            <v>1249</v>
          </cell>
          <cell r="B360" t="str">
            <v>ปูนตราเสือ ถุงละ 50 กก.</v>
          </cell>
          <cell r="C360" t="str">
            <v>ถุง</v>
          </cell>
        </row>
        <row r="361">
          <cell r="A361">
            <v>1598</v>
          </cell>
          <cell r="B361" t="str">
            <v>ปูนปอร์ตแลนด์ ตรา พญานาค</v>
          </cell>
          <cell r="C361" t="str">
            <v>ถุง</v>
          </cell>
        </row>
        <row r="362">
          <cell r="A362">
            <v>1599</v>
          </cell>
          <cell r="B362" t="str">
            <v>ปูนผสมก่อ เท ตรา งูเห่า</v>
          </cell>
          <cell r="C362" t="str">
            <v>ถุง</v>
          </cell>
        </row>
        <row r="363">
          <cell r="A363">
            <v>1250</v>
          </cell>
          <cell r="B363" t="str">
            <v>ปูนเสือมอลต้าฉาบทั่วไป ถุงละ 50 กก.</v>
          </cell>
          <cell r="C363" t="str">
            <v>ถุง</v>
          </cell>
        </row>
        <row r="364">
          <cell r="A364">
            <v>1440</v>
          </cell>
          <cell r="B364" t="str">
            <v>แผ่นพื้นสำเร็จรูป # 0.35x0.68 หนา 5 ซม.</v>
          </cell>
          <cell r="C364" t="str">
            <v>แผ่น</v>
          </cell>
        </row>
        <row r="365">
          <cell r="A365">
            <v>1434</v>
          </cell>
          <cell r="B365" t="str">
            <v>แผ่นพื้นสำเร็จรูป # 0.35x0.72 หนา 5 ซม.</v>
          </cell>
          <cell r="C365" t="str">
            <v>แผ่น</v>
          </cell>
        </row>
        <row r="366">
          <cell r="A366">
            <v>1436</v>
          </cell>
          <cell r="B366" t="str">
            <v>แผ่นพื้นสำเร็จรูป # 0.35x0.75 หนา 5 ซม.</v>
          </cell>
          <cell r="C366" t="str">
            <v>แผ่น</v>
          </cell>
        </row>
        <row r="367">
          <cell r="A367">
            <v>1437</v>
          </cell>
          <cell r="B367" t="str">
            <v>แผ่นพื้นสำเร็จรูป # 0.35x0.81 หนา 5 ซม.</v>
          </cell>
          <cell r="C367" t="str">
            <v>แผ่น</v>
          </cell>
        </row>
        <row r="368">
          <cell r="A368">
            <v>1433</v>
          </cell>
          <cell r="B368" t="str">
            <v>แผ่นพื้นสำเร็จรูป # 0.35x0.83 หนา 5 ซม.</v>
          </cell>
          <cell r="C368" t="str">
            <v>แผ่น</v>
          </cell>
        </row>
        <row r="369">
          <cell r="A369">
            <v>1438</v>
          </cell>
          <cell r="B369" t="str">
            <v>แผ่นพื้นสำเร็จรูป # 0.35x1.57 หนา 5 ซม.</v>
          </cell>
          <cell r="C369" t="str">
            <v>แผ่น</v>
          </cell>
        </row>
        <row r="370">
          <cell r="A370">
            <v>1439</v>
          </cell>
          <cell r="B370" t="str">
            <v>แผ่นพื้นสำเร็จรูป # 0.35x1.59 หนา 5 ซม.</v>
          </cell>
          <cell r="C370" t="str">
            <v>แผ่น</v>
          </cell>
        </row>
        <row r="371">
          <cell r="A371">
            <v>1435</v>
          </cell>
          <cell r="B371" t="str">
            <v>แผ่นพื้นสำเร็จรูป # 0.35x1.62 หนา 5 ซม.</v>
          </cell>
          <cell r="C371" t="str">
            <v>แผ่น</v>
          </cell>
        </row>
        <row r="372">
          <cell r="A372">
            <v>1256</v>
          </cell>
          <cell r="B372" t="str">
            <v>ฝาครอบประตูน้ำใต้ดิน # 100 มม.</v>
          </cell>
          <cell r="C372" t="str">
            <v>ตัว</v>
          </cell>
        </row>
        <row r="373">
          <cell r="A373">
            <v>1257</v>
          </cell>
          <cell r="B373" t="str">
            <v>ฝาครอบประตูน้ำใต้ดิน # 150 มม.</v>
          </cell>
          <cell r="C373" t="str">
            <v>ตัว</v>
          </cell>
        </row>
        <row r="374">
          <cell r="A374">
            <v>1259</v>
          </cell>
          <cell r="B374" t="str">
            <v>ฝาครอบประตูน้ำใต้ดิน # 250 มม.</v>
          </cell>
          <cell r="C374" t="str">
            <v>ตัว</v>
          </cell>
        </row>
        <row r="375">
          <cell r="A375">
            <v>1574</v>
          </cell>
          <cell r="B375" t="str">
            <v>ฝาครอบประตูน้ำใต้ดิน # 300 มม.</v>
          </cell>
          <cell r="C375" t="str">
            <v>ตัว</v>
          </cell>
        </row>
        <row r="376">
          <cell r="A376">
            <v>1258</v>
          </cell>
          <cell r="B376" t="str">
            <v>ฝาครอบประตูน้ำใต้ดิน # 500 มม.</v>
          </cell>
          <cell r="C376" t="str">
            <v>ตัว</v>
          </cell>
        </row>
        <row r="377">
          <cell r="A377">
            <v>1260</v>
          </cell>
          <cell r="B377" t="str">
            <v>ฝาครอบประตูน้ำปีกผีเสื้อใต้ดิน # 500 มม.</v>
          </cell>
          <cell r="C377" t="str">
            <v>ตัว</v>
          </cell>
        </row>
        <row r="378">
          <cell r="A378">
            <v>1255</v>
          </cell>
          <cell r="B378" t="str">
            <v>ฝาครอบประตูน้ำปีกผีเสื้อใต้ดิน # 600 มม.</v>
          </cell>
          <cell r="C378" t="str">
            <v>ตัว</v>
          </cell>
        </row>
        <row r="379">
          <cell r="A379">
            <v>1261</v>
          </cell>
          <cell r="B379" t="str">
            <v>ฝาครอบประตูน้ำเหล็กหล่อลิ้นยก # 50 มม.</v>
          </cell>
          <cell r="C379" t="str">
            <v>ตัว</v>
          </cell>
        </row>
        <row r="380">
          <cell r="A380">
            <v>1479</v>
          </cell>
          <cell r="B380" t="str">
            <v>ฝาครอบอุด PVC # 100 มม.</v>
          </cell>
          <cell r="C380" t="str">
            <v>อัน</v>
          </cell>
        </row>
        <row r="381">
          <cell r="A381">
            <v>1263</v>
          </cell>
          <cell r="B381" t="str">
            <v>พวงมาลัยประตูน้ำ # 300 มม.</v>
          </cell>
          <cell r="C381" t="str">
            <v>ตัว</v>
          </cell>
        </row>
        <row r="382">
          <cell r="A382">
            <v>1264</v>
          </cell>
          <cell r="B382" t="str">
            <v>พื้น Hollowcore 10 ซม. # 0.6x2.80 ม.</v>
          </cell>
          <cell r="C382" t="str">
            <v>แผ่น</v>
          </cell>
        </row>
        <row r="383">
          <cell r="A383">
            <v>1265</v>
          </cell>
          <cell r="B383" t="str">
            <v>พื้น Hollowcore 10 ซม. # 0.6x3.70 ม.</v>
          </cell>
          <cell r="C383" t="str">
            <v>แผ่น</v>
          </cell>
        </row>
        <row r="384">
          <cell r="A384">
            <v>1266</v>
          </cell>
          <cell r="B384" t="str">
            <v>พื้น Hollowcore 10 ซม. # 0.6x3.80 ม.</v>
          </cell>
          <cell r="C384" t="str">
            <v>แผ่น</v>
          </cell>
        </row>
        <row r="385">
          <cell r="A385">
            <v>1267</v>
          </cell>
          <cell r="B385" t="str">
            <v>พื้น Hollowcore 10 ซม. # 0.6x3.85 ม.</v>
          </cell>
          <cell r="C385" t="str">
            <v>แผ่น</v>
          </cell>
        </row>
        <row r="386">
          <cell r="A386">
            <v>1268</v>
          </cell>
          <cell r="B386" t="str">
            <v>พื้น Hollowcore 10 ซม. # 0.6x4.30 ม.</v>
          </cell>
          <cell r="C386" t="str">
            <v>แผ่น</v>
          </cell>
        </row>
        <row r="387">
          <cell r="A387">
            <v>1269</v>
          </cell>
          <cell r="B387" t="str">
            <v>มาตรวัดน้ำ # 400 มม.</v>
          </cell>
          <cell r="C387" t="str">
            <v>ตัว</v>
          </cell>
        </row>
        <row r="388">
          <cell r="A388">
            <v>1591</v>
          </cell>
          <cell r="B388" t="str">
            <v>มุมฉาก 50x50x1200 มม.</v>
          </cell>
          <cell r="C388" t="str">
            <v>ท่อน</v>
          </cell>
        </row>
        <row r="389">
          <cell r="A389">
            <v>1590</v>
          </cell>
          <cell r="B389" t="str">
            <v>มุมฉาก 50x50x1500 มม.</v>
          </cell>
          <cell r="C389" t="str">
            <v>ท่อน</v>
          </cell>
        </row>
        <row r="390">
          <cell r="A390">
            <v>1555</v>
          </cell>
          <cell r="B390" t="str">
            <v>แมคคานิค Dismanting Joint # 200 มม.</v>
          </cell>
          <cell r="C390" t="str">
            <v>ตัว</v>
          </cell>
        </row>
        <row r="391">
          <cell r="A391">
            <v>1647</v>
          </cell>
          <cell r="B391" t="str">
            <v>แมคคานิค Dismanting Joint # 300 มม.</v>
          </cell>
          <cell r="C391" t="str">
            <v>ตัว</v>
          </cell>
        </row>
        <row r="392">
          <cell r="A392">
            <v>1270</v>
          </cell>
          <cell r="B392" t="str">
            <v>แมคคานิค Dismanting Joint # 400 มม.</v>
          </cell>
          <cell r="C392" t="str">
            <v>ชุด</v>
          </cell>
        </row>
        <row r="393">
          <cell r="A393">
            <v>1271</v>
          </cell>
          <cell r="B393" t="str">
            <v>แมคคานิค Dismanting Joint # 500 มม.</v>
          </cell>
          <cell r="C393" t="str">
            <v>ชุด</v>
          </cell>
        </row>
        <row r="394">
          <cell r="A394">
            <v>1554</v>
          </cell>
          <cell r="B394" t="str">
            <v>แม็คคานิค คอปปิ้ง # 200 มม.</v>
          </cell>
          <cell r="C394" t="str">
            <v>ตัว</v>
          </cell>
        </row>
        <row r="395">
          <cell r="A395">
            <v>1272</v>
          </cell>
          <cell r="B395" t="str">
            <v>แม็คคานิค คอปปิ้ง # 300 มม.</v>
          </cell>
          <cell r="C395" t="str">
            <v>ชุด</v>
          </cell>
        </row>
        <row r="396">
          <cell r="A396">
            <v>1273</v>
          </cell>
          <cell r="B396" t="str">
            <v>แม็คคานิค คอปปิ้ง # 400 มม.</v>
          </cell>
          <cell r="C396" t="str">
            <v>ชุด</v>
          </cell>
        </row>
        <row r="397">
          <cell r="A397">
            <v>1274</v>
          </cell>
          <cell r="B397" t="str">
            <v>แม็คคานิค คอปปิ้ง # 500 มม.</v>
          </cell>
          <cell r="C397" t="str">
            <v>ชุด</v>
          </cell>
        </row>
        <row r="398">
          <cell r="A398">
            <v>1275</v>
          </cell>
          <cell r="B398" t="str">
            <v>แม็คคานิค คอปปิ้ง # 600 มม.</v>
          </cell>
          <cell r="C398" t="str">
            <v>ชุด</v>
          </cell>
        </row>
        <row r="399">
          <cell r="A399">
            <v>1276</v>
          </cell>
          <cell r="B399" t="str">
            <v>แม็คคานิค คอปปิ้ง # 700 มม.</v>
          </cell>
          <cell r="C399" t="str">
            <v>ชุด</v>
          </cell>
        </row>
        <row r="400">
          <cell r="A400">
            <v>1286</v>
          </cell>
          <cell r="B400" t="str">
            <v>ไม้เนื้อแข็ง (ไม้เต็ง) # 1x3 นิ้วx3 ม.</v>
          </cell>
          <cell r="C400" t="str">
            <v>ท่อน</v>
          </cell>
        </row>
        <row r="401">
          <cell r="A401">
            <v>1287</v>
          </cell>
          <cell r="B401" t="str">
            <v>ไม้เนื้อแข็ง (ไม้เต็ง) # 1x6 นิ้วx4 ม.</v>
          </cell>
          <cell r="C401" t="str">
            <v>ท่อน</v>
          </cell>
        </row>
        <row r="402">
          <cell r="A402">
            <v>1628</v>
          </cell>
          <cell r="B402" t="str">
            <v>ไม้เนื้อแข็ง (ไม้ยาง) # 1 1/2 x1 1/2 นิ้วx 3.00 ม.</v>
          </cell>
          <cell r="C402" t="str">
            <v>ท่อน</v>
          </cell>
        </row>
        <row r="403">
          <cell r="A403">
            <v>1507</v>
          </cell>
          <cell r="B403" t="str">
            <v>ไม้เนื้อแข็ง (ไม้ยาง) # 1 1/2x3 นิ้วx1 ม.</v>
          </cell>
          <cell r="C403" t="str">
            <v>ท่อน</v>
          </cell>
        </row>
        <row r="404">
          <cell r="A404">
            <v>1277</v>
          </cell>
          <cell r="B404" t="str">
            <v>ไม้เนื้อแข็ง (ไม้ยาง) # 1 1/2x3 นิ้วx2.5 ม.</v>
          </cell>
          <cell r="C404" t="str">
            <v>ท่อน</v>
          </cell>
        </row>
        <row r="405">
          <cell r="A405">
            <v>1280</v>
          </cell>
          <cell r="B405" t="str">
            <v>ไม้เนื้อแข็ง (ไม้ยาง) # 1 1/2x3 นิ้วx3.5 ม.</v>
          </cell>
          <cell r="C405" t="str">
            <v>ท่อน</v>
          </cell>
        </row>
        <row r="406">
          <cell r="A406">
            <v>1279</v>
          </cell>
          <cell r="B406" t="str">
            <v>ไม้เนื้อแข็ง (ไม้ยาง) # 1 1/2x3 นิ้วx4 ม.</v>
          </cell>
          <cell r="C406" t="str">
            <v>ท่อน</v>
          </cell>
        </row>
        <row r="407">
          <cell r="A407">
            <v>1281</v>
          </cell>
          <cell r="B407" t="str">
            <v>ไม้เนื้อแข็ง (ไม้ยาง) # 1 1/2x3 นิ้วx4 ม.</v>
          </cell>
          <cell r="C407" t="str">
            <v>ท่อน</v>
          </cell>
        </row>
        <row r="408">
          <cell r="A408">
            <v>1631</v>
          </cell>
          <cell r="B408" t="str">
            <v>ไม้เนื้อแข็ง (ไม้ยาง) # 1 x10 นิ้วx 3.50 ม.</v>
          </cell>
          <cell r="C408" t="str">
            <v>ท่อน</v>
          </cell>
        </row>
        <row r="409">
          <cell r="A409">
            <v>1278</v>
          </cell>
          <cell r="B409" t="str">
            <v>ไม้เนื้อแข็ง (ไม้เยลโล่) # 1 1/2x3 นิ้วx3 ม.</v>
          </cell>
          <cell r="C409" t="str">
            <v>ท่อน</v>
          </cell>
        </row>
        <row r="410">
          <cell r="A410">
            <v>1629</v>
          </cell>
          <cell r="B410" t="str">
            <v>ไม้เนื้อแข็ง (ไม้เยลโล่) # 1 x 6 นิ้วx 3.00 ม.</v>
          </cell>
          <cell r="C410" t="str">
            <v>ท่อน</v>
          </cell>
        </row>
        <row r="411">
          <cell r="A411">
            <v>1630</v>
          </cell>
          <cell r="B411" t="str">
            <v>ไม้เนื้อแข็ง (ไม้เยลโล่) # 1 x 8 นิ้วx 3.00 ม.</v>
          </cell>
          <cell r="C411" t="str">
            <v>ท่อน</v>
          </cell>
        </row>
        <row r="412">
          <cell r="A412">
            <v>1431</v>
          </cell>
          <cell r="B412" t="str">
            <v>ไม้เบญจพรรณ 1 1/2x8 นิ้ว ยาว 3.50 ม.</v>
          </cell>
          <cell r="C412" t="str">
            <v>ท่อน</v>
          </cell>
        </row>
        <row r="413">
          <cell r="A413">
            <v>1543</v>
          </cell>
          <cell r="B413" t="str">
            <v>ไม้มอบเนื้อแข็ง ขนาด 1"x3"x3.00 ม.</v>
          </cell>
          <cell r="C413" t="str">
            <v>ตัว</v>
          </cell>
        </row>
        <row r="414">
          <cell r="A414">
            <v>1542</v>
          </cell>
          <cell r="B414" t="str">
            <v>ไม้มอบเนื้อแข็ง ขนาด 1/2"x2"x3.50 ม.</v>
          </cell>
          <cell r="C414" t="str">
            <v>ตัว</v>
          </cell>
        </row>
        <row r="415">
          <cell r="A415">
            <v>1413</v>
          </cell>
          <cell r="B415" t="str">
            <v>ไม้อัดเคลือบฟิล์ม 15 มม. # 4x8 นิ้ว (เคลือบดำ)</v>
          </cell>
          <cell r="C415" t="str">
            <v>ท่อน</v>
          </cell>
        </row>
        <row r="416">
          <cell r="A416">
            <v>1459</v>
          </cell>
          <cell r="B416" t="str">
            <v>ไม้อัดเคลือบฟิล์ม 15 มม. # 4x8 นิ้ว (เคลือบน้ำตาล)</v>
          </cell>
          <cell r="C416" t="str">
            <v>ท่อน</v>
          </cell>
        </row>
        <row r="417">
          <cell r="A417">
            <v>1649</v>
          </cell>
          <cell r="B417" t="str">
            <v>ไม้อัดเคลือบฟิล์ม 20 มม. # 4x8 นิ้ว (เคลือบน้ำตาล)</v>
          </cell>
          <cell r="C417" t="str">
            <v>แผ่น</v>
          </cell>
        </row>
        <row r="418">
          <cell r="A418">
            <v>1282</v>
          </cell>
          <cell r="B418" t="str">
            <v>ยางกันซึม 8 นิ้ว 3 ปุ่ม หนา 5 มม.</v>
          </cell>
          <cell r="C418" t="str">
            <v>ท่อน</v>
          </cell>
        </row>
        <row r="419">
          <cell r="A419">
            <v>1283</v>
          </cell>
          <cell r="B419" t="str">
            <v>ยางบวมน้ำ # 10x20 มม.</v>
          </cell>
          <cell r="C419" t="str">
            <v>ตัว</v>
          </cell>
        </row>
        <row r="420">
          <cell r="A420">
            <v>1535</v>
          </cell>
          <cell r="B420" t="str">
            <v>ยีโบล์ท # 150 มม.</v>
          </cell>
          <cell r="C420" t="str">
            <v>ตัว</v>
          </cell>
        </row>
        <row r="421">
          <cell r="A421">
            <v>1536</v>
          </cell>
          <cell r="B421" t="str">
            <v>ยีโบล์ท # 200 มม.</v>
          </cell>
          <cell r="C421" t="str">
            <v>ตัว</v>
          </cell>
        </row>
        <row r="422">
          <cell r="A422">
            <v>1541</v>
          </cell>
          <cell r="B422" t="str">
            <v>ยีโบล์ท # 250 มม.</v>
          </cell>
          <cell r="C422" t="str">
            <v>ตัว</v>
          </cell>
        </row>
        <row r="423">
          <cell r="A423">
            <v>1284</v>
          </cell>
          <cell r="B423" t="str">
            <v>ยีโบลท์พีวีซี (สั้น) # 200 มม.</v>
          </cell>
          <cell r="C423" t="str">
            <v>ตัว</v>
          </cell>
        </row>
        <row r="424">
          <cell r="A424">
            <v>1052</v>
          </cell>
          <cell r="B424" t="str">
            <v>ยูคลิป</v>
          </cell>
          <cell r="C424" t="str">
            <v>ตัว</v>
          </cell>
        </row>
        <row r="425">
          <cell r="A425">
            <v>1592</v>
          </cell>
          <cell r="B425" t="str">
            <v>ยูคลิป</v>
          </cell>
          <cell r="C425" t="str">
            <v>ตัว</v>
          </cell>
        </row>
        <row r="426">
          <cell r="A426">
            <v>1285</v>
          </cell>
          <cell r="B426" t="str">
            <v>ยูโบล์ท # 25x45 มม.</v>
          </cell>
          <cell r="C426" t="str">
            <v>ตัว</v>
          </cell>
        </row>
        <row r="427">
          <cell r="A427">
            <v>1558</v>
          </cell>
          <cell r="B427" t="str">
            <v>รอกโซ่มือสาว ขนาด 3 ตัน รุ่น H-50A</v>
          </cell>
          <cell r="C427" t="str">
            <v>ชุด</v>
          </cell>
          <cell r="D427" t="str">
            <v>ขนาด 3.2 มม. ยกสูง 7 ม. โซ่สาว 7 ม.</v>
          </cell>
        </row>
        <row r="428">
          <cell r="A428">
            <v>1559</v>
          </cell>
          <cell r="B428" t="str">
            <v>รอกวิ่งมือสาว นิทชิ รุ่น GT-5</v>
          </cell>
          <cell r="C428" t="str">
            <v>ชุด</v>
          </cell>
          <cell r="D428" t="str">
            <v>ขนาด 3.2 มม. ยกสูง 7 ม. ใช้กับบีมหน้ากว้าง 125-175 มม.</v>
          </cell>
        </row>
        <row r="429">
          <cell r="A429">
            <v>1639</v>
          </cell>
          <cell r="B429" t="str">
            <v>ระบบกันซึม</v>
          </cell>
          <cell r="C429" t="str">
            <v>ตร.ม</v>
          </cell>
        </row>
        <row r="430">
          <cell r="A430">
            <v>1576</v>
          </cell>
          <cell r="B430" t="str">
            <v>รัดแยกท่อ PE # 225x2 นิ้ว (50 มม.)</v>
          </cell>
          <cell r="C430" t="str">
            <v>ตัว</v>
          </cell>
        </row>
        <row r="431">
          <cell r="A431">
            <v>1288</v>
          </cell>
          <cell r="B431" t="str">
            <v>รัดแยกท่อพีวีซี # 200x2 นิ้ว</v>
          </cell>
          <cell r="C431" t="str">
            <v>ตัว</v>
          </cell>
        </row>
        <row r="432">
          <cell r="A432">
            <v>1289</v>
          </cell>
          <cell r="B432" t="str">
            <v>รัดแยกท่อพีวีซี # 200x6 หุน</v>
          </cell>
          <cell r="C432" t="str">
            <v>ตัว</v>
          </cell>
        </row>
        <row r="433">
          <cell r="A433">
            <v>1290</v>
          </cell>
          <cell r="B433" t="str">
            <v>รัดแยกท่อพีวีซี # 300x1 นิ้ว</v>
          </cell>
          <cell r="C433" t="str">
            <v>ตัว</v>
          </cell>
        </row>
        <row r="434">
          <cell r="A434">
            <v>1575</v>
          </cell>
          <cell r="B434" t="str">
            <v>รัดแยกท่อพีวีซี # 300x2 นิ้ว (50 มม.)</v>
          </cell>
          <cell r="C434" t="str">
            <v>ตัว</v>
          </cell>
        </row>
        <row r="435">
          <cell r="A435">
            <v>1291</v>
          </cell>
          <cell r="B435" t="str">
            <v>รัดแยกท่อพีวีซี # 300x6 หุน</v>
          </cell>
          <cell r="C435" t="str">
            <v>ตัว</v>
          </cell>
        </row>
        <row r="436">
          <cell r="A436">
            <v>1293</v>
          </cell>
          <cell r="B436" t="str">
            <v>โรลเลอร์ PC 75 UU-1 (ญี่ปุ่น)</v>
          </cell>
          <cell r="C436" t="str">
            <v>ตัว</v>
          </cell>
        </row>
        <row r="437">
          <cell r="A437">
            <v>1294</v>
          </cell>
          <cell r="B437" t="str">
            <v>ลวดเชื่อม โกเบ LB-52 # 3.2 มม.</v>
          </cell>
          <cell r="C437" t="str">
            <v>ห่อ</v>
          </cell>
          <cell r="D437" t="str">
            <v>1 ลัง มี 4 ห่อ</v>
          </cell>
        </row>
        <row r="438">
          <cell r="A438">
            <v>1295</v>
          </cell>
          <cell r="B438" t="str">
            <v>ลวดเชื่อม โกเบ LB-52 # 4.0 มม.</v>
          </cell>
          <cell r="C438" t="str">
            <v>ห่อ</v>
          </cell>
          <cell r="D438" t="str">
            <v>1 ลัง มี 4 ห่อ</v>
          </cell>
        </row>
        <row r="439">
          <cell r="A439">
            <v>1296</v>
          </cell>
          <cell r="B439" t="str">
            <v>ลวดเชื่อม โกเบ RB-26 # 2.6 มม.</v>
          </cell>
          <cell r="C439" t="str">
            <v>ห่อ</v>
          </cell>
          <cell r="D439" t="str">
            <v>1 ลัง มี 10 ห่อ</v>
          </cell>
        </row>
        <row r="440">
          <cell r="A440">
            <v>1297</v>
          </cell>
          <cell r="B440" t="str">
            <v>ลวดเชื่อม โกเบ RB-26 # 3.2 มม.</v>
          </cell>
          <cell r="C440" t="str">
            <v>ห่อ</v>
          </cell>
          <cell r="D440" t="str">
            <v>1 ลัง มี 4 ห่อ</v>
          </cell>
        </row>
        <row r="441">
          <cell r="A441">
            <v>1028</v>
          </cell>
          <cell r="B441" t="str">
            <v>ลวดตาข่าย # 12 ขนาดตา 1x1 นิ้ว กว้าง 0.60 ม. ยาว 2.40 ม.</v>
          </cell>
          <cell r="C441" t="str">
            <v>ม้วน</v>
          </cell>
        </row>
        <row r="442">
          <cell r="A442">
            <v>1027</v>
          </cell>
          <cell r="B442" t="str">
            <v>ลวดตาข่าย # 12 ขนาดตา 1x1 นิ้ว กว้าง 0.80 ม. ยาว 2.40 ม.</v>
          </cell>
          <cell r="C442" t="str">
            <v>ม้วน</v>
          </cell>
        </row>
        <row r="443">
          <cell r="A443">
            <v>1641</v>
          </cell>
          <cell r="B443" t="str">
            <v>ลวดตาข่าย # 12 ขนาดตา 1x1 นิ้ว กว้าง 0.90 ม. ยาว 2.40 ม.</v>
          </cell>
          <cell r="C443" t="str">
            <v>แผ่น</v>
          </cell>
        </row>
        <row r="444">
          <cell r="A444">
            <v>1583</v>
          </cell>
          <cell r="B444" t="str">
            <v>ลวดตาข่าย # 12 ขนาดตา 1x1 นิ้ว กว้าง 1.00 ม. ยาว 1.50 ม.</v>
          </cell>
          <cell r="C444" t="str">
            <v>แผ่น</v>
          </cell>
        </row>
        <row r="445">
          <cell r="A445">
            <v>1584</v>
          </cell>
          <cell r="B445" t="str">
            <v>ลวดตาข่าย # 12 ขนาดตา 1x1 นิ้ว กว้าง 1.00 ม. ยาว 2.40 ม.</v>
          </cell>
          <cell r="C445" t="str">
            <v>แผ่น</v>
          </cell>
        </row>
        <row r="446">
          <cell r="A446">
            <v>1298</v>
          </cell>
          <cell r="B446" t="str">
            <v>ลวดผูกเหล็ก</v>
          </cell>
          <cell r="C446" t="str">
            <v>ขด</v>
          </cell>
          <cell r="D446" t="str">
            <v>ขดละ 3 กก.</v>
          </cell>
        </row>
        <row r="447">
          <cell r="A447">
            <v>1299</v>
          </cell>
          <cell r="B447" t="str">
            <v>ลวดหนาม</v>
          </cell>
          <cell r="C447" t="str">
            <v>ม้วน</v>
          </cell>
        </row>
        <row r="448">
          <cell r="A448">
            <v>1486</v>
          </cell>
          <cell r="B448" t="str">
            <v>ลูกถ่วง</v>
          </cell>
          <cell r="C448" t="str">
            <v>ชิ้น</v>
          </cell>
        </row>
        <row r="449">
          <cell r="A449">
            <v>1485</v>
          </cell>
          <cell r="B449" t="str">
            <v>ลูกลอย S/L</v>
          </cell>
          <cell r="C449" t="str">
            <v>ลูก</v>
          </cell>
        </row>
        <row r="450">
          <cell r="A450">
            <v>1065</v>
          </cell>
          <cell r="B450" t="str">
            <v>วีวาบอร์ด หนา 8 มม.</v>
          </cell>
          <cell r="C450" t="str">
            <v>แผ่น</v>
          </cell>
        </row>
        <row r="451">
          <cell r="A451">
            <v>1302</v>
          </cell>
          <cell r="B451" t="str">
            <v>สกรูน๊อตชุบกาวไนซ์ # 16x100 มม.</v>
          </cell>
          <cell r="C451" t="str">
            <v>ตัว</v>
          </cell>
        </row>
        <row r="452">
          <cell r="A452">
            <v>1301</v>
          </cell>
          <cell r="B452" t="str">
            <v>สกรูน๊อตชุบกาวไนซ์ # 16x75 มม.</v>
          </cell>
          <cell r="C452" t="str">
            <v>ตัว</v>
          </cell>
        </row>
        <row r="453">
          <cell r="A453">
            <v>1449</v>
          </cell>
          <cell r="B453" t="str">
            <v>สกรูน๊อตชุบกาวไนซ์ # 20x110 มม.</v>
          </cell>
          <cell r="C453" t="str">
            <v>ตัว</v>
          </cell>
        </row>
        <row r="454">
          <cell r="A454">
            <v>1235</v>
          </cell>
          <cell r="B454" t="str">
            <v>สกรูน๊อตชุบกาวไนซ์ # 20x120 มม.</v>
          </cell>
          <cell r="C454" t="str">
            <v>ตัว</v>
          </cell>
        </row>
        <row r="455">
          <cell r="A455">
            <v>1304</v>
          </cell>
          <cell r="B455" t="str">
            <v>สกรูน๊อตชุบกาวไนซ์ # 20x130 มม.</v>
          </cell>
          <cell r="C455" t="str">
            <v>ตัว</v>
          </cell>
        </row>
        <row r="456">
          <cell r="A456">
            <v>1306</v>
          </cell>
          <cell r="B456" t="str">
            <v>สกรูน๊อตชุบกาวไนซ์ # 20x90 มม.</v>
          </cell>
          <cell r="C456" t="str">
            <v>ตัว</v>
          </cell>
        </row>
        <row r="457">
          <cell r="A457">
            <v>1310</v>
          </cell>
          <cell r="B457" t="str">
            <v>สกรูน๊อตชุบกาวไนซ์ # 22x90 มม.</v>
          </cell>
          <cell r="C457" t="str">
            <v>ตัว</v>
          </cell>
        </row>
        <row r="458">
          <cell r="A458">
            <v>1308</v>
          </cell>
          <cell r="B458" t="str">
            <v>สกรูน๊อตชุบกาวไนซ์ # 24x110 มม.</v>
          </cell>
          <cell r="C458" t="str">
            <v>ตัว</v>
          </cell>
        </row>
        <row r="459">
          <cell r="A459">
            <v>1309</v>
          </cell>
          <cell r="B459" t="str">
            <v>สกรูน๊อตชุบกาวไนซ์ # 27x120 มม.</v>
          </cell>
          <cell r="C459" t="str">
            <v>ตัว</v>
          </cell>
        </row>
        <row r="460">
          <cell r="A460">
            <v>1300</v>
          </cell>
          <cell r="B460" t="str">
            <v>สกรูน๊อตชุบกาวไนซ์ # 27x130 มม.</v>
          </cell>
          <cell r="C460" t="str">
            <v>ตัว</v>
          </cell>
        </row>
        <row r="461">
          <cell r="A461">
            <v>1303</v>
          </cell>
          <cell r="B461" t="str">
            <v>สกรูน๊อตชุบกาวไนซ์ # 27x180 มม.</v>
          </cell>
          <cell r="C461" t="str">
            <v>ตัว</v>
          </cell>
        </row>
        <row r="462">
          <cell r="A462">
            <v>1311</v>
          </cell>
          <cell r="B462" t="str">
            <v>สกรูน๊อตชุบกาวไนซ์ # 27x210 มม.</v>
          </cell>
          <cell r="C462" t="str">
            <v>ตัว</v>
          </cell>
        </row>
        <row r="463">
          <cell r="A463">
            <v>1312</v>
          </cell>
          <cell r="B463" t="str">
            <v>สกรูน๊อตชุบกาวไนซ์ # 27x230 มม.</v>
          </cell>
          <cell r="C463" t="str">
            <v>ตัว</v>
          </cell>
        </row>
        <row r="464">
          <cell r="A464">
            <v>1008</v>
          </cell>
          <cell r="B464" t="str">
            <v>สกรูน๊อตชุบกาวไนซ์ # 27x250 มม.</v>
          </cell>
          <cell r="C464" t="str">
            <v>ตัว</v>
          </cell>
        </row>
        <row r="465">
          <cell r="A465">
            <v>1313</v>
          </cell>
          <cell r="B465" t="str">
            <v>สกรูน๊อตดักไทน์ # 27x210 มม.</v>
          </cell>
          <cell r="C465" t="str">
            <v>ตัว</v>
          </cell>
        </row>
        <row r="466">
          <cell r="A466">
            <v>1314</v>
          </cell>
          <cell r="B466" t="str">
            <v>สกรูน๊อตสแตนเลส # 16x180 มม.</v>
          </cell>
          <cell r="C466" t="str">
            <v>ตัว</v>
          </cell>
        </row>
        <row r="467">
          <cell r="A467">
            <v>1307</v>
          </cell>
          <cell r="B467" t="str">
            <v>สกรูพร้อมน๊อตชุบสังกะสีใช้กับหน้าจาน # 100 มม. 16x75 mm.</v>
          </cell>
          <cell r="C467" t="str">
            <v>ตัว</v>
          </cell>
        </row>
        <row r="468">
          <cell r="A468">
            <v>1508</v>
          </cell>
          <cell r="B468" t="str">
            <v>สกรูพร้อมน๊อตชุบสังกะสีใช้กับหน้าจาน # 150-300 มม. 20x90 mm.</v>
          </cell>
          <cell r="C468" t="str">
            <v>ตัว</v>
          </cell>
        </row>
        <row r="469">
          <cell r="A469">
            <v>1509</v>
          </cell>
          <cell r="B469" t="str">
            <v>สกรูพร้อมน๊อตชุบสังกะสีใช้กับหน้าจาน # 700 มม. 27x130 mm.</v>
          </cell>
          <cell r="C469" t="str">
            <v>ตัว</v>
          </cell>
        </row>
        <row r="470">
          <cell r="A470">
            <v>1570</v>
          </cell>
          <cell r="B470" t="str">
            <v>สตับ พร้อมน๊อตตัวเมีย 2 ตัว # 1นิ้ว x 0.90 ม.</v>
          </cell>
          <cell r="C470" t="str">
            <v>ชุด</v>
          </cell>
        </row>
        <row r="471">
          <cell r="A471">
            <v>1317</v>
          </cell>
          <cell r="B471" t="str">
            <v>สตับเอ็น PE 110 PN10</v>
          </cell>
          <cell r="C471" t="str">
            <v>ตัว</v>
          </cell>
        </row>
        <row r="472">
          <cell r="A472">
            <v>1315</v>
          </cell>
          <cell r="B472" t="str">
            <v xml:space="preserve">สตับเอ็น PE 110 PN6.3 </v>
          </cell>
          <cell r="C472" t="str">
            <v>ตัว</v>
          </cell>
        </row>
        <row r="473">
          <cell r="A473">
            <v>1565</v>
          </cell>
          <cell r="B473" t="str">
            <v>สตับเอ็น PE 110 PN8</v>
          </cell>
          <cell r="C473" t="str">
            <v>ตัว</v>
          </cell>
        </row>
        <row r="474">
          <cell r="A474">
            <v>1316</v>
          </cell>
          <cell r="B474" t="str">
            <v>สตับเอ็น PE 160 PN8</v>
          </cell>
          <cell r="C474" t="str">
            <v>ตัว</v>
          </cell>
        </row>
        <row r="475">
          <cell r="A475">
            <v>1446</v>
          </cell>
          <cell r="B475" t="str">
            <v xml:space="preserve">สตับเอ็น PE 225 PN10 </v>
          </cell>
          <cell r="C475" t="str">
            <v>ตัว</v>
          </cell>
        </row>
        <row r="476">
          <cell r="A476">
            <v>1305</v>
          </cell>
          <cell r="B476" t="str">
            <v>สตับเอ็น PE 225 PN6.3</v>
          </cell>
          <cell r="C476" t="str">
            <v>ตัว</v>
          </cell>
        </row>
        <row r="477">
          <cell r="A477">
            <v>1444</v>
          </cell>
          <cell r="B477" t="str">
            <v>สตับเอ็น PE 280 PN6.3</v>
          </cell>
          <cell r="C477" t="str">
            <v>ตัว</v>
          </cell>
        </row>
        <row r="478">
          <cell r="A478">
            <v>1596</v>
          </cell>
          <cell r="B478" t="str">
            <v>สตับเอ็น PE 315 PN10</v>
          </cell>
          <cell r="C478" t="str">
            <v>ตัว</v>
          </cell>
        </row>
        <row r="479">
          <cell r="A479">
            <v>1318</v>
          </cell>
          <cell r="B479" t="str">
            <v xml:space="preserve">สตับเอ็น PE 315 PN6.3 </v>
          </cell>
          <cell r="C479" t="str">
            <v>ตัว</v>
          </cell>
        </row>
        <row r="480">
          <cell r="A480">
            <v>1319</v>
          </cell>
          <cell r="B480" t="str">
            <v>สตับเอ็น PE 630 PN10</v>
          </cell>
          <cell r="C480" t="str">
            <v>ตัว</v>
          </cell>
        </row>
        <row r="481">
          <cell r="A481">
            <v>1564</v>
          </cell>
          <cell r="B481" t="str">
            <v>สตับเอ็น PE 630 PN8</v>
          </cell>
          <cell r="C481" t="str">
            <v>ตัว</v>
          </cell>
        </row>
        <row r="482">
          <cell r="A482">
            <v>1487</v>
          </cell>
          <cell r="B482" t="str">
            <v>สลิง S/L ขนาด 5 มม. x8 ,.</v>
          </cell>
          <cell r="C482" t="str">
            <v>เส้น</v>
          </cell>
        </row>
        <row r="483">
          <cell r="A483">
            <v>1635</v>
          </cell>
          <cell r="B483" t="str">
            <v>สามทาง PB สวมล๊อค ขนาด 50x50 มม.</v>
          </cell>
          <cell r="C483" t="str">
            <v>ตัว</v>
          </cell>
        </row>
        <row r="484">
          <cell r="A484">
            <v>1448</v>
          </cell>
          <cell r="B484" t="str">
            <v>สามทาง PE # 280x110x280 มม. PN6.3</v>
          </cell>
          <cell r="C484" t="str">
            <v>ตัว</v>
          </cell>
        </row>
        <row r="485">
          <cell r="A485">
            <v>1321</v>
          </cell>
          <cell r="B485" t="str">
            <v>สามทาง PE # 630x110x630 มม. PN8</v>
          </cell>
          <cell r="C485" t="str">
            <v>ตัว</v>
          </cell>
        </row>
        <row r="486">
          <cell r="A486">
            <v>1320</v>
          </cell>
          <cell r="B486" t="str">
            <v>สามทาง PE # 630x160x630 มม. PN8</v>
          </cell>
          <cell r="C486" t="str">
            <v>ตัว</v>
          </cell>
        </row>
        <row r="487">
          <cell r="A487">
            <v>1322</v>
          </cell>
          <cell r="B487" t="str">
            <v>สามทาง PE # 630x630x630 มม. PN8</v>
          </cell>
          <cell r="C487" t="str">
            <v>ตัว</v>
          </cell>
        </row>
        <row r="488">
          <cell r="A488">
            <v>1602</v>
          </cell>
          <cell r="B488" t="str">
            <v>สามทาง PVC # 3/4 นิ้ว</v>
          </cell>
          <cell r="C488" t="str">
            <v>ตัว</v>
          </cell>
        </row>
        <row r="489">
          <cell r="A489">
            <v>1480</v>
          </cell>
          <cell r="B489" t="str">
            <v>สามทาง PVC 100x100x100 ชั้น 8.5</v>
          </cell>
          <cell r="C489" t="str">
            <v>ตัว</v>
          </cell>
        </row>
        <row r="490">
          <cell r="A490">
            <v>1510</v>
          </cell>
          <cell r="B490" t="str">
            <v>สามทางปลายปากระฆัง # 200x150 มม.</v>
          </cell>
          <cell r="C490" t="str">
            <v>ตัว</v>
          </cell>
        </row>
        <row r="491">
          <cell r="A491">
            <v>1324</v>
          </cell>
          <cell r="B491" t="str">
            <v>สามทางปากระฆังหน้าจานกลาง # 150x100x150 มม.</v>
          </cell>
          <cell r="C491" t="str">
            <v>ตัว</v>
          </cell>
        </row>
        <row r="492">
          <cell r="A492">
            <v>1481</v>
          </cell>
          <cell r="B492" t="str">
            <v>สามทางลด PVC 100x40x100 ชั้น 8.5</v>
          </cell>
          <cell r="C492" t="str">
            <v>ตัว</v>
          </cell>
        </row>
        <row r="493">
          <cell r="A493">
            <v>1326</v>
          </cell>
          <cell r="B493" t="str">
            <v>สามทางลดหน้าจาน 3 ด้าน # 150x100x150 มม.</v>
          </cell>
          <cell r="C493" t="str">
            <v>ตัว</v>
          </cell>
        </row>
        <row r="494">
          <cell r="A494">
            <v>1335</v>
          </cell>
          <cell r="B494" t="str">
            <v>สามทางลดหน้าจาน 3 ด้าน # 200x150x200 มม.</v>
          </cell>
          <cell r="C494" t="str">
            <v>ตัว</v>
          </cell>
        </row>
        <row r="495">
          <cell r="A495">
            <v>1514</v>
          </cell>
          <cell r="B495" t="str">
            <v>สามทางลดหน้าจาน 3 ด้าน # 250x100x250 มม.</v>
          </cell>
          <cell r="C495" t="str">
            <v>ตัว</v>
          </cell>
        </row>
        <row r="496">
          <cell r="A496">
            <v>1511</v>
          </cell>
          <cell r="B496" t="str">
            <v>สามทางลดหน้าจาน 3 ด้าน # 280x110x280 มม.</v>
          </cell>
          <cell r="C496" t="str">
            <v>ตัว</v>
          </cell>
        </row>
        <row r="497">
          <cell r="A497">
            <v>1338</v>
          </cell>
          <cell r="B497" t="str">
            <v>สามทางลดหน้าจาน 3 ด้าน # 300x100x300 มม.</v>
          </cell>
          <cell r="C497" t="str">
            <v>ตัว</v>
          </cell>
        </row>
        <row r="498">
          <cell r="A498">
            <v>1337</v>
          </cell>
          <cell r="B498" t="str">
            <v>สามทางลดหน้าจาน 3 ด้าน # 300x200x300 มม.</v>
          </cell>
          <cell r="C498" t="str">
            <v>ตัว</v>
          </cell>
        </row>
        <row r="499">
          <cell r="A499">
            <v>1327</v>
          </cell>
          <cell r="B499" t="str">
            <v>สามทางลดหน้าจาน 3 ด้าน # 400x100x400 มม.</v>
          </cell>
          <cell r="C499" t="str">
            <v>ตัว</v>
          </cell>
        </row>
        <row r="500">
          <cell r="A500">
            <v>1339</v>
          </cell>
          <cell r="B500" t="str">
            <v>สามทางลดหน้าจาน 3 ด้าน # 500x100x500 มม.</v>
          </cell>
          <cell r="C500" t="str">
            <v>ตัว</v>
          </cell>
        </row>
        <row r="501">
          <cell r="A501">
            <v>1512</v>
          </cell>
          <cell r="B501" t="str">
            <v>สามทางลดหน้าจาน 3 ด้าน # 630x110x630 มม.</v>
          </cell>
          <cell r="C501" t="str">
            <v>ตัว</v>
          </cell>
        </row>
        <row r="502">
          <cell r="A502">
            <v>1513</v>
          </cell>
          <cell r="B502" t="str">
            <v>สามทางลดหน้าจาน 3 ด้าน # 630x160x630 มม.</v>
          </cell>
          <cell r="C502" t="str">
            <v>ตัว</v>
          </cell>
        </row>
        <row r="503">
          <cell r="A503">
            <v>1328</v>
          </cell>
          <cell r="B503" t="str">
            <v>สามทางวาย 90 องศา จาน 3 ด้าน # 600x600 มม.</v>
          </cell>
          <cell r="C503" t="str">
            <v>ตัว</v>
          </cell>
        </row>
        <row r="504">
          <cell r="A504">
            <v>1329</v>
          </cell>
          <cell r="B504" t="str">
            <v>สามทางวาย 90 องศา ลดจาน 3 ด้าน # 600x300x600 มม.</v>
          </cell>
          <cell r="C504" t="str">
            <v>ตัว</v>
          </cell>
        </row>
        <row r="505">
          <cell r="A505">
            <v>1330</v>
          </cell>
          <cell r="B505" t="str">
            <v>สามทางวายหน้าจาน 3 ด้าน # 150x100 มม.</v>
          </cell>
          <cell r="C505" t="str">
            <v>ตัว</v>
          </cell>
        </row>
        <row r="506">
          <cell r="A506">
            <v>1331</v>
          </cell>
          <cell r="B506" t="str">
            <v>สามทางวายหน้าจาน 3 ด้าน # 600x600x600 มม.</v>
          </cell>
          <cell r="C506" t="str">
            <v>ตัว</v>
          </cell>
        </row>
        <row r="507">
          <cell r="A507">
            <v>1333</v>
          </cell>
          <cell r="B507" t="str">
            <v>สามทางเหล็กหล่อ หน้าจาน 3 ด้าน # 100x100x100 มม.</v>
          </cell>
          <cell r="C507" t="str">
            <v>ตัว</v>
          </cell>
        </row>
        <row r="508">
          <cell r="A508">
            <v>1332</v>
          </cell>
          <cell r="B508" t="str">
            <v>สามทางเหล็กหล่อ หน้าจาน 3 ด้าน # 150x150x150 มม.</v>
          </cell>
          <cell r="C508" t="str">
            <v>ตัว</v>
          </cell>
        </row>
        <row r="509">
          <cell r="A509">
            <v>1325</v>
          </cell>
          <cell r="B509" t="str">
            <v>สามทางเหล็กหล่อ หน้าจาน 3 ด้าน # 150x150x150 มม.</v>
          </cell>
          <cell r="C509" t="str">
            <v>ตัว</v>
          </cell>
        </row>
        <row r="510">
          <cell r="A510">
            <v>1334</v>
          </cell>
          <cell r="B510" t="str">
            <v>สามทางเหล็กหล่อ หน้าจาน 3 ด้าน # 200x200x200 มม.</v>
          </cell>
          <cell r="C510" t="str">
            <v>ตัว</v>
          </cell>
        </row>
        <row r="511">
          <cell r="A511">
            <v>1340</v>
          </cell>
          <cell r="B511" t="str">
            <v>สามทางเหล็กหล่อ หน้าจาน 3 ด้าน # 300x300x300 มม.</v>
          </cell>
          <cell r="C511" t="str">
            <v>ตัว</v>
          </cell>
        </row>
        <row r="512">
          <cell r="A512">
            <v>1341</v>
          </cell>
          <cell r="B512" t="str">
            <v>สามทางเหล็กหล่อ หน้าจาน 3 ด้าน # 400x400x400 มม.</v>
          </cell>
          <cell r="C512" t="str">
            <v>ตัว</v>
          </cell>
        </row>
        <row r="513">
          <cell r="A513">
            <v>1336</v>
          </cell>
          <cell r="B513" t="str">
            <v>สามทางเหล็กหล่อ หน้าจาน 3 ด้าน # 500x500x500 มม.</v>
          </cell>
          <cell r="C513" t="str">
            <v>ตัว</v>
          </cell>
        </row>
        <row r="514">
          <cell r="A514">
            <v>1323</v>
          </cell>
          <cell r="B514" t="str">
            <v>สามทางเหล็กหล่อ หน้าจาน 3 ด้าน # 600x600x600 มม.</v>
          </cell>
          <cell r="C514" t="str">
            <v>ตัว</v>
          </cell>
        </row>
        <row r="515">
          <cell r="A515">
            <v>1342</v>
          </cell>
          <cell r="B515" t="str">
            <v>สามทางเหล็กหล่อ หน้าจาน 3 ด้าน # 700x700x700 มม.</v>
          </cell>
          <cell r="C515" t="str">
            <v>ตัว</v>
          </cell>
        </row>
        <row r="516">
          <cell r="A516">
            <v>1515</v>
          </cell>
          <cell r="B516" t="str">
            <v>สายจี้คอนกรีต</v>
          </cell>
          <cell r="C516" t="str">
            <v>เส้น</v>
          </cell>
        </row>
        <row r="517">
          <cell r="A517">
            <v>1343</v>
          </cell>
          <cell r="B517" t="str">
            <v>สายไฟ  NYY # 4x10 mm2</v>
          </cell>
          <cell r="C517" t="str">
            <v>เมตร</v>
          </cell>
        </row>
        <row r="518">
          <cell r="A518">
            <v>1516</v>
          </cell>
          <cell r="B518" t="str">
            <v xml:space="preserve">สายไฟ CCTV </v>
          </cell>
          <cell r="C518" t="str">
            <v>เมตร</v>
          </cell>
        </row>
        <row r="519">
          <cell r="A519">
            <v>1517</v>
          </cell>
          <cell r="B519" t="str">
            <v>สายไฟ THW # 10 มม.</v>
          </cell>
          <cell r="C519" t="str">
            <v>เมตร</v>
          </cell>
        </row>
        <row r="520">
          <cell r="A520">
            <v>1518</v>
          </cell>
          <cell r="B520" t="str">
            <v>สายไฟ THW # 1x2.5 มม.</v>
          </cell>
          <cell r="C520" t="str">
            <v>ม้วน</v>
          </cell>
          <cell r="D520" t="str">
            <v>1 ม้วน ยาว 100 ม.</v>
          </cell>
        </row>
        <row r="521">
          <cell r="A521">
            <v>1519</v>
          </cell>
          <cell r="B521" t="str">
            <v>สายไฟ THW # 1x25 มม.</v>
          </cell>
          <cell r="C521" t="str">
            <v>เมตร</v>
          </cell>
        </row>
        <row r="522">
          <cell r="A522">
            <v>1520</v>
          </cell>
          <cell r="B522" t="str">
            <v>สายไฟ THW # 1x4 มม.</v>
          </cell>
          <cell r="C522" t="str">
            <v>ม้วน</v>
          </cell>
          <cell r="D522" t="str">
            <v>1 ม้วน ยาว 100 ม.</v>
          </cell>
        </row>
        <row r="523">
          <cell r="A523">
            <v>1521</v>
          </cell>
          <cell r="B523" t="str">
            <v>สายไฟ THW # 1x6 มม.</v>
          </cell>
          <cell r="C523" t="str">
            <v>ม้วน</v>
          </cell>
          <cell r="D523" t="str">
            <v>1 ม้วน ยาว 100 ม.</v>
          </cell>
        </row>
        <row r="524">
          <cell r="A524">
            <v>1522</v>
          </cell>
          <cell r="B524" t="str">
            <v>สายไฟ THW # 1x70 มม.</v>
          </cell>
          <cell r="C524" t="str">
            <v>เมตร</v>
          </cell>
        </row>
        <row r="525">
          <cell r="A525">
            <v>1537</v>
          </cell>
          <cell r="B525" t="str">
            <v>สายไฟ VFF # 2x0.5 มม.</v>
          </cell>
          <cell r="C525" t="str">
            <v>เมตร</v>
          </cell>
        </row>
        <row r="526">
          <cell r="A526">
            <v>1538</v>
          </cell>
          <cell r="B526" t="str">
            <v>สายสัญญาณ # 57 มม.</v>
          </cell>
          <cell r="C526" t="str">
            <v>เมตร</v>
          </cell>
        </row>
        <row r="527">
          <cell r="A527">
            <v>1452</v>
          </cell>
          <cell r="B527" t="str">
            <v>สี Epoxy Nitocote EP405 RAL7035 (4L)</v>
          </cell>
          <cell r="C527" t="str">
            <v>ถัง</v>
          </cell>
        </row>
        <row r="528">
          <cell r="A528">
            <v>1344</v>
          </cell>
          <cell r="B528" t="str">
            <v>สีเคลือบเงา RPs เบอร์ 3003</v>
          </cell>
          <cell r="C528" t="str">
            <v>แกลลอน</v>
          </cell>
        </row>
        <row r="529">
          <cell r="A529">
            <v>1345</v>
          </cell>
          <cell r="B529" t="str">
            <v>สีเคลือบเงา RPs เบอร์ 3004</v>
          </cell>
          <cell r="C529" t="str">
            <v>แกลลอน</v>
          </cell>
        </row>
        <row r="530">
          <cell r="A530">
            <v>1346</v>
          </cell>
          <cell r="B530" t="str">
            <v>สีทาท่อ Epoxy (ดำ) ส่วน A</v>
          </cell>
          <cell r="C530" t="str">
            <v>ถัง</v>
          </cell>
        </row>
        <row r="531">
          <cell r="A531">
            <v>1586</v>
          </cell>
          <cell r="B531" t="str">
            <v>สีทาท่อ Epoxy (ดำ) ส่วน A+B</v>
          </cell>
          <cell r="C531" t="str">
            <v>ชุด</v>
          </cell>
          <cell r="D531" t="str">
            <v>ชุดละ 18 กก.</v>
          </cell>
        </row>
        <row r="532">
          <cell r="A532">
            <v>1347</v>
          </cell>
          <cell r="B532" t="str">
            <v>สีทาท่อ Epoxy (ดำ) ส่วน B</v>
          </cell>
          <cell r="C532" t="str">
            <v>แกลลอน</v>
          </cell>
        </row>
        <row r="533">
          <cell r="A533">
            <v>1587</v>
          </cell>
          <cell r="B533" t="str">
            <v>สีทาท่อ Epoxy (เทา) ส่วน A+B</v>
          </cell>
          <cell r="C533" t="str">
            <v>ชุด</v>
          </cell>
          <cell r="D533" t="str">
            <v>ชุดละ 18 กก.</v>
          </cell>
        </row>
        <row r="534">
          <cell r="A534">
            <v>1348</v>
          </cell>
          <cell r="B534" t="str">
            <v>สีทาท่อ Epoxy (เทา-อ่อน) ส่วน A</v>
          </cell>
          <cell r="C534" t="str">
            <v>ถัง</v>
          </cell>
        </row>
        <row r="535">
          <cell r="A535">
            <v>1349</v>
          </cell>
          <cell r="B535" t="str">
            <v>สีทาท่อ Epoxy (เทา-อ่อน) ส่วน B</v>
          </cell>
          <cell r="C535" t="str">
            <v>แกลลอน</v>
          </cell>
        </row>
        <row r="536">
          <cell r="A536">
            <v>1350</v>
          </cell>
          <cell r="B536" t="str">
            <v>สีทาท่อ Epoxy (ฟ้า) ส่วน A</v>
          </cell>
          <cell r="C536" t="str">
            <v>ถัง</v>
          </cell>
        </row>
        <row r="537">
          <cell r="A537">
            <v>1351</v>
          </cell>
          <cell r="B537" t="str">
            <v>สีทาท่อ Epoxy (ฟ้า) ส่วน B</v>
          </cell>
          <cell r="C537" t="str">
            <v>แกลลอน</v>
          </cell>
        </row>
        <row r="538">
          <cell r="A538">
            <v>1352</v>
          </cell>
          <cell r="B538" t="str">
            <v>สีทาภายนอก Captain Shield # 171</v>
          </cell>
          <cell r="C538" t="str">
            <v>ถัง</v>
          </cell>
        </row>
        <row r="539">
          <cell r="A539">
            <v>1353</v>
          </cell>
          <cell r="B539" t="str">
            <v>สีทาภายนอก Long Coat # D5017</v>
          </cell>
          <cell r="C539" t="str">
            <v>ถัง</v>
          </cell>
        </row>
        <row r="540">
          <cell r="A540">
            <v>1354</v>
          </cell>
          <cell r="B540" t="str">
            <v>สีทาภายใน Captain Shield # 171</v>
          </cell>
          <cell r="C540" t="str">
            <v>ถัง</v>
          </cell>
        </row>
        <row r="541">
          <cell r="A541">
            <v>1355</v>
          </cell>
          <cell r="B541" t="str">
            <v>สีทาภายใน Long Coat # L4012</v>
          </cell>
          <cell r="C541" t="str">
            <v>ถัง</v>
          </cell>
        </row>
        <row r="542">
          <cell r="A542">
            <v>1523</v>
          </cell>
          <cell r="B542" t="str">
            <v>สีรองพื้น P.E. Tape</v>
          </cell>
          <cell r="C542" t="str">
            <v>ถัง</v>
          </cell>
        </row>
        <row r="543">
          <cell r="A543">
            <v>1356</v>
          </cell>
          <cell r="B543" t="str">
            <v>สีรองพื้นกันสนิม (สีเทา) # 5 กก.</v>
          </cell>
          <cell r="C543" t="str">
            <v>ถัง</v>
          </cell>
        </row>
        <row r="544">
          <cell r="A544">
            <v>1357</v>
          </cell>
          <cell r="B544" t="str">
            <v>สีรองพื้นปูน Captain Shield Plus</v>
          </cell>
          <cell r="C544" t="str">
            <v>ถัง</v>
          </cell>
        </row>
        <row r="545">
          <cell r="A545">
            <v>1358</v>
          </cell>
          <cell r="B545" t="str">
            <v>สีรองพื้นปูน RPs</v>
          </cell>
          <cell r="C545" t="str">
            <v>ถัง</v>
          </cell>
        </row>
        <row r="546">
          <cell r="A546">
            <v>1359</v>
          </cell>
          <cell r="B546" t="str">
            <v>สีรองพื้นเหล็ก RPs</v>
          </cell>
          <cell r="C546" t="str">
            <v>ถัง</v>
          </cell>
        </row>
        <row r="547">
          <cell r="A547">
            <v>1461</v>
          </cell>
          <cell r="B547" t="str">
            <v>สีลิควิด อีพ๊อกซี่ Jotun (Part A&amp;B)</v>
          </cell>
          <cell r="C547" t="str">
            <v>ถัง</v>
          </cell>
        </row>
        <row r="548">
          <cell r="A548">
            <v>1360</v>
          </cell>
          <cell r="B548" t="str">
            <v>สีสเปรย์ (สีเทา)</v>
          </cell>
          <cell r="C548" t="str">
            <v>กระป๋อง</v>
          </cell>
        </row>
        <row r="549">
          <cell r="A549">
            <v>1648</v>
          </cell>
          <cell r="B549" t="str">
            <v>เสาเข็ม คอร. เหลี่ยม # 0.18x0.18x5.50 ม.</v>
          </cell>
          <cell r="C549" t="str">
            <v>ต้น</v>
          </cell>
        </row>
        <row r="550">
          <cell r="A550">
            <v>1361</v>
          </cell>
          <cell r="B550" t="str">
            <v>เสาเข็ม คอร. เหลี่ยม # 0.26x0.26x3.5 ม.</v>
          </cell>
          <cell r="C550" t="str">
            <v>ต้น</v>
          </cell>
        </row>
        <row r="551">
          <cell r="A551">
            <v>1362</v>
          </cell>
          <cell r="B551" t="str">
            <v>เสาเข็ม คอร. เหลี่ยม # 0.26x0.26x6 ม.</v>
          </cell>
          <cell r="C551" t="str">
            <v>ต้น</v>
          </cell>
        </row>
        <row r="552">
          <cell r="A552">
            <v>1363</v>
          </cell>
          <cell r="B552" t="str">
            <v>เสาเข็ม คอร. เหลี่ยม # 0.26x0.26x6.5 ม.</v>
          </cell>
          <cell r="C552" t="str">
            <v>ต้น</v>
          </cell>
        </row>
        <row r="553">
          <cell r="A553">
            <v>1364</v>
          </cell>
          <cell r="B553" t="str">
            <v>เสาเข็ม คอร. เหลี่ยม # 0.26x0.26x8 ม.</v>
          </cell>
          <cell r="C553" t="str">
            <v>ต้น</v>
          </cell>
        </row>
        <row r="554">
          <cell r="A554">
            <v>1544</v>
          </cell>
          <cell r="B554" t="str">
            <v>เสาเข็มสี่เหลี่ยมตัน 0.22x0.22x10.00 ม.เสริมเหล็ก 4DB 12x2.00 ม.</v>
          </cell>
          <cell r="C554" t="str">
            <v>ต้น</v>
          </cell>
        </row>
        <row r="555">
          <cell r="A555">
            <v>1545</v>
          </cell>
          <cell r="B555" t="str">
            <v>เสาเข็มสี่เหลี่ยมตัน 0.22x0.22x10.00 ม.เสริมเหล็ก 4DB 16x2.50 ม.</v>
          </cell>
          <cell r="C555" t="str">
            <v>ต้น</v>
          </cell>
        </row>
        <row r="556">
          <cell r="A556">
            <v>1546</v>
          </cell>
          <cell r="B556" t="str">
            <v>เสาเข็มสี่เหลี่ยมตัน 0.22x0.22x11.50 ม.เสริมเหล็ก 4DB 12x2.00 ม.</v>
          </cell>
          <cell r="C556" t="str">
            <v>ต้น</v>
          </cell>
        </row>
        <row r="557">
          <cell r="A557">
            <v>1365</v>
          </cell>
          <cell r="B557" t="str">
            <v>เสาเข็มสี่เหลี่ยมตัน 0.22x0.22x6.50 ม.</v>
          </cell>
          <cell r="C557" t="str">
            <v>ต้น</v>
          </cell>
        </row>
        <row r="558">
          <cell r="A558">
            <v>1547</v>
          </cell>
          <cell r="B558" t="str">
            <v>เสาเข็มสี่เหลี่ยมตัน 0.30x0.30x8.00 ม.เสริมเหล็ก 4DB 16x2.50 ม.</v>
          </cell>
          <cell r="C558" t="str">
            <v>ต้น</v>
          </cell>
        </row>
        <row r="559">
          <cell r="A559">
            <v>1367</v>
          </cell>
          <cell r="B559" t="str">
            <v>หน้าจานเกลียวเหล็กเหนียว # 100x2 มม.</v>
          </cell>
          <cell r="C559" t="str">
            <v>แผ่น</v>
          </cell>
        </row>
        <row r="560">
          <cell r="A560">
            <v>1453</v>
          </cell>
          <cell r="B560" t="str">
            <v>หน้าจานเกลียวเหล็กเหนียว # 50 มม.</v>
          </cell>
          <cell r="C560" t="str">
            <v>แผ่น</v>
          </cell>
        </row>
        <row r="561">
          <cell r="A561">
            <v>1376</v>
          </cell>
          <cell r="B561" t="str">
            <v>หน้าจานตาบอดเหล็กหล่อ # 200 มม.</v>
          </cell>
          <cell r="C561" t="str">
            <v>แผ่น</v>
          </cell>
        </row>
        <row r="562">
          <cell r="A562">
            <v>1375</v>
          </cell>
          <cell r="B562" t="str">
            <v>หน้าจานตาบอดเหล็กหล่อ # 300 มม.</v>
          </cell>
          <cell r="C562" t="str">
            <v>แผ่น</v>
          </cell>
        </row>
        <row r="563">
          <cell r="A563">
            <v>1374</v>
          </cell>
          <cell r="B563" t="str">
            <v>หน้าจานตาบอดเหล็กหล่อ # 500 มม.</v>
          </cell>
          <cell r="C563" t="str">
            <v>แผ่น</v>
          </cell>
        </row>
        <row r="564">
          <cell r="A564">
            <v>1377</v>
          </cell>
          <cell r="B564" t="str">
            <v>หน้าจานตาบอดเหล็กหล่อ # 700 มม.</v>
          </cell>
          <cell r="C564" t="str">
            <v>แผ่น</v>
          </cell>
        </row>
        <row r="565">
          <cell r="A565">
            <v>1585</v>
          </cell>
          <cell r="B565" t="str">
            <v xml:space="preserve">หน้าจานเทสน้ำ </v>
          </cell>
          <cell r="C565" t="str">
            <v>ตัว</v>
          </cell>
        </row>
        <row r="566">
          <cell r="A566">
            <v>1366</v>
          </cell>
          <cell r="B566" t="str">
            <v>หน้าจานเหล็กเหนียวตาดี # 100 มม.</v>
          </cell>
          <cell r="C566" t="str">
            <v>แผ่น</v>
          </cell>
        </row>
        <row r="567">
          <cell r="A567">
            <v>1370</v>
          </cell>
          <cell r="B567" t="str">
            <v>หน้าจานเหล็กเหนียวตาดี # 150 มม.</v>
          </cell>
          <cell r="C567" t="str">
            <v>แผ่น</v>
          </cell>
        </row>
        <row r="568">
          <cell r="A568">
            <v>1368</v>
          </cell>
          <cell r="B568" t="str">
            <v>หน้าจานเหล็กเหนียวตาดี # 200 มม.</v>
          </cell>
          <cell r="C568" t="str">
            <v>แผ่น</v>
          </cell>
        </row>
        <row r="569">
          <cell r="A569">
            <v>1373</v>
          </cell>
          <cell r="B569" t="str">
            <v>หน้าจานเหล็กเหนียวตาดี # 250 มม.</v>
          </cell>
          <cell r="C569" t="str">
            <v>แผ่น</v>
          </cell>
        </row>
        <row r="570">
          <cell r="A570">
            <v>1369</v>
          </cell>
          <cell r="B570" t="str">
            <v>หน้าจานเหล็กเหนียวตาดี # 300 มม.</v>
          </cell>
          <cell r="C570" t="str">
            <v>แผ่น</v>
          </cell>
        </row>
        <row r="571">
          <cell r="A571">
            <v>1556</v>
          </cell>
          <cell r="B571" t="str">
            <v>หน้าจานเหล็กเหนียวตาดี # 400 มม.</v>
          </cell>
          <cell r="C571" t="str">
            <v>แผ่น</v>
          </cell>
        </row>
        <row r="572">
          <cell r="A572">
            <v>1371</v>
          </cell>
          <cell r="B572" t="str">
            <v>หน้าจานเหล็กเหนียวตาดี # 500 มม.</v>
          </cell>
          <cell r="C572" t="str">
            <v>แผ่น</v>
          </cell>
        </row>
        <row r="573">
          <cell r="A573">
            <v>1372</v>
          </cell>
          <cell r="B573" t="str">
            <v>หน้าจานเหล็กเหนียวตาดี # 600 มม.</v>
          </cell>
          <cell r="C573" t="str">
            <v>แผ่น</v>
          </cell>
        </row>
        <row r="574">
          <cell r="A574">
            <v>1378</v>
          </cell>
          <cell r="B574" t="str">
            <v>หน้าจานเหล็กเหนียวตาดี # 700 มม.</v>
          </cell>
          <cell r="C574" t="str">
            <v>แผ่น</v>
          </cell>
        </row>
        <row r="575">
          <cell r="A575">
            <v>1548</v>
          </cell>
          <cell r="B575" t="str">
            <v>หน้าต่าง 1 วงกบเหล็กเคลือบสี 2"x4" ช่องแสงเหนือบานกระจกใสหนา 5 มม. บานเกล็ดชนิดมือโยก จำนวน 4 ช่อง</v>
          </cell>
          <cell r="C575" t="str">
            <v>ชุด</v>
          </cell>
        </row>
        <row r="576">
          <cell r="A576">
            <v>1379</v>
          </cell>
          <cell r="B576" t="str">
            <v>หน้าต่าง 2 ไม้เนื้อแข็ง 2x4 นิ้ว</v>
          </cell>
          <cell r="C576" t="str">
            <v>บาน</v>
          </cell>
        </row>
        <row r="577">
          <cell r="A577">
            <v>1549</v>
          </cell>
          <cell r="B577" t="str">
            <v>หน้าต่าง 2 วงกบเหล็กเคลือบสี 2"x4" ช่องแสงเหนือบานกระจกใสหนา 5 มม. บานเกล็ดชนิดมือโยก จำนวน 6 ช่อง</v>
          </cell>
          <cell r="C577" t="str">
            <v>ชุด</v>
          </cell>
        </row>
        <row r="578">
          <cell r="A578">
            <v>1380</v>
          </cell>
          <cell r="B578" t="str">
            <v>หน้าต่าง 3,3 ไม้เนื้อแข็ง 2x4 นิ้ว</v>
          </cell>
          <cell r="C578" t="str">
            <v>บาน</v>
          </cell>
        </row>
        <row r="579">
          <cell r="A579">
            <v>1550</v>
          </cell>
          <cell r="B579" t="str">
            <v>หน้าต่าง 3,3" วงกบเหล็กเคลือบสี 2"x4" ช่องแสงเหนือบานกระจกใสหนา 5 มม. บานเกล็ดชนิดมือโยก จำนวน 4 ช่อง</v>
          </cell>
          <cell r="C579" t="str">
            <v>ชุด</v>
          </cell>
        </row>
        <row r="580">
          <cell r="A580">
            <v>1381</v>
          </cell>
          <cell r="B580" t="str">
            <v>หน้าต่าง 4 ไม้เนื้อแข็ง 2x4 นิ้ว</v>
          </cell>
          <cell r="C580" t="str">
            <v>บาน</v>
          </cell>
        </row>
        <row r="581">
          <cell r="A581">
            <v>1551</v>
          </cell>
          <cell r="B581" t="str">
            <v>หน้าต่าง 4 วงกบเหล็กเคลือบสี 2"x4" ช่องแสงส่องกระจกหนา 5 มม. บานเกล็ดชนิดมือโยก จำนวน 2 ช่อง</v>
          </cell>
          <cell r="C581" t="str">
            <v>ชุด</v>
          </cell>
        </row>
        <row r="582">
          <cell r="A582">
            <v>1382</v>
          </cell>
          <cell r="B582" t="str">
            <v>หน้าต่าง 5 ไม้เนื้อแข็ง 2x4 นิ้ว</v>
          </cell>
          <cell r="C582" t="str">
            <v>บาน</v>
          </cell>
        </row>
        <row r="583">
          <cell r="A583">
            <v>1526</v>
          </cell>
          <cell r="B583" t="str">
            <v>หน้าแปลนเหล็ก 110 มม. PN10</v>
          </cell>
          <cell r="C583" t="str">
            <v>แผ่น</v>
          </cell>
        </row>
        <row r="584">
          <cell r="A584">
            <v>1524</v>
          </cell>
          <cell r="B584" t="str">
            <v>หน้าแปลนเหล็ก 160 มม. PN10</v>
          </cell>
          <cell r="C584" t="str">
            <v>แผ่น</v>
          </cell>
        </row>
        <row r="585">
          <cell r="A585">
            <v>1525</v>
          </cell>
          <cell r="B585" t="str">
            <v>หน้าแปลนเหล็ก 225 มม. PN10</v>
          </cell>
          <cell r="C585" t="str">
            <v>แผ่น</v>
          </cell>
        </row>
        <row r="586">
          <cell r="A586">
            <v>1527</v>
          </cell>
          <cell r="B586" t="str">
            <v>หน้าแปลนเหล็ก 630 มม. PN10</v>
          </cell>
          <cell r="C586" t="str">
            <v>แผ่น</v>
          </cell>
        </row>
        <row r="587">
          <cell r="A587">
            <v>1642</v>
          </cell>
          <cell r="B587" t="str">
            <v>หมึกพิมพ์ Canon Cartridge 328</v>
          </cell>
          <cell r="C587" t="str">
            <v>กล่อง</v>
          </cell>
        </row>
        <row r="588">
          <cell r="A588">
            <v>1383</v>
          </cell>
          <cell r="B588" t="str">
            <v>หัวดับเพลิง # 100 มม.</v>
          </cell>
          <cell r="C588" t="str">
            <v>ตัว</v>
          </cell>
        </row>
        <row r="589">
          <cell r="A589">
            <v>1528</v>
          </cell>
          <cell r="B589" t="str">
            <v>หีบกุญแจประตูน้ำ # 100 มม.</v>
          </cell>
          <cell r="C589" t="str">
            <v>ตัว</v>
          </cell>
        </row>
        <row r="590">
          <cell r="A590">
            <v>1529</v>
          </cell>
          <cell r="B590" t="str">
            <v>หีบกุญแจประตูน้ำ # 250 มม.</v>
          </cell>
          <cell r="C590" t="str">
            <v>ตัว</v>
          </cell>
        </row>
        <row r="591">
          <cell r="A591">
            <v>1530</v>
          </cell>
          <cell r="B591" t="str">
            <v>หีบกุญแจประตูน้ำผีเสื้อ # 600 มม.</v>
          </cell>
          <cell r="C591" t="str">
            <v>ตัว</v>
          </cell>
        </row>
        <row r="592">
          <cell r="A592">
            <v>1531</v>
          </cell>
          <cell r="B592" t="str">
            <v>หีบประตูน้ำเกตวาล์ว #150 มม.</v>
          </cell>
          <cell r="C592" t="str">
            <v>ตัว</v>
          </cell>
        </row>
        <row r="593">
          <cell r="A593">
            <v>1427</v>
          </cell>
          <cell r="B593" t="str">
            <v>เหล็ก FB 50x50x3.2 มม.x 6ม.</v>
          </cell>
          <cell r="C593" t="str">
            <v>แผ่น</v>
          </cell>
        </row>
        <row r="594">
          <cell r="A594">
            <v>1426</v>
          </cell>
          <cell r="B594" t="str">
            <v>เหล็ก FB 50x50x6 มม.x 6ม.</v>
          </cell>
          <cell r="C594" t="str">
            <v>แผ่น</v>
          </cell>
        </row>
        <row r="595">
          <cell r="A595">
            <v>1416</v>
          </cell>
          <cell r="B595" t="str">
            <v>เหล็ก FB 75x75x6 มม.x 6ม.</v>
          </cell>
          <cell r="C595" t="str">
            <v>แผ่น</v>
          </cell>
        </row>
        <row r="596">
          <cell r="A596">
            <v>1408</v>
          </cell>
          <cell r="B596" t="str">
            <v>เหล็ก IBEEM # 250x125x10x19 มม. 6 ม.</v>
          </cell>
          <cell r="C596" t="str">
            <v>เส้น</v>
          </cell>
        </row>
        <row r="597">
          <cell r="A597">
            <v>1409</v>
          </cell>
          <cell r="B597" t="str">
            <v>เหล็ก IBEEM # 300x150x11.5x22 มม. 6 ม.</v>
          </cell>
          <cell r="C597" t="str">
            <v>เส้น</v>
          </cell>
        </row>
        <row r="598">
          <cell r="A598">
            <v>1384</v>
          </cell>
          <cell r="B598" t="str">
            <v>เหล็ก IBEEM # 300x150x18.5x22 มม. 6 ม.</v>
          </cell>
          <cell r="C598" t="str">
            <v>เส้น</v>
          </cell>
        </row>
        <row r="599">
          <cell r="A599">
            <v>1414</v>
          </cell>
          <cell r="B599" t="str">
            <v>เหล็ก IBEEM # 400x150x10x8 มม. 6 ม.</v>
          </cell>
          <cell r="C599" t="str">
            <v>เส้น</v>
          </cell>
        </row>
        <row r="600">
          <cell r="A600">
            <v>1417</v>
          </cell>
          <cell r="B600" t="str">
            <v>เหล็กกล่อง # 100x100x2 มม.</v>
          </cell>
          <cell r="C600" t="str">
            <v>ท่อน</v>
          </cell>
        </row>
        <row r="601">
          <cell r="A601">
            <v>1386</v>
          </cell>
          <cell r="B601" t="str">
            <v>เหล็กกล่อง # 100x100x2.3 มม.</v>
          </cell>
          <cell r="C601" t="str">
            <v>ท่อน</v>
          </cell>
        </row>
        <row r="602">
          <cell r="A602">
            <v>1387</v>
          </cell>
          <cell r="B602" t="str">
            <v>เหล็กกล่อง # 100x100x3.2 มม.</v>
          </cell>
          <cell r="C602" t="str">
            <v>ท่อน</v>
          </cell>
        </row>
        <row r="603">
          <cell r="A603">
            <v>1418</v>
          </cell>
          <cell r="B603" t="str">
            <v>เหล็กกล่อง # 100x50x2 มม.</v>
          </cell>
          <cell r="C603" t="str">
            <v>ท่อน</v>
          </cell>
        </row>
        <row r="604">
          <cell r="A604">
            <v>1423</v>
          </cell>
          <cell r="B604" t="str">
            <v>เหล็กกล่อง # 100x50x2.3 มม.</v>
          </cell>
          <cell r="C604" t="str">
            <v>ท่อน</v>
          </cell>
        </row>
        <row r="605">
          <cell r="A605">
            <v>1640</v>
          </cell>
          <cell r="B605" t="str">
            <v>เหล็กกล่อง # 2x2x2.5 มม.</v>
          </cell>
          <cell r="C605" t="str">
            <v>เส้น</v>
          </cell>
        </row>
        <row r="606">
          <cell r="A606">
            <v>1567</v>
          </cell>
          <cell r="B606" t="str">
            <v>เหล็กกล่อง # 4"x4"x6 ม. (100*100*6)</v>
          </cell>
          <cell r="C606" t="str">
            <v>ท่อน</v>
          </cell>
        </row>
        <row r="607">
          <cell r="A607">
            <v>1419</v>
          </cell>
          <cell r="B607" t="str">
            <v>เหล็กกล่อง # 50x50x2 มม.</v>
          </cell>
          <cell r="C607" t="str">
            <v>ท่อน</v>
          </cell>
        </row>
        <row r="608">
          <cell r="A608">
            <v>1425</v>
          </cell>
          <cell r="B608" t="str">
            <v>เหล็กกล่อง # 50x50x2.3 มม.</v>
          </cell>
          <cell r="C608" t="str">
            <v>ท่อน</v>
          </cell>
        </row>
        <row r="609">
          <cell r="A609">
            <v>1424</v>
          </cell>
          <cell r="B609" t="str">
            <v>เหล็กกล่อง # 75x45x2.3 มม.</v>
          </cell>
          <cell r="C609" t="str">
            <v>ท่อน</v>
          </cell>
        </row>
        <row r="610">
          <cell r="A610">
            <v>1388</v>
          </cell>
          <cell r="B610" t="str">
            <v>เหล็กข้ออ้อย # 12x10 มม.</v>
          </cell>
          <cell r="C610" t="str">
            <v>เส้น</v>
          </cell>
        </row>
        <row r="611">
          <cell r="A611">
            <v>1389</v>
          </cell>
          <cell r="B611" t="str">
            <v>เหล็กข้ออ้อย # 12x12 มม.</v>
          </cell>
          <cell r="C611" t="str">
            <v>เส้น</v>
          </cell>
        </row>
        <row r="612">
          <cell r="A612">
            <v>1390</v>
          </cell>
          <cell r="B612" t="str">
            <v>เหล็กข้ออ้อย # 16x10 มม.</v>
          </cell>
          <cell r="C612" t="str">
            <v>เส้น</v>
          </cell>
        </row>
        <row r="613">
          <cell r="A613">
            <v>1391</v>
          </cell>
          <cell r="B613" t="str">
            <v>เหล็กข้ออ้อย # 16x12 มม.</v>
          </cell>
          <cell r="C613" t="str">
            <v>เส้น</v>
          </cell>
        </row>
        <row r="614">
          <cell r="A614">
            <v>1392</v>
          </cell>
          <cell r="B614" t="str">
            <v>เหล็กข้ออ้อย # 20x10 มม.</v>
          </cell>
          <cell r="C614" t="str">
            <v>เส้น</v>
          </cell>
        </row>
        <row r="615">
          <cell r="A615">
            <v>1393</v>
          </cell>
          <cell r="B615" t="str">
            <v>เหล็กข้ออ้อย # 20x12 มม.</v>
          </cell>
          <cell r="C615" t="str">
            <v>เส้น</v>
          </cell>
        </row>
        <row r="616">
          <cell r="A616">
            <v>1394</v>
          </cell>
          <cell r="B616" t="str">
            <v>เหล็กข้ออ้อย # 25x12 มม.</v>
          </cell>
          <cell r="C616" t="str">
            <v>เส้น</v>
          </cell>
        </row>
        <row r="617">
          <cell r="A617">
            <v>1460</v>
          </cell>
          <cell r="B617" t="str">
            <v>เหล็กข้ออ้อย # 6x10 มม.</v>
          </cell>
          <cell r="C617" t="str">
            <v>เส้น</v>
          </cell>
        </row>
        <row r="618">
          <cell r="A618">
            <v>1399</v>
          </cell>
          <cell r="B618" t="str">
            <v>เหล็กข้ออ้อย # 9x10 มม.</v>
          </cell>
          <cell r="C618" t="str">
            <v>เส้น</v>
          </cell>
        </row>
        <row r="619">
          <cell r="A619">
            <v>1385</v>
          </cell>
          <cell r="B619" t="str">
            <v>เหล็กฉาก # 100x50x20x4.0มม. x6 ม.</v>
          </cell>
          <cell r="C619" t="str">
            <v>เส้น</v>
          </cell>
        </row>
        <row r="620">
          <cell r="A620">
            <v>1466</v>
          </cell>
          <cell r="B620" t="str">
            <v>เหล็กฉาก # 50x50x20x4 มม.x6 ม.</v>
          </cell>
          <cell r="C620" t="str">
            <v>เส้น</v>
          </cell>
        </row>
        <row r="621">
          <cell r="A621">
            <v>1405</v>
          </cell>
          <cell r="B621" t="str">
            <v>เหล็กฉาก # 50x50x6มม.x6 ม.</v>
          </cell>
          <cell r="C621" t="str">
            <v>เส้น</v>
          </cell>
        </row>
        <row r="622">
          <cell r="A622">
            <v>1415</v>
          </cell>
          <cell r="B622" t="str">
            <v>เหล็กฉาก # 50x50x6มม.x6 ม.</v>
          </cell>
          <cell r="C622" t="str">
            <v>เส้น</v>
          </cell>
        </row>
        <row r="623">
          <cell r="A623">
            <v>1429</v>
          </cell>
          <cell r="B623" t="str">
            <v>เหล็กฉาก # 65x65x6มม.x6 ม.</v>
          </cell>
          <cell r="C623" t="str">
            <v>เส้น</v>
          </cell>
        </row>
        <row r="624">
          <cell r="A624">
            <v>1395</v>
          </cell>
          <cell r="B624" t="str">
            <v>เหล็กตัวซี # 100x50x20x2.3มม. x6 ม.</v>
          </cell>
          <cell r="C624" t="str">
            <v>เส้น</v>
          </cell>
        </row>
        <row r="625">
          <cell r="A625">
            <v>1428</v>
          </cell>
          <cell r="B625" t="str">
            <v>เหล็กตัวซี # 125x50x20x2.3มม. x6 ม.</v>
          </cell>
          <cell r="C625" t="str">
            <v>เส้น</v>
          </cell>
        </row>
        <row r="626">
          <cell r="A626">
            <v>1396</v>
          </cell>
          <cell r="B626" t="str">
            <v>เหล็กตัวซี # 150x50x20x3.2มม. x6 ม.</v>
          </cell>
          <cell r="C626" t="str">
            <v>เส้น</v>
          </cell>
        </row>
        <row r="627">
          <cell r="A627">
            <v>1421</v>
          </cell>
          <cell r="B627" t="str">
            <v>เหล็กท่อดำ 100x3.6 มม.</v>
          </cell>
          <cell r="C627" t="str">
            <v>ท่อน</v>
          </cell>
        </row>
        <row r="628">
          <cell r="A628">
            <v>1422</v>
          </cell>
          <cell r="B628" t="str">
            <v>เหล็กท่อดำ 32x2.6 มม.</v>
          </cell>
          <cell r="C628" t="str">
            <v>ท่อน</v>
          </cell>
        </row>
        <row r="629">
          <cell r="A629">
            <v>1420</v>
          </cell>
          <cell r="B629" t="str">
            <v>เหล็กท่อดำ 65x3.2 มม.</v>
          </cell>
          <cell r="C629" t="str">
            <v>ท่อน</v>
          </cell>
        </row>
        <row r="630">
          <cell r="A630">
            <v>1568</v>
          </cell>
          <cell r="B630" t="str">
            <v>เหล็กแป๊บค้ำยันแกนเลื่อน พร้อมเกลียวหัวท้าย # 3x200 ม.</v>
          </cell>
          <cell r="C630" t="str">
            <v>ชุด</v>
          </cell>
        </row>
        <row r="631">
          <cell r="A631">
            <v>1569</v>
          </cell>
          <cell r="B631" t="str">
            <v>เหล็กแป๊บค้ำยันขาล่าง พร้อมตัวยูยันแบบ # 2x1.50 ม.</v>
          </cell>
          <cell r="C631" t="str">
            <v>ชุด</v>
          </cell>
        </row>
        <row r="632">
          <cell r="A632">
            <v>1397</v>
          </cell>
          <cell r="B632" t="str">
            <v>เหล็กแผ่น 4x8 ฟุต # 3 มม.</v>
          </cell>
          <cell r="C632" t="str">
            <v>แผ่น</v>
          </cell>
        </row>
        <row r="633">
          <cell r="A633">
            <v>1467</v>
          </cell>
          <cell r="B633" t="str">
            <v>เหล็กแผ่น 4x8 ฟุต # 5 มม.</v>
          </cell>
          <cell r="C633" t="str">
            <v>แผ่น</v>
          </cell>
        </row>
        <row r="634">
          <cell r="A634">
            <v>1254</v>
          </cell>
          <cell r="B634" t="str">
            <v>เหล็กแผ่น 4x8 ฟุต # 6 มม.</v>
          </cell>
          <cell r="C634" t="str">
            <v>แผ่น</v>
          </cell>
        </row>
        <row r="635">
          <cell r="A635">
            <v>1468</v>
          </cell>
          <cell r="B635" t="str">
            <v>เหล็กแผ่นดำ 5x20 ฟุต # 5 มม.</v>
          </cell>
          <cell r="C635" t="str">
            <v>แผ่น</v>
          </cell>
        </row>
        <row r="636">
          <cell r="A636">
            <v>1638</v>
          </cell>
          <cell r="B636" t="str">
            <v>เหล็กเส้นกลม ขนาด 25x12 มม.</v>
          </cell>
          <cell r="C636" t="str">
            <v>เส้น</v>
          </cell>
        </row>
        <row r="637">
          <cell r="A637">
            <v>1398</v>
          </cell>
          <cell r="B637" t="str">
            <v>เหล็กเส้นกลม ขนาด 6x10 มม.</v>
          </cell>
          <cell r="C637" t="str">
            <v>เส้น</v>
          </cell>
        </row>
        <row r="638">
          <cell r="A638">
            <v>1407</v>
          </cell>
          <cell r="B638" t="str">
            <v>เหล็กเส้นกลม ขนาด 9x10 มม.</v>
          </cell>
          <cell r="C638" t="str">
            <v>เส้น</v>
          </cell>
        </row>
        <row r="639">
          <cell r="A639">
            <v>1475</v>
          </cell>
          <cell r="B639" t="str">
            <v>เหล็กอินเนอร์ ผนังหนา 0.40 ม.</v>
          </cell>
          <cell r="C639" t="str">
            <v>ตัว</v>
          </cell>
        </row>
        <row r="640">
          <cell r="A640">
            <v>1400</v>
          </cell>
          <cell r="B640" t="str">
            <v>แหวนยาง (Rubber Ring) # 6 นิ้ว (150 มม.)</v>
          </cell>
          <cell r="C640" t="str">
            <v>แผ่น</v>
          </cell>
        </row>
        <row r="641">
          <cell r="A641">
            <v>1401</v>
          </cell>
          <cell r="B641" t="str">
            <v>แหวนยาง (Rubber Ring) # 8 นิ้ว (200 มม.)</v>
          </cell>
          <cell r="C641" t="str">
            <v>แผ่น</v>
          </cell>
        </row>
        <row r="642">
          <cell r="A642">
            <v>1402</v>
          </cell>
          <cell r="B642" t="str">
            <v>แหวนยางปากระฆัง # 150 มม.</v>
          </cell>
          <cell r="C642" t="str">
            <v>แผ่น</v>
          </cell>
        </row>
        <row r="643">
          <cell r="A643">
            <v>1403</v>
          </cell>
          <cell r="B643" t="str">
            <v>แหวนสปริง SUS 1 นิ้ว</v>
          </cell>
          <cell r="C643" t="str">
            <v>แผ่น</v>
          </cell>
        </row>
        <row r="644">
          <cell r="A644">
            <v>1404</v>
          </cell>
          <cell r="B644" t="str">
            <v>แหวนอีแปะ SUS 1 นิ้ว</v>
          </cell>
          <cell r="C644" t="str">
            <v>แผ่น</v>
          </cell>
        </row>
        <row r="645">
          <cell r="A645">
            <v>1462</v>
          </cell>
          <cell r="B645" t="str">
            <v>แอร์วาล์ว (บอลคู่) # 50 มม.</v>
          </cell>
          <cell r="C645" t="str">
            <v>ตัว</v>
          </cell>
        </row>
        <row r="646">
          <cell r="A646">
            <v>1493</v>
          </cell>
          <cell r="B646" t="str">
            <v>แอร์วาล์ว (บอลเดี่ยว) รุ่นบาง # 3/4 นิ้ว.</v>
          </cell>
          <cell r="C646" t="str">
            <v>ตัว</v>
          </cell>
        </row>
        <row r="647">
          <cell r="A647">
            <v>1456</v>
          </cell>
          <cell r="B647" t="str">
            <v>แอร์วาล์ว (ประตูระบายอากาศ มอก.) # 20 มม.</v>
          </cell>
          <cell r="C647" t="str">
            <v>ตัว</v>
          </cell>
        </row>
        <row r="648">
          <cell r="A648">
            <v>1451</v>
          </cell>
          <cell r="B648" t="str">
            <v>แอร์วาล์ว (ประตูระบายอากาศ มอก.) # 25 มม.</v>
          </cell>
          <cell r="C648" t="str">
            <v>ตัว</v>
          </cell>
        </row>
        <row r="649">
          <cell r="A649">
            <v>1577</v>
          </cell>
          <cell r="B649" t="str">
            <v>แอร์วาล์ว (ประตูระบายอากาศ มอก.) # 50 มม.</v>
          </cell>
          <cell r="C649" t="str">
            <v>ตัว</v>
          </cell>
        </row>
        <row r="650">
          <cell r="A650">
            <v>1234</v>
          </cell>
          <cell r="B650" t="str">
            <v>แอร์วาล์ว (ประตูระบายอากาศ มอก.) # 80 มม.</v>
          </cell>
          <cell r="C650" t="str">
            <v>ตัว</v>
          </cell>
        </row>
        <row r="651">
          <cell r="A651">
            <v>1650</v>
          </cell>
        </row>
        <row r="652">
          <cell r="A652">
            <v>1651</v>
          </cell>
        </row>
        <row r="653">
          <cell r="A653">
            <v>1652</v>
          </cell>
        </row>
        <row r="654">
          <cell r="A654">
            <v>1653</v>
          </cell>
        </row>
        <row r="655">
          <cell r="A655">
            <v>1654</v>
          </cell>
        </row>
        <row r="656">
          <cell r="A656">
            <v>1655</v>
          </cell>
        </row>
        <row r="657">
          <cell r="A657">
            <v>1656</v>
          </cell>
        </row>
        <row r="658">
          <cell r="A658">
            <v>1657</v>
          </cell>
        </row>
        <row r="659">
          <cell r="A659">
            <v>1658</v>
          </cell>
        </row>
        <row r="660">
          <cell r="A660">
            <v>1659</v>
          </cell>
        </row>
        <row r="661">
          <cell r="A661">
            <v>1660</v>
          </cell>
        </row>
        <row r="662">
          <cell r="A662">
            <v>1661</v>
          </cell>
        </row>
        <row r="663">
          <cell r="A663">
            <v>1662</v>
          </cell>
        </row>
        <row r="664">
          <cell r="A664">
            <v>1663</v>
          </cell>
        </row>
        <row r="665">
          <cell r="A665">
            <v>1664</v>
          </cell>
        </row>
        <row r="666">
          <cell r="A666">
            <v>1665</v>
          </cell>
        </row>
        <row r="667">
          <cell r="A667">
            <v>1666</v>
          </cell>
        </row>
        <row r="668">
          <cell r="A668">
            <v>1667</v>
          </cell>
        </row>
        <row r="669">
          <cell r="A669">
            <v>1668</v>
          </cell>
        </row>
        <row r="670">
          <cell r="A670">
            <v>1669</v>
          </cell>
        </row>
        <row r="671">
          <cell r="A671">
            <v>1670</v>
          </cell>
        </row>
        <row r="672">
          <cell r="A672">
            <v>1671</v>
          </cell>
        </row>
        <row r="673">
          <cell r="A673">
            <v>1672</v>
          </cell>
        </row>
        <row r="674">
          <cell r="A674">
            <v>1673</v>
          </cell>
        </row>
        <row r="675">
          <cell r="A675">
            <v>1674</v>
          </cell>
        </row>
        <row r="676">
          <cell r="A676">
            <v>1675</v>
          </cell>
        </row>
        <row r="677">
          <cell r="A677">
            <v>1676</v>
          </cell>
        </row>
        <row r="678">
          <cell r="A678">
            <v>1677</v>
          </cell>
        </row>
        <row r="679">
          <cell r="A679">
            <v>1678</v>
          </cell>
        </row>
        <row r="680">
          <cell r="A680">
            <v>1679</v>
          </cell>
        </row>
        <row r="681">
          <cell r="A681">
            <v>1680</v>
          </cell>
        </row>
        <row r="682">
          <cell r="A682">
            <v>1681</v>
          </cell>
        </row>
        <row r="683">
          <cell r="A683">
            <v>1682</v>
          </cell>
        </row>
        <row r="684">
          <cell r="A684">
            <v>1683</v>
          </cell>
        </row>
        <row r="685">
          <cell r="A685">
            <v>1684</v>
          </cell>
        </row>
        <row r="686">
          <cell r="A686">
            <v>1685</v>
          </cell>
        </row>
        <row r="687">
          <cell r="A687">
            <v>1686</v>
          </cell>
        </row>
        <row r="688">
          <cell r="A688">
            <v>1687</v>
          </cell>
        </row>
        <row r="689">
          <cell r="A689">
            <v>1688</v>
          </cell>
        </row>
        <row r="690">
          <cell r="A690">
            <v>1689</v>
          </cell>
        </row>
        <row r="691">
          <cell r="A691">
            <v>1690</v>
          </cell>
        </row>
        <row r="692">
          <cell r="A692">
            <v>1691</v>
          </cell>
        </row>
        <row r="693">
          <cell r="A693">
            <v>1692</v>
          </cell>
        </row>
        <row r="694">
          <cell r="A694">
            <v>1693</v>
          </cell>
        </row>
        <row r="695">
          <cell r="A695">
            <v>1694</v>
          </cell>
        </row>
        <row r="696">
          <cell r="A696">
            <v>1695</v>
          </cell>
        </row>
        <row r="697">
          <cell r="A697">
            <v>1696</v>
          </cell>
        </row>
        <row r="698">
          <cell r="A698">
            <v>1697</v>
          </cell>
        </row>
        <row r="699">
          <cell r="A699">
            <v>1698</v>
          </cell>
        </row>
        <row r="700">
          <cell r="A700">
            <v>1699</v>
          </cell>
        </row>
        <row r="701">
          <cell r="A701">
            <v>1700</v>
          </cell>
          <cell r="G701">
            <v>123</v>
          </cell>
        </row>
        <row r="702">
          <cell r="A702">
            <v>1701</v>
          </cell>
        </row>
        <row r="703">
          <cell r="A703">
            <v>1702</v>
          </cell>
        </row>
        <row r="704">
          <cell r="A704">
            <v>1703</v>
          </cell>
        </row>
        <row r="705">
          <cell r="A705">
            <v>1704</v>
          </cell>
        </row>
        <row r="706">
          <cell r="A706">
            <v>1705</v>
          </cell>
        </row>
        <row r="707">
          <cell r="A707">
            <v>1706</v>
          </cell>
        </row>
        <row r="708">
          <cell r="A708">
            <v>1707</v>
          </cell>
        </row>
        <row r="709">
          <cell r="A709">
            <v>1708</v>
          </cell>
        </row>
        <row r="710">
          <cell r="A710">
            <v>1709</v>
          </cell>
        </row>
        <row r="711">
          <cell r="A711">
            <v>1710</v>
          </cell>
        </row>
        <row r="712">
          <cell r="A712">
            <v>1711</v>
          </cell>
        </row>
        <row r="713">
          <cell r="A713">
            <v>1712</v>
          </cell>
        </row>
        <row r="714">
          <cell r="A714">
            <v>1713</v>
          </cell>
        </row>
        <row r="715">
          <cell r="A715">
            <v>1714</v>
          </cell>
        </row>
        <row r="716">
          <cell r="A716">
            <v>1715</v>
          </cell>
        </row>
        <row r="717">
          <cell r="A717">
            <v>1716</v>
          </cell>
        </row>
        <row r="718">
          <cell r="A718">
            <v>1717</v>
          </cell>
        </row>
        <row r="719">
          <cell r="A719">
            <v>1718</v>
          </cell>
        </row>
        <row r="720">
          <cell r="A720">
            <v>1719</v>
          </cell>
        </row>
        <row r="721">
          <cell r="A721">
            <v>1720</v>
          </cell>
        </row>
        <row r="722">
          <cell r="A722">
            <v>1721</v>
          </cell>
        </row>
        <row r="723">
          <cell r="A723">
            <v>1722</v>
          </cell>
        </row>
        <row r="724">
          <cell r="A724">
            <v>1723</v>
          </cell>
        </row>
        <row r="725">
          <cell r="A725">
            <v>1724</v>
          </cell>
        </row>
        <row r="726">
          <cell r="A726">
            <v>1725</v>
          </cell>
        </row>
        <row r="727">
          <cell r="A727">
            <v>1726</v>
          </cell>
        </row>
        <row r="728">
          <cell r="A728">
            <v>1727</v>
          </cell>
        </row>
        <row r="729">
          <cell r="A729">
            <v>1728</v>
          </cell>
        </row>
        <row r="730">
          <cell r="A730">
            <v>1729</v>
          </cell>
        </row>
        <row r="731">
          <cell r="A731">
            <v>1730</v>
          </cell>
        </row>
        <row r="732">
          <cell r="A732">
            <v>1731</v>
          </cell>
        </row>
        <row r="733">
          <cell r="A733">
            <v>1732</v>
          </cell>
        </row>
        <row r="734">
          <cell r="A734">
            <v>1733</v>
          </cell>
        </row>
        <row r="735">
          <cell r="A735">
            <v>1734</v>
          </cell>
        </row>
        <row r="736">
          <cell r="A736">
            <v>1735</v>
          </cell>
        </row>
        <row r="737">
          <cell r="A737">
            <v>1736</v>
          </cell>
        </row>
        <row r="738">
          <cell r="A738">
            <v>1737</v>
          </cell>
        </row>
        <row r="739">
          <cell r="A739">
            <v>1738</v>
          </cell>
        </row>
        <row r="740">
          <cell r="A740">
            <v>1739</v>
          </cell>
        </row>
        <row r="741">
          <cell r="A741">
            <v>1740</v>
          </cell>
        </row>
        <row r="742">
          <cell r="A742">
            <v>1741</v>
          </cell>
        </row>
        <row r="743">
          <cell r="A743">
            <v>1742</v>
          </cell>
        </row>
        <row r="744">
          <cell r="A744">
            <v>1743</v>
          </cell>
        </row>
        <row r="745">
          <cell r="A745">
            <v>1744</v>
          </cell>
        </row>
        <row r="746">
          <cell r="A746">
            <v>1745</v>
          </cell>
        </row>
        <row r="747">
          <cell r="A747">
            <v>1746</v>
          </cell>
        </row>
        <row r="748">
          <cell r="A748">
            <v>1747</v>
          </cell>
        </row>
        <row r="749">
          <cell r="A749">
            <v>1748</v>
          </cell>
        </row>
        <row r="750">
          <cell r="A750">
            <v>1749</v>
          </cell>
        </row>
        <row r="751">
          <cell r="A751">
            <v>1750</v>
          </cell>
        </row>
        <row r="752">
          <cell r="A752">
            <v>1751</v>
          </cell>
        </row>
        <row r="753">
          <cell r="A753">
            <v>1752</v>
          </cell>
        </row>
        <row r="754">
          <cell r="A754">
            <v>1753</v>
          </cell>
        </row>
        <row r="755">
          <cell r="A755">
            <v>1754</v>
          </cell>
        </row>
        <row r="756">
          <cell r="A756">
            <v>1755</v>
          </cell>
        </row>
        <row r="757">
          <cell r="A757">
            <v>1756</v>
          </cell>
        </row>
        <row r="758">
          <cell r="A758">
            <v>1757</v>
          </cell>
        </row>
        <row r="759">
          <cell r="A759">
            <v>1758</v>
          </cell>
        </row>
        <row r="760">
          <cell r="A760">
            <v>1759</v>
          </cell>
        </row>
        <row r="761">
          <cell r="A761">
            <v>1760</v>
          </cell>
        </row>
        <row r="762">
          <cell r="A762">
            <v>1761</v>
          </cell>
        </row>
        <row r="763">
          <cell r="A763">
            <v>1762</v>
          </cell>
        </row>
        <row r="764">
          <cell r="A764">
            <v>1763</v>
          </cell>
        </row>
        <row r="765">
          <cell r="A765">
            <v>1764</v>
          </cell>
        </row>
        <row r="766">
          <cell r="A766">
            <v>1765</v>
          </cell>
        </row>
        <row r="767">
          <cell r="A767">
            <v>1766</v>
          </cell>
        </row>
        <row r="768">
          <cell r="A768">
            <v>1767</v>
          </cell>
        </row>
        <row r="769">
          <cell r="A769">
            <v>1768</v>
          </cell>
        </row>
        <row r="770">
          <cell r="A770">
            <v>1769</v>
          </cell>
        </row>
        <row r="771">
          <cell r="A771">
            <v>1770</v>
          </cell>
        </row>
        <row r="772">
          <cell r="A772">
            <v>1771</v>
          </cell>
        </row>
        <row r="773">
          <cell r="A773">
            <v>1772</v>
          </cell>
        </row>
        <row r="774">
          <cell r="A774">
            <v>1773</v>
          </cell>
        </row>
        <row r="775">
          <cell r="A775">
            <v>1774</v>
          </cell>
        </row>
        <row r="776">
          <cell r="A776">
            <v>1775</v>
          </cell>
        </row>
        <row r="777">
          <cell r="A777">
            <v>1776</v>
          </cell>
        </row>
        <row r="778">
          <cell r="A778">
            <v>1777</v>
          </cell>
        </row>
        <row r="779">
          <cell r="A779">
            <v>1778</v>
          </cell>
        </row>
        <row r="780">
          <cell r="A780">
            <v>1779</v>
          </cell>
        </row>
        <row r="781">
          <cell r="A781">
            <v>1780</v>
          </cell>
        </row>
        <row r="782">
          <cell r="A782">
            <v>1781</v>
          </cell>
        </row>
        <row r="783">
          <cell r="A783">
            <v>1782</v>
          </cell>
        </row>
        <row r="784">
          <cell r="A784">
            <v>1783</v>
          </cell>
        </row>
        <row r="785">
          <cell r="A785">
            <v>1784</v>
          </cell>
        </row>
        <row r="786">
          <cell r="A786">
            <v>1785</v>
          </cell>
        </row>
        <row r="787">
          <cell r="A787">
            <v>1786</v>
          </cell>
        </row>
        <row r="788">
          <cell r="A788">
            <v>1787</v>
          </cell>
        </row>
        <row r="789">
          <cell r="A789">
            <v>1788</v>
          </cell>
        </row>
        <row r="790">
          <cell r="A790">
            <v>1789</v>
          </cell>
        </row>
        <row r="791">
          <cell r="A791">
            <v>1790</v>
          </cell>
        </row>
        <row r="792">
          <cell r="A792">
            <v>1791</v>
          </cell>
        </row>
        <row r="793">
          <cell r="A793">
            <v>1792</v>
          </cell>
        </row>
        <row r="794">
          <cell r="A794">
            <v>1793</v>
          </cell>
        </row>
        <row r="795">
          <cell r="A795">
            <v>1794</v>
          </cell>
        </row>
        <row r="796">
          <cell r="A796">
            <v>1795</v>
          </cell>
        </row>
        <row r="797">
          <cell r="A797">
            <v>1796</v>
          </cell>
        </row>
        <row r="798">
          <cell r="A798">
            <v>1797</v>
          </cell>
        </row>
        <row r="799">
          <cell r="A799">
            <v>1798</v>
          </cell>
        </row>
        <row r="800">
          <cell r="A800">
            <v>1799</v>
          </cell>
        </row>
        <row r="801">
          <cell r="A801">
            <v>1800</v>
          </cell>
        </row>
        <row r="802">
          <cell r="A802">
            <v>1801</v>
          </cell>
        </row>
        <row r="803">
          <cell r="A803">
            <v>1802</v>
          </cell>
        </row>
        <row r="804">
          <cell r="A804">
            <v>1803</v>
          </cell>
        </row>
        <row r="805">
          <cell r="A805">
            <v>1804</v>
          </cell>
        </row>
        <row r="806">
          <cell r="A806">
            <v>1805</v>
          </cell>
        </row>
        <row r="807">
          <cell r="A807">
            <v>1806</v>
          </cell>
        </row>
        <row r="808">
          <cell r="A808">
            <v>1807</v>
          </cell>
        </row>
        <row r="809">
          <cell r="A809">
            <v>1808</v>
          </cell>
        </row>
        <row r="810">
          <cell r="A810">
            <v>1809</v>
          </cell>
        </row>
        <row r="811">
          <cell r="A811">
            <v>1810</v>
          </cell>
        </row>
        <row r="812">
          <cell r="A812">
            <v>1811</v>
          </cell>
        </row>
        <row r="813">
          <cell r="A813">
            <v>1812</v>
          </cell>
        </row>
        <row r="814">
          <cell r="A814">
            <v>1813</v>
          </cell>
        </row>
        <row r="815">
          <cell r="A815">
            <v>1814</v>
          </cell>
        </row>
        <row r="816">
          <cell r="A816">
            <v>1815</v>
          </cell>
        </row>
        <row r="817">
          <cell r="A817">
            <v>1816</v>
          </cell>
        </row>
        <row r="818">
          <cell r="A818">
            <v>1817</v>
          </cell>
        </row>
        <row r="819">
          <cell r="A819">
            <v>1818</v>
          </cell>
        </row>
        <row r="820">
          <cell r="A820">
            <v>1819</v>
          </cell>
        </row>
        <row r="821">
          <cell r="A821">
            <v>1820</v>
          </cell>
        </row>
        <row r="822">
          <cell r="A822">
            <v>1821</v>
          </cell>
        </row>
        <row r="823">
          <cell r="A823">
            <v>1822</v>
          </cell>
        </row>
        <row r="824">
          <cell r="A824">
            <v>1823</v>
          </cell>
        </row>
        <row r="825">
          <cell r="A825">
            <v>1824</v>
          </cell>
        </row>
        <row r="826">
          <cell r="A826">
            <v>1825</v>
          </cell>
        </row>
        <row r="827">
          <cell r="A827">
            <v>1826</v>
          </cell>
        </row>
        <row r="828">
          <cell r="A828">
            <v>1827</v>
          </cell>
        </row>
        <row r="829">
          <cell r="A829">
            <v>1828</v>
          </cell>
        </row>
        <row r="830">
          <cell r="A830">
            <v>1829</v>
          </cell>
        </row>
        <row r="831">
          <cell r="A831">
            <v>1830</v>
          </cell>
        </row>
        <row r="832">
          <cell r="A832">
            <v>1831</v>
          </cell>
        </row>
        <row r="833">
          <cell r="A833">
            <v>1832</v>
          </cell>
        </row>
        <row r="834">
          <cell r="A834">
            <v>1833</v>
          </cell>
        </row>
        <row r="835">
          <cell r="A835">
            <v>1834</v>
          </cell>
        </row>
        <row r="836">
          <cell r="A836">
            <v>1835</v>
          </cell>
        </row>
        <row r="837">
          <cell r="A837">
            <v>1836</v>
          </cell>
        </row>
        <row r="838">
          <cell r="A838">
            <v>1837</v>
          </cell>
        </row>
        <row r="839">
          <cell r="A839">
            <v>1838</v>
          </cell>
        </row>
        <row r="840">
          <cell r="A840">
            <v>1839</v>
          </cell>
        </row>
        <row r="841">
          <cell r="A841">
            <v>1840</v>
          </cell>
        </row>
        <row r="842">
          <cell r="A842">
            <v>1841</v>
          </cell>
        </row>
        <row r="843">
          <cell r="A843">
            <v>1842</v>
          </cell>
        </row>
        <row r="844">
          <cell r="A844">
            <v>1843</v>
          </cell>
        </row>
        <row r="845">
          <cell r="A845">
            <v>1844</v>
          </cell>
        </row>
        <row r="846">
          <cell r="A846">
            <v>1845</v>
          </cell>
        </row>
        <row r="847">
          <cell r="A847">
            <v>1846</v>
          </cell>
        </row>
        <row r="848">
          <cell r="A848">
            <v>1847</v>
          </cell>
        </row>
        <row r="849">
          <cell r="A849">
            <v>1848</v>
          </cell>
        </row>
        <row r="850">
          <cell r="A850">
            <v>1849</v>
          </cell>
        </row>
        <row r="851">
          <cell r="A851">
            <v>1850</v>
          </cell>
        </row>
        <row r="852">
          <cell r="A852">
            <v>1851</v>
          </cell>
        </row>
        <row r="853">
          <cell r="A853">
            <v>1852</v>
          </cell>
        </row>
        <row r="854">
          <cell r="A854">
            <v>1853</v>
          </cell>
        </row>
        <row r="855">
          <cell r="A855">
            <v>1854</v>
          </cell>
        </row>
        <row r="856">
          <cell r="A856">
            <v>1855</v>
          </cell>
        </row>
        <row r="857">
          <cell r="A857">
            <v>1856</v>
          </cell>
        </row>
        <row r="858">
          <cell r="A858">
            <v>1857</v>
          </cell>
        </row>
        <row r="859">
          <cell r="A859">
            <v>1858</v>
          </cell>
        </row>
        <row r="860">
          <cell r="A860">
            <v>1859</v>
          </cell>
        </row>
        <row r="861">
          <cell r="A861">
            <v>1860</v>
          </cell>
        </row>
        <row r="862">
          <cell r="A862">
            <v>1861</v>
          </cell>
        </row>
        <row r="863">
          <cell r="A863">
            <v>1862</v>
          </cell>
        </row>
        <row r="864">
          <cell r="A864">
            <v>1863</v>
          </cell>
        </row>
        <row r="865">
          <cell r="A865">
            <v>1864</v>
          </cell>
        </row>
        <row r="866">
          <cell r="A866">
            <v>1865</v>
          </cell>
        </row>
        <row r="867">
          <cell r="A867">
            <v>1866</v>
          </cell>
        </row>
        <row r="868">
          <cell r="A868">
            <v>1867</v>
          </cell>
        </row>
        <row r="869">
          <cell r="A869">
            <v>1868</v>
          </cell>
        </row>
        <row r="870">
          <cell r="A870">
            <v>1869</v>
          </cell>
        </row>
        <row r="871">
          <cell r="A871">
            <v>1870</v>
          </cell>
        </row>
        <row r="872">
          <cell r="A872">
            <v>1871</v>
          </cell>
        </row>
        <row r="873">
          <cell r="A873">
            <v>1872</v>
          </cell>
        </row>
        <row r="874">
          <cell r="A874">
            <v>1873</v>
          </cell>
        </row>
        <row r="875">
          <cell r="A875">
            <v>1874</v>
          </cell>
        </row>
        <row r="876">
          <cell r="A876">
            <v>1875</v>
          </cell>
        </row>
        <row r="877">
          <cell r="A877">
            <v>1876</v>
          </cell>
        </row>
        <row r="878">
          <cell r="A878">
            <v>1877</v>
          </cell>
        </row>
        <row r="879">
          <cell r="A879">
            <v>1878</v>
          </cell>
        </row>
        <row r="880">
          <cell r="A880">
            <v>1879</v>
          </cell>
        </row>
        <row r="881">
          <cell r="A881">
            <v>1880</v>
          </cell>
        </row>
        <row r="882">
          <cell r="A882">
            <v>1881</v>
          </cell>
        </row>
        <row r="883">
          <cell r="A883">
            <v>1882</v>
          </cell>
        </row>
        <row r="884">
          <cell r="A884">
            <v>1883</v>
          </cell>
        </row>
        <row r="885">
          <cell r="A885">
            <v>1884</v>
          </cell>
        </row>
        <row r="886">
          <cell r="A886">
            <v>1885</v>
          </cell>
        </row>
        <row r="887">
          <cell r="A887">
            <v>1886</v>
          </cell>
        </row>
        <row r="888">
          <cell r="A888">
            <v>1887</v>
          </cell>
        </row>
        <row r="889">
          <cell r="A889">
            <v>1888</v>
          </cell>
        </row>
        <row r="890">
          <cell r="A890">
            <v>1889</v>
          </cell>
        </row>
        <row r="891">
          <cell r="A891">
            <v>1890</v>
          </cell>
        </row>
        <row r="892">
          <cell r="A892">
            <v>1891</v>
          </cell>
        </row>
        <row r="893">
          <cell r="A893">
            <v>1892</v>
          </cell>
        </row>
        <row r="894">
          <cell r="A894">
            <v>1893</v>
          </cell>
        </row>
        <row r="895">
          <cell r="A895">
            <v>1894</v>
          </cell>
        </row>
        <row r="896">
          <cell r="A896">
            <v>1895</v>
          </cell>
        </row>
        <row r="897">
          <cell r="A897">
            <v>1896</v>
          </cell>
        </row>
        <row r="898">
          <cell r="A898">
            <v>1897</v>
          </cell>
        </row>
        <row r="899">
          <cell r="A899">
            <v>1898</v>
          </cell>
        </row>
        <row r="900">
          <cell r="A900">
            <v>1899</v>
          </cell>
        </row>
        <row r="901">
          <cell r="A901">
            <v>1900</v>
          </cell>
        </row>
        <row r="902">
          <cell r="A902">
            <v>1901</v>
          </cell>
        </row>
        <row r="903">
          <cell r="A903">
            <v>1902</v>
          </cell>
        </row>
        <row r="904">
          <cell r="A904">
            <v>1903</v>
          </cell>
        </row>
        <row r="905">
          <cell r="A905">
            <v>1904</v>
          </cell>
        </row>
        <row r="906">
          <cell r="A906">
            <v>1905</v>
          </cell>
        </row>
        <row r="907">
          <cell r="A907">
            <v>1906</v>
          </cell>
        </row>
        <row r="908">
          <cell r="A908">
            <v>1907</v>
          </cell>
        </row>
        <row r="909">
          <cell r="A909">
            <v>1908</v>
          </cell>
        </row>
        <row r="910">
          <cell r="A910">
            <v>1909</v>
          </cell>
        </row>
        <row r="911">
          <cell r="A911">
            <v>1910</v>
          </cell>
        </row>
        <row r="912">
          <cell r="A912">
            <v>1911</v>
          </cell>
        </row>
        <row r="913">
          <cell r="A913">
            <v>1912</v>
          </cell>
        </row>
        <row r="914">
          <cell r="A914">
            <v>1913</v>
          </cell>
        </row>
        <row r="915">
          <cell r="A915">
            <v>1914</v>
          </cell>
        </row>
        <row r="916">
          <cell r="A916">
            <v>1915</v>
          </cell>
        </row>
        <row r="917">
          <cell r="A917">
            <v>1916</v>
          </cell>
        </row>
        <row r="918">
          <cell r="A918">
            <v>1917</v>
          </cell>
        </row>
        <row r="919">
          <cell r="A919">
            <v>1918</v>
          </cell>
        </row>
        <row r="920">
          <cell r="A920">
            <v>1919</v>
          </cell>
        </row>
        <row r="921">
          <cell r="A921">
            <v>1920</v>
          </cell>
        </row>
        <row r="922">
          <cell r="A922">
            <v>1921</v>
          </cell>
        </row>
        <row r="923">
          <cell r="A923">
            <v>1922</v>
          </cell>
        </row>
        <row r="924">
          <cell r="A924">
            <v>1923</v>
          </cell>
        </row>
        <row r="925">
          <cell r="A925">
            <v>1924</v>
          </cell>
        </row>
        <row r="926">
          <cell r="A926">
            <v>1925</v>
          </cell>
        </row>
        <row r="927">
          <cell r="A927">
            <v>1926</v>
          </cell>
        </row>
        <row r="928">
          <cell r="A928">
            <v>1927</v>
          </cell>
        </row>
        <row r="929">
          <cell r="A929">
            <v>1928</v>
          </cell>
        </row>
        <row r="930">
          <cell r="A930">
            <v>1929</v>
          </cell>
        </row>
        <row r="931">
          <cell r="A931">
            <v>1930</v>
          </cell>
        </row>
        <row r="932">
          <cell r="A932">
            <v>1931</v>
          </cell>
        </row>
        <row r="933">
          <cell r="A933">
            <v>1932</v>
          </cell>
        </row>
        <row r="934">
          <cell r="A934">
            <v>1933</v>
          </cell>
        </row>
        <row r="935">
          <cell r="A935">
            <v>1934</v>
          </cell>
        </row>
        <row r="936">
          <cell r="A936">
            <v>1935</v>
          </cell>
        </row>
        <row r="937">
          <cell r="A937">
            <v>1936</v>
          </cell>
        </row>
        <row r="938">
          <cell r="A938">
            <v>1937</v>
          </cell>
        </row>
        <row r="939">
          <cell r="A939">
            <v>1938</v>
          </cell>
        </row>
        <row r="940">
          <cell r="A940">
            <v>1939</v>
          </cell>
        </row>
        <row r="941">
          <cell r="A941">
            <v>1940</v>
          </cell>
        </row>
        <row r="942">
          <cell r="A942">
            <v>1941</v>
          </cell>
        </row>
        <row r="943">
          <cell r="A943">
            <v>1942</v>
          </cell>
        </row>
        <row r="944">
          <cell r="A944">
            <v>1943</v>
          </cell>
        </row>
        <row r="945">
          <cell r="A945">
            <v>1944</v>
          </cell>
        </row>
        <row r="946">
          <cell r="A946">
            <v>1945</v>
          </cell>
        </row>
        <row r="947">
          <cell r="A947">
            <v>1946</v>
          </cell>
        </row>
        <row r="948">
          <cell r="A948">
            <v>1947</v>
          </cell>
        </row>
        <row r="949">
          <cell r="A949">
            <v>1948</v>
          </cell>
        </row>
        <row r="950">
          <cell r="A950">
            <v>1949</v>
          </cell>
        </row>
        <row r="951">
          <cell r="A951">
            <v>1950</v>
          </cell>
        </row>
        <row r="952">
          <cell r="A952">
            <v>1951</v>
          </cell>
        </row>
        <row r="953">
          <cell r="A953">
            <v>1952</v>
          </cell>
        </row>
        <row r="954">
          <cell r="A954">
            <v>1953</v>
          </cell>
        </row>
        <row r="955">
          <cell r="A955">
            <v>1954</v>
          </cell>
        </row>
        <row r="956">
          <cell r="A956">
            <v>1955</v>
          </cell>
        </row>
        <row r="957">
          <cell r="A957">
            <v>1956</v>
          </cell>
        </row>
        <row r="958">
          <cell r="A958">
            <v>1957</v>
          </cell>
        </row>
        <row r="959">
          <cell r="A959">
            <v>1958</v>
          </cell>
        </row>
        <row r="960">
          <cell r="A960">
            <v>1959</v>
          </cell>
        </row>
        <row r="961">
          <cell r="A961">
            <v>1960</v>
          </cell>
        </row>
        <row r="962">
          <cell r="A962">
            <v>1961</v>
          </cell>
        </row>
        <row r="963">
          <cell r="A963">
            <v>1962</v>
          </cell>
        </row>
        <row r="964">
          <cell r="A964">
            <v>1963</v>
          </cell>
        </row>
        <row r="965">
          <cell r="A965">
            <v>1964</v>
          </cell>
        </row>
        <row r="966">
          <cell r="A966">
            <v>1965</v>
          </cell>
        </row>
        <row r="967">
          <cell r="A967">
            <v>1966</v>
          </cell>
        </row>
        <row r="968">
          <cell r="A968">
            <v>1967</v>
          </cell>
        </row>
        <row r="969">
          <cell r="A969">
            <v>1968</v>
          </cell>
        </row>
        <row r="970">
          <cell r="A970">
            <v>1969</v>
          </cell>
        </row>
        <row r="971">
          <cell r="A971">
            <v>1970</v>
          </cell>
        </row>
        <row r="972">
          <cell r="A972">
            <v>1971</v>
          </cell>
        </row>
        <row r="973">
          <cell r="A973">
            <v>1972</v>
          </cell>
        </row>
        <row r="974">
          <cell r="A974">
            <v>1973</v>
          </cell>
        </row>
        <row r="975">
          <cell r="A975">
            <v>1974</v>
          </cell>
        </row>
        <row r="976">
          <cell r="A976">
            <v>1975</v>
          </cell>
        </row>
        <row r="977">
          <cell r="A977">
            <v>1976</v>
          </cell>
        </row>
        <row r="978">
          <cell r="A978">
            <v>1977</v>
          </cell>
        </row>
        <row r="979">
          <cell r="A979">
            <v>1978</v>
          </cell>
        </row>
        <row r="980">
          <cell r="A980">
            <v>1979</v>
          </cell>
        </row>
        <row r="981">
          <cell r="A981">
            <v>1980</v>
          </cell>
        </row>
        <row r="982">
          <cell r="A982">
            <v>1981</v>
          </cell>
        </row>
        <row r="983">
          <cell r="A983">
            <v>1982</v>
          </cell>
        </row>
        <row r="984">
          <cell r="A984">
            <v>1983</v>
          </cell>
        </row>
        <row r="985">
          <cell r="A985">
            <v>1984</v>
          </cell>
        </row>
        <row r="986">
          <cell r="A986">
            <v>1985</v>
          </cell>
        </row>
        <row r="987">
          <cell r="A987">
            <v>1986</v>
          </cell>
        </row>
        <row r="988">
          <cell r="A988">
            <v>1987</v>
          </cell>
        </row>
        <row r="989">
          <cell r="A989">
            <v>1988</v>
          </cell>
        </row>
        <row r="990">
          <cell r="A990">
            <v>1989</v>
          </cell>
        </row>
        <row r="991">
          <cell r="A991">
            <v>1990</v>
          </cell>
        </row>
        <row r="992">
          <cell r="A992">
            <v>1991</v>
          </cell>
        </row>
        <row r="993">
          <cell r="A993">
            <v>1992</v>
          </cell>
        </row>
        <row r="994">
          <cell r="A994">
            <v>1993</v>
          </cell>
        </row>
        <row r="995">
          <cell r="A995">
            <v>1994</v>
          </cell>
        </row>
        <row r="996">
          <cell r="A996">
            <v>1995</v>
          </cell>
        </row>
        <row r="997">
          <cell r="A997">
            <v>1996</v>
          </cell>
        </row>
        <row r="998">
          <cell r="A998">
            <v>1997</v>
          </cell>
        </row>
        <row r="999">
          <cell r="A999">
            <v>1998</v>
          </cell>
        </row>
        <row r="1000">
          <cell r="A1000">
            <v>1999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>
      <selection activeCell="D19" sqref="D19"/>
    </sheetView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N77"/>
  <sheetViews>
    <sheetView workbookViewId="0">
      <selection activeCell="B7" sqref="B7:E7"/>
    </sheetView>
  </sheetViews>
  <sheetFormatPr defaultRowHeight="14.25"/>
  <cols>
    <col min="1" max="1" width="7.25" style="2" customWidth="1"/>
    <col min="2" max="2" width="9.625" style="2" customWidth="1"/>
    <col min="3" max="3" width="9" style="2"/>
    <col min="4" max="4" width="6" style="2" customWidth="1"/>
    <col min="5" max="5" width="17.375" style="2" customWidth="1"/>
    <col min="6" max="6" width="8" style="2" customWidth="1"/>
    <col min="7" max="7" width="9.25" style="2" customWidth="1"/>
    <col min="8" max="8" width="10.625" style="2" customWidth="1"/>
    <col min="9" max="9" width="12.5" style="2" customWidth="1"/>
    <col min="10" max="10" width="1.5" style="2" hidden="1" customWidth="1"/>
    <col min="11" max="11" width="11.75" style="2" customWidth="1"/>
    <col min="12" max="12" width="14.375" style="2" customWidth="1"/>
    <col min="13" max="14" width="8.75" style="2" customWidth="1"/>
    <col min="15" max="16384" width="9" style="2"/>
  </cols>
  <sheetData>
    <row r="1" spans="1:14">
      <c r="A1" s="134" t="s">
        <v>30</v>
      </c>
      <c r="B1" s="135"/>
      <c r="C1" s="135"/>
      <c r="D1" s="135"/>
      <c r="E1" s="135"/>
      <c r="F1" s="135"/>
      <c r="G1" s="135"/>
      <c r="H1" s="135"/>
      <c r="I1" s="135"/>
      <c r="J1" s="135"/>
    </row>
    <row r="2" spans="1:14">
      <c r="A2" s="135"/>
      <c r="B2" s="135"/>
      <c r="C2" s="135"/>
      <c r="D2" s="135"/>
      <c r="E2" s="135"/>
      <c r="F2" s="135"/>
      <c r="G2" s="135"/>
      <c r="H2" s="135"/>
      <c r="I2" s="135"/>
      <c r="J2" s="135"/>
    </row>
    <row r="3" spans="1:14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29" t="s">
        <v>52</v>
      </c>
      <c r="L3" s="130" t="s">
        <v>45</v>
      </c>
      <c r="M3"/>
      <c r="N3"/>
    </row>
    <row r="4" spans="1:14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29"/>
      <c r="L4" s="130"/>
    </row>
    <row r="5" spans="1:14">
      <c r="A5" s="135"/>
      <c r="B5" s="135"/>
      <c r="C5" s="135"/>
      <c r="D5" s="135"/>
      <c r="E5" s="135"/>
      <c r="F5" s="135"/>
      <c r="G5" s="135"/>
      <c r="H5" s="135"/>
      <c r="I5" s="135"/>
      <c r="J5" s="135"/>
    </row>
    <row r="6" spans="1:14" ht="35.25" customHeight="1" thickBot="1">
      <c r="A6" s="135"/>
      <c r="B6" s="135"/>
      <c r="C6" s="135"/>
      <c r="D6" s="135"/>
      <c r="E6" s="135"/>
      <c r="F6" s="135"/>
      <c r="G6" s="135"/>
      <c r="H6" s="135"/>
      <c r="I6" s="135"/>
      <c r="J6" s="135"/>
    </row>
    <row r="7" spans="1:14" ht="17.25" customHeight="1" thickBot="1">
      <c r="A7" s="3" t="s">
        <v>18</v>
      </c>
      <c r="B7" s="136" t="s">
        <v>37</v>
      </c>
      <c r="C7" s="137"/>
      <c r="D7" s="137"/>
      <c r="E7" s="138"/>
      <c r="F7" s="3" t="s">
        <v>19</v>
      </c>
      <c r="G7" s="139"/>
      <c r="H7" s="140"/>
      <c r="I7" s="140"/>
      <c r="J7" s="141"/>
    </row>
    <row r="8" spans="1:14" ht="17.25" customHeight="1">
      <c r="A8" s="3" t="s">
        <v>17</v>
      </c>
      <c r="B8" s="142" t="str">
        <f>IF(B7&lt;&gt;"",VLOOKUP(B7,ผู้ขาย,3,FALSE),"")</f>
        <v>คุณเก๋</v>
      </c>
      <c r="C8" s="143"/>
      <c r="D8" s="143"/>
      <c r="E8" s="143"/>
      <c r="F8" s="3" t="s">
        <v>20</v>
      </c>
      <c r="G8" s="32">
        <f ca="1">TODAY()</f>
        <v>40835</v>
      </c>
      <c r="H8" s="33">
        <f ca="1">NOW()</f>
        <v>40835.613513194447</v>
      </c>
      <c r="I8" s="9"/>
      <c r="J8" s="4"/>
    </row>
    <row r="9" spans="1:14" ht="17.25" customHeight="1">
      <c r="A9" s="3" t="s">
        <v>16</v>
      </c>
      <c r="B9" s="142" t="str">
        <f>IF(B7&lt;&gt;"",VLOOKUP(B7,ผู้ขาย,4,FALSE),"")</f>
        <v>02-8792541</v>
      </c>
      <c r="C9" s="142"/>
      <c r="D9" s="142"/>
      <c r="E9" s="142"/>
      <c r="F9" s="3" t="s">
        <v>21</v>
      </c>
      <c r="G9" s="142">
        <f>1</f>
        <v>1</v>
      </c>
      <c r="H9" s="142"/>
      <c r="I9" s="142"/>
      <c r="J9" s="142"/>
    </row>
    <row r="10" spans="1:14" ht="18" customHeight="1">
      <c r="A10" s="5" t="s">
        <v>15</v>
      </c>
      <c r="B10" s="149" t="str">
        <f>IF(L3&lt;&gt;"",VLOOKUP(L3,หน่วยงาน,2,FALSE),"")</f>
        <v>โครงการก่อสร้าง กปภ. จ.บุรีรัมย์</v>
      </c>
      <c r="C10" s="149"/>
      <c r="D10" s="149"/>
      <c r="E10" s="149"/>
      <c r="F10" s="5" t="s">
        <v>22</v>
      </c>
      <c r="G10" s="150"/>
      <c r="H10" s="150"/>
      <c r="I10" s="150"/>
      <c r="J10" s="150"/>
    </row>
    <row r="11" spans="1:14" ht="15" customHeight="1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L11"/>
    </row>
    <row r="12" spans="1:14" ht="17.25" customHeight="1">
      <c r="A12" s="121" t="s">
        <v>0</v>
      </c>
      <c r="B12" s="122"/>
      <c r="C12" s="16"/>
      <c r="D12" s="17"/>
      <c r="E12" s="18"/>
      <c r="F12" s="22"/>
      <c r="G12" s="13" t="s">
        <v>2</v>
      </c>
      <c r="H12" s="112" t="s">
        <v>66</v>
      </c>
      <c r="I12" s="113"/>
    </row>
    <row r="13" spans="1:14" ht="17.25" customHeight="1">
      <c r="A13" s="123"/>
      <c r="B13" s="124"/>
      <c r="C13" s="146" t="s">
        <v>60</v>
      </c>
      <c r="D13" s="147"/>
      <c r="E13" s="148"/>
      <c r="F13" s="23"/>
      <c r="G13" s="14" t="s">
        <v>1</v>
      </c>
      <c r="H13" s="114" t="str">
        <f>IF(L3&lt;&gt;"",VLOOKUP(L3,หน่วยงาน,1,FALSE),"")</f>
        <v>หน่วยงานบุรีรัมย์</v>
      </c>
      <c r="I13" s="115"/>
    </row>
    <row r="14" spans="1:14" ht="17.25" customHeight="1">
      <c r="A14" s="125"/>
      <c r="B14" s="126"/>
      <c r="C14" s="19"/>
      <c r="D14" s="20"/>
      <c r="E14" s="21"/>
      <c r="F14" s="20"/>
      <c r="G14" s="15" t="s">
        <v>3</v>
      </c>
      <c r="H14" s="116" t="str">
        <f>IF(L3&lt;&gt;"",VLOOKUP(L3,หน่วยงาน,3,FALSE),"")</f>
        <v>นายประสาท</v>
      </c>
      <c r="I14" s="117"/>
    </row>
    <row r="15" spans="1:14">
      <c r="A15" s="127" t="s">
        <v>4</v>
      </c>
      <c r="B15" s="118" t="s">
        <v>5</v>
      </c>
      <c r="C15" s="119"/>
      <c r="D15" s="119"/>
      <c r="E15" s="119"/>
      <c r="F15" s="127" t="s">
        <v>6</v>
      </c>
      <c r="G15" s="131" t="s">
        <v>7</v>
      </c>
      <c r="H15" s="132" t="s">
        <v>8</v>
      </c>
      <c r="I15" s="144" t="s">
        <v>23</v>
      </c>
    </row>
    <row r="16" spans="1:14">
      <c r="A16" s="128"/>
      <c r="B16" s="120"/>
      <c r="C16" s="120"/>
      <c r="D16" s="120"/>
      <c r="E16" s="120"/>
      <c r="F16" s="128"/>
      <c r="G16" s="128"/>
      <c r="H16" s="133"/>
      <c r="I16" s="145"/>
    </row>
    <row r="17" spans="1:9" ht="21">
      <c r="A17" s="30" t="str">
        <f>IF(B17&lt;&gt;"",(ROW()-16)*(NOT(ISBLANK(B17))),"")</f>
        <v/>
      </c>
      <c r="B17" s="110"/>
      <c r="C17" s="111"/>
      <c r="D17" s="111"/>
      <c r="E17" s="111"/>
      <c r="F17" s="7"/>
      <c r="G17" s="6"/>
      <c r="H17" s="8"/>
      <c r="I17" s="31" t="str">
        <f>IF(F17="","",F17*H17)</f>
        <v/>
      </c>
    </row>
    <row r="18" spans="1:9" ht="21">
      <c r="A18" s="30" t="str">
        <f t="shared" ref="A18:A36" si="0">IF(B18&lt;&gt;"",(ROW()-16)*(NOT(ISBLANK(B18))),"")</f>
        <v/>
      </c>
      <c r="B18" s="110"/>
      <c r="C18" s="111"/>
      <c r="D18" s="111"/>
      <c r="E18" s="111"/>
      <c r="F18" s="7"/>
      <c r="G18" s="6"/>
      <c r="H18" s="8"/>
      <c r="I18" s="31" t="str">
        <f t="shared" ref="I18:I76" si="1">IF(F18="","",F18*H18)</f>
        <v/>
      </c>
    </row>
    <row r="19" spans="1:9" ht="21">
      <c r="A19" s="30" t="str">
        <f t="shared" si="0"/>
        <v/>
      </c>
      <c r="B19" s="110"/>
      <c r="C19" s="111"/>
      <c r="D19" s="111"/>
      <c r="E19" s="111"/>
      <c r="F19" s="7"/>
      <c r="G19" s="6"/>
      <c r="H19" s="8"/>
      <c r="I19" s="31" t="str">
        <f t="shared" si="1"/>
        <v/>
      </c>
    </row>
    <row r="20" spans="1:9" ht="21">
      <c r="A20" s="30" t="str">
        <f t="shared" si="0"/>
        <v/>
      </c>
      <c r="B20" s="110"/>
      <c r="C20" s="111"/>
      <c r="D20" s="111"/>
      <c r="E20" s="111"/>
      <c r="F20" s="7"/>
      <c r="G20" s="6"/>
      <c r="H20" s="8"/>
      <c r="I20" s="31" t="str">
        <f t="shared" si="1"/>
        <v/>
      </c>
    </row>
    <row r="21" spans="1:9" ht="21">
      <c r="A21" s="30" t="str">
        <f t="shared" si="0"/>
        <v/>
      </c>
      <c r="B21" s="110"/>
      <c r="C21" s="111"/>
      <c r="D21" s="111"/>
      <c r="E21" s="111"/>
      <c r="F21" s="7"/>
      <c r="G21" s="6"/>
      <c r="H21" s="8"/>
      <c r="I21" s="31" t="str">
        <f t="shared" si="1"/>
        <v/>
      </c>
    </row>
    <row r="22" spans="1:9" ht="21">
      <c r="A22" s="30" t="str">
        <f t="shared" si="0"/>
        <v/>
      </c>
      <c r="B22" s="110"/>
      <c r="C22" s="111"/>
      <c r="D22" s="111"/>
      <c r="E22" s="111"/>
      <c r="F22" s="7"/>
      <c r="G22" s="6"/>
      <c r="H22" s="8"/>
      <c r="I22" s="31" t="str">
        <f t="shared" si="1"/>
        <v/>
      </c>
    </row>
    <row r="23" spans="1:9" ht="21">
      <c r="A23" s="30" t="str">
        <f t="shared" si="0"/>
        <v/>
      </c>
      <c r="B23" s="110"/>
      <c r="C23" s="111"/>
      <c r="D23" s="111"/>
      <c r="E23" s="111"/>
      <c r="F23" s="7"/>
      <c r="G23" s="6"/>
      <c r="H23" s="8"/>
      <c r="I23" s="31" t="str">
        <f t="shared" si="1"/>
        <v/>
      </c>
    </row>
    <row r="24" spans="1:9" ht="21">
      <c r="A24" s="30" t="str">
        <f t="shared" si="0"/>
        <v/>
      </c>
      <c r="B24" s="110"/>
      <c r="C24" s="111"/>
      <c r="D24" s="111"/>
      <c r="E24" s="111"/>
      <c r="F24" s="7"/>
      <c r="G24" s="6"/>
      <c r="H24" s="8"/>
      <c r="I24" s="31" t="str">
        <f t="shared" si="1"/>
        <v/>
      </c>
    </row>
    <row r="25" spans="1:9" ht="21">
      <c r="A25" s="30" t="str">
        <f t="shared" si="0"/>
        <v/>
      </c>
      <c r="B25" s="110"/>
      <c r="C25" s="111"/>
      <c r="D25" s="111"/>
      <c r="E25" s="111"/>
      <c r="F25" s="7"/>
      <c r="G25" s="6"/>
      <c r="H25" s="8"/>
      <c r="I25" s="31" t="str">
        <f t="shared" si="1"/>
        <v/>
      </c>
    </row>
    <row r="26" spans="1:9" ht="21">
      <c r="A26" s="30" t="str">
        <f t="shared" si="0"/>
        <v/>
      </c>
      <c r="B26" s="110"/>
      <c r="C26" s="111"/>
      <c r="D26" s="111"/>
      <c r="E26" s="111"/>
      <c r="F26" s="7"/>
      <c r="G26" s="6"/>
      <c r="H26" s="8"/>
      <c r="I26" s="31" t="str">
        <f t="shared" si="1"/>
        <v/>
      </c>
    </row>
    <row r="27" spans="1:9" ht="21">
      <c r="A27" s="30" t="str">
        <f t="shared" si="0"/>
        <v/>
      </c>
      <c r="B27" s="110"/>
      <c r="C27" s="111"/>
      <c r="D27" s="111"/>
      <c r="E27" s="111"/>
      <c r="F27" s="7"/>
      <c r="G27" s="6"/>
      <c r="H27" s="8"/>
      <c r="I27" s="31" t="str">
        <f t="shared" si="1"/>
        <v/>
      </c>
    </row>
    <row r="28" spans="1:9" ht="21">
      <c r="A28" s="30" t="str">
        <f t="shared" si="0"/>
        <v/>
      </c>
      <c r="B28" s="110"/>
      <c r="C28" s="111"/>
      <c r="D28" s="111"/>
      <c r="E28" s="111"/>
      <c r="F28" s="7"/>
      <c r="G28" s="6"/>
      <c r="H28" s="8"/>
      <c r="I28" s="31" t="str">
        <f t="shared" si="1"/>
        <v/>
      </c>
    </row>
    <row r="29" spans="1:9" ht="21">
      <c r="A29" s="30" t="str">
        <f t="shared" si="0"/>
        <v/>
      </c>
      <c r="B29" s="110"/>
      <c r="C29" s="111"/>
      <c r="D29" s="111"/>
      <c r="E29" s="111"/>
      <c r="F29" s="7"/>
      <c r="G29" s="6"/>
      <c r="H29" s="8"/>
      <c r="I29" s="31" t="str">
        <f t="shared" si="1"/>
        <v/>
      </c>
    </row>
    <row r="30" spans="1:9" ht="21">
      <c r="A30" s="30" t="str">
        <f t="shared" si="0"/>
        <v/>
      </c>
      <c r="B30" s="110"/>
      <c r="C30" s="111"/>
      <c r="D30" s="111"/>
      <c r="E30" s="111"/>
      <c r="F30" s="7"/>
      <c r="G30" s="6"/>
      <c r="H30" s="8"/>
      <c r="I30" s="31" t="str">
        <f t="shared" si="1"/>
        <v/>
      </c>
    </row>
    <row r="31" spans="1:9" ht="21">
      <c r="A31" s="30" t="str">
        <f t="shared" si="0"/>
        <v/>
      </c>
      <c r="B31" s="110"/>
      <c r="C31" s="111"/>
      <c r="D31" s="111"/>
      <c r="E31" s="111"/>
      <c r="F31" s="7"/>
      <c r="G31" s="6"/>
      <c r="H31" s="8"/>
      <c r="I31" s="31" t="str">
        <f t="shared" si="1"/>
        <v/>
      </c>
    </row>
    <row r="32" spans="1:9" ht="21" customHeight="1">
      <c r="A32" s="30" t="str">
        <f t="shared" si="0"/>
        <v/>
      </c>
      <c r="B32" s="110"/>
      <c r="C32" s="111"/>
      <c r="D32" s="111"/>
      <c r="E32" s="111"/>
      <c r="F32" s="7"/>
      <c r="G32" s="6"/>
      <c r="H32" s="8"/>
      <c r="I32" s="31" t="str">
        <f t="shared" si="1"/>
        <v/>
      </c>
    </row>
    <row r="33" spans="1:9" ht="21" customHeight="1">
      <c r="A33" s="30" t="str">
        <f t="shared" si="0"/>
        <v/>
      </c>
      <c r="B33" s="110"/>
      <c r="C33" s="111"/>
      <c r="D33" s="111"/>
      <c r="E33" s="111"/>
      <c r="F33" s="7"/>
      <c r="G33" s="6"/>
      <c r="H33" s="8"/>
      <c r="I33" s="31" t="str">
        <f t="shared" si="1"/>
        <v/>
      </c>
    </row>
    <row r="34" spans="1:9" ht="21">
      <c r="A34" s="30" t="str">
        <f t="shared" si="0"/>
        <v/>
      </c>
      <c r="B34" s="110"/>
      <c r="C34" s="111"/>
      <c r="D34" s="111"/>
      <c r="E34" s="111"/>
      <c r="F34" s="7"/>
      <c r="G34" s="6"/>
      <c r="H34" s="8"/>
      <c r="I34" s="31" t="str">
        <f t="shared" si="1"/>
        <v/>
      </c>
    </row>
    <row r="35" spans="1:9" ht="21">
      <c r="A35" s="30" t="str">
        <f t="shared" si="0"/>
        <v/>
      </c>
      <c r="B35" s="110"/>
      <c r="C35" s="111"/>
      <c r="D35" s="111"/>
      <c r="E35" s="111"/>
      <c r="F35" s="7"/>
      <c r="G35" s="6"/>
      <c r="H35" s="8"/>
      <c r="I35" s="31" t="str">
        <f t="shared" si="1"/>
        <v/>
      </c>
    </row>
    <row r="36" spans="1:9" ht="21">
      <c r="A36" s="30" t="str">
        <f t="shared" si="0"/>
        <v/>
      </c>
      <c r="B36" s="110"/>
      <c r="C36" s="111"/>
      <c r="D36" s="111"/>
      <c r="E36" s="111"/>
      <c r="F36" s="7"/>
      <c r="G36" s="6"/>
      <c r="H36" s="8"/>
      <c r="I36" s="31" t="str">
        <f t="shared" si="1"/>
        <v/>
      </c>
    </row>
    <row r="37" spans="1:9" ht="21" customHeight="1">
      <c r="A37" s="30" t="str">
        <f t="shared" ref="A37:A70" si="2">IF(B37&lt;&gt;"",(ROW()-16)*(NOT(ISBLANK(B37))),"")</f>
        <v/>
      </c>
      <c r="B37" s="110"/>
      <c r="C37" s="111"/>
      <c r="D37" s="111"/>
      <c r="E37" s="111"/>
      <c r="F37" s="7"/>
      <c r="G37" s="6"/>
      <c r="H37" s="8"/>
      <c r="I37" s="31" t="str">
        <f t="shared" si="1"/>
        <v/>
      </c>
    </row>
    <row r="38" spans="1:9" ht="20.25" customHeight="1">
      <c r="A38" s="30" t="str">
        <f t="shared" si="2"/>
        <v/>
      </c>
      <c r="B38" s="110"/>
      <c r="C38" s="111"/>
      <c r="D38" s="111"/>
      <c r="E38" s="111"/>
      <c r="F38" s="7"/>
      <c r="G38" s="6"/>
      <c r="H38" s="8"/>
      <c r="I38" s="31" t="str">
        <f t="shared" si="1"/>
        <v/>
      </c>
    </row>
    <row r="39" spans="1:9" ht="20.25" customHeight="1">
      <c r="A39" s="30" t="str">
        <f t="shared" si="2"/>
        <v/>
      </c>
      <c r="B39" s="110"/>
      <c r="C39" s="111"/>
      <c r="D39" s="111"/>
      <c r="E39" s="111"/>
      <c r="F39" s="7"/>
      <c r="G39" s="6"/>
      <c r="H39" s="8"/>
      <c r="I39" s="31" t="str">
        <f t="shared" si="1"/>
        <v/>
      </c>
    </row>
    <row r="40" spans="1:9" ht="21">
      <c r="A40" s="30" t="str">
        <f t="shared" si="2"/>
        <v/>
      </c>
      <c r="B40" s="110"/>
      <c r="C40" s="111"/>
      <c r="D40" s="111"/>
      <c r="E40" s="111"/>
      <c r="F40" s="7"/>
      <c r="G40" s="6"/>
      <c r="H40" s="8"/>
      <c r="I40" s="31" t="str">
        <f t="shared" si="1"/>
        <v/>
      </c>
    </row>
    <row r="41" spans="1:9" ht="21">
      <c r="A41" s="30" t="str">
        <f t="shared" si="2"/>
        <v/>
      </c>
      <c r="B41" s="110"/>
      <c r="C41" s="111"/>
      <c r="D41" s="111"/>
      <c r="E41" s="111"/>
      <c r="F41" s="7"/>
      <c r="G41" s="6"/>
      <c r="H41" s="8"/>
      <c r="I41" s="31" t="str">
        <f t="shared" si="1"/>
        <v/>
      </c>
    </row>
    <row r="42" spans="1:9" ht="21">
      <c r="A42" s="30" t="str">
        <f t="shared" si="2"/>
        <v/>
      </c>
      <c r="B42" s="110"/>
      <c r="C42" s="111"/>
      <c r="D42" s="111"/>
      <c r="E42" s="111"/>
      <c r="F42" s="7"/>
      <c r="G42" s="6"/>
      <c r="H42" s="8"/>
      <c r="I42" s="31" t="str">
        <f t="shared" si="1"/>
        <v/>
      </c>
    </row>
    <row r="43" spans="1:9" ht="21">
      <c r="A43" s="30" t="str">
        <f t="shared" si="2"/>
        <v/>
      </c>
      <c r="B43" s="110"/>
      <c r="C43" s="111"/>
      <c r="D43" s="111"/>
      <c r="E43" s="111"/>
      <c r="F43" s="7"/>
      <c r="G43" s="6"/>
      <c r="H43" s="8"/>
      <c r="I43" s="31" t="str">
        <f t="shared" si="1"/>
        <v/>
      </c>
    </row>
    <row r="44" spans="1:9" ht="21">
      <c r="A44" s="30" t="str">
        <f t="shared" si="2"/>
        <v/>
      </c>
      <c r="B44" s="110"/>
      <c r="C44" s="111"/>
      <c r="D44" s="111"/>
      <c r="E44" s="111"/>
      <c r="F44" s="7"/>
      <c r="G44" s="6"/>
      <c r="H44" s="8"/>
      <c r="I44" s="31" t="str">
        <f t="shared" si="1"/>
        <v/>
      </c>
    </row>
    <row r="45" spans="1:9" ht="21">
      <c r="A45" s="30" t="str">
        <f t="shared" si="2"/>
        <v/>
      </c>
      <c r="B45" s="110"/>
      <c r="C45" s="111"/>
      <c r="D45" s="111"/>
      <c r="E45" s="111"/>
      <c r="F45" s="7"/>
      <c r="G45" s="6"/>
      <c r="H45" s="8"/>
      <c r="I45" s="31" t="str">
        <f t="shared" si="1"/>
        <v/>
      </c>
    </row>
    <row r="46" spans="1:9" ht="21">
      <c r="A46" s="30" t="str">
        <f t="shared" si="2"/>
        <v/>
      </c>
      <c r="B46" s="110"/>
      <c r="C46" s="111"/>
      <c r="D46" s="111"/>
      <c r="E46" s="111"/>
      <c r="F46" s="7"/>
      <c r="G46" s="6"/>
      <c r="H46" s="8"/>
      <c r="I46" s="31" t="str">
        <f t="shared" si="1"/>
        <v/>
      </c>
    </row>
    <row r="47" spans="1:9" ht="21">
      <c r="A47" s="30" t="str">
        <f t="shared" si="2"/>
        <v/>
      </c>
      <c r="B47" s="110"/>
      <c r="C47" s="111"/>
      <c r="D47" s="111"/>
      <c r="E47" s="111"/>
      <c r="F47" s="7"/>
      <c r="G47" s="6"/>
      <c r="H47" s="8"/>
      <c r="I47" s="31" t="str">
        <f t="shared" si="1"/>
        <v/>
      </c>
    </row>
    <row r="48" spans="1:9" ht="21">
      <c r="A48" s="30" t="str">
        <f t="shared" si="2"/>
        <v/>
      </c>
      <c r="B48" s="110"/>
      <c r="C48" s="111"/>
      <c r="D48" s="111"/>
      <c r="E48" s="111"/>
      <c r="F48" s="7"/>
      <c r="G48" s="6"/>
      <c r="H48" s="8"/>
      <c r="I48" s="31" t="str">
        <f t="shared" si="1"/>
        <v/>
      </c>
    </row>
    <row r="49" spans="1:9" ht="21">
      <c r="A49" s="30" t="str">
        <f t="shared" si="2"/>
        <v/>
      </c>
      <c r="B49" s="110"/>
      <c r="C49" s="111"/>
      <c r="D49" s="111"/>
      <c r="E49" s="111"/>
      <c r="F49" s="7"/>
      <c r="G49" s="6"/>
      <c r="H49" s="8"/>
      <c r="I49" s="31" t="str">
        <f t="shared" si="1"/>
        <v/>
      </c>
    </row>
    <row r="50" spans="1:9" ht="21">
      <c r="A50" s="30" t="str">
        <f t="shared" si="2"/>
        <v/>
      </c>
      <c r="B50" s="110"/>
      <c r="C50" s="111"/>
      <c r="D50" s="111"/>
      <c r="E50" s="111"/>
      <c r="F50" s="7"/>
      <c r="G50" s="6"/>
      <c r="H50" s="8"/>
      <c r="I50" s="31" t="str">
        <f t="shared" si="1"/>
        <v/>
      </c>
    </row>
    <row r="51" spans="1:9" ht="21">
      <c r="A51" s="30" t="str">
        <f t="shared" si="2"/>
        <v/>
      </c>
      <c r="B51" s="110"/>
      <c r="C51" s="111"/>
      <c r="D51" s="111"/>
      <c r="E51" s="111"/>
      <c r="F51" s="7"/>
      <c r="G51" s="6"/>
      <c r="H51" s="8"/>
      <c r="I51" s="31" t="str">
        <f t="shared" si="1"/>
        <v/>
      </c>
    </row>
    <row r="52" spans="1:9" ht="21">
      <c r="A52" s="30" t="str">
        <f t="shared" si="2"/>
        <v/>
      </c>
      <c r="B52" s="110"/>
      <c r="C52" s="111"/>
      <c r="D52" s="111"/>
      <c r="E52" s="111"/>
      <c r="F52" s="7"/>
      <c r="G52" s="6"/>
      <c r="H52" s="8"/>
      <c r="I52" s="31" t="str">
        <f t="shared" si="1"/>
        <v/>
      </c>
    </row>
    <row r="53" spans="1:9" ht="21">
      <c r="A53" s="30" t="str">
        <f t="shared" si="2"/>
        <v/>
      </c>
      <c r="B53" s="110"/>
      <c r="C53" s="111"/>
      <c r="D53" s="111"/>
      <c r="E53" s="111"/>
      <c r="F53" s="7"/>
      <c r="G53" s="6"/>
      <c r="H53" s="8"/>
      <c r="I53" s="31" t="str">
        <f t="shared" si="1"/>
        <v/>
      </c>
    </row>
    <row r="54" spans="1:9" ht="21">
      <c r="A54" s="30" t="str">
        <f t="shared" si="2"/>
        <v/>
      </c>
      <c r="B54" s="110"/>
      <c r="C54" s="111"/>
      <c r="D54" s="111"/>
      <c r="E54" s="111"/>
      <c r="F54" s="7"/>
      <c r="G54" s="6"/>
      <c r="H54" s="8"/>
      <c r="I54" s="31" t="str">
        <f t="shared" si="1"/>
        <v/>
      </c>
    </row>
    <row r="55" spans="1:9" ht="21">
      <c r="A55" s="30" t="str">
        <f t="shared" si="2"/>
        <v/>
      </c>
      <c r="B55" s="110"/>
      <c r="C55" s="111"/>
      <c r="D55" s="111"/>
      <c r="E55" s="111"/>
      <c r="F55" s="7"/>
      <c r="G55" s="6"/>
      <c r="H55" s="8"/>
      <c r="I55" s="31" t="str">
        <f t="shared" si="1"/>
        <v/>
      </c>
    </row>
    <row r="56" spans="1:9" ht="21">
      <c r="A56" s="30" t="str">
        <f t="shared" si="2"/>
        <v/>
      </c>
      <c r="B56" s="110"/>
      <c r="C56" s="111"/>
      <c r="D56" s="111"/>
      <c r="E56" s="111"/>
      <c r="F56" s="7"/>
      <c r="G56" s="6"/>
      <c r="H56" s="8"/>
      <c r="I56" s="31" t="str">
        <f t="shared" si="1"/>
        <v/>
      </c>
    </row>
    <row r="57" spans="1:9" ht="21">
      <c r="A57" s="30" t="str">
        <f t="shared" si="2"/>
        <v/>
      </c>
      <c r="B57" s="110"/>
      <c r="C57" s="111"/>
      <c r="D57" s="111"/>
      <c r="E57" s="111"/>
      <c r="F57" s="7"/>
      <c r="G57" s="6"/>
      <c r="H57" s="8"/>
      <c r="I57" s="31" t="str">
        <f t="shared" si="1"/>
        <v/>
      </c>
    </row>
    <row r="58" spans="1:9" ht="21">
      <c r="A58" s="30" t="str">
        <f t="shared" si="2"/>
        <v/>
      </c>
      <c r="B58" s="110"/>
      <c r="C58" s="111"/>
      <c r="D58" s="111"/>
      <c r="E58" s="111"/>
      <c r="F58" s="7"/>
      <c r="G58" s="6"/>
      <c r="H58" s="8"/>
      <c r="I58" s="31" t="str">
        <f t="shared" si="1"/>
        <v/>
      </c>
    </row>
    <row r="59" spans="1:9" ht="21">
      <c r="A59" s="30" t="str">
        <f t="shared" si="2"/>
        <v/>
      </c>
      <c r="B59" s="110"/>
      <c r="C59" s="111"/>
      <c r="D59" s="111"/>
      <c r="E59" s="111"/>
      <c r="F59" s="7"/>
      <c r="G59" s="6"/>
      <c r="H59" s="8"/>
      <c r="I59" s="31" t="str">
        <f t="shared" si="1"/>
        <v/>
      </c>
    </row>
    <row r="60" spans="1:9" ht="21">
      <c r="A60" s="30" t="str">
        <f t="shared" si="2"/>
        <v/>
      </c>
      <c r="B60" s="110"/>
      <c r="C60" s="111"/>
      <c r="D60" s="111"/>
      <c r="E60" s="111"/>
      <c r="F60" s="7"/>
      <c r="G60" s="6"/>
      <c r="H60" s="8"/>
      <c r="I60" s="31" t="str">
        <f t="shared" si="1"/>
        <v/>
      </c>
    </row>
    <row r="61" spans="1:9" ht="21">
      <c r="A61" s="30" t="str">
        <f t="shared" si="2"/>
        <v/>
      </c>
      <c r="B61" s="110"/>
      <c r="C61" s="111"/>
      <c r="D61" s="111"/>
      <c r="E61" s="111"/>
      <c r="F61" s="7"/>
      <c r="G61" s="6"/>
      <c r="H61" s="8"/>
      <c r="I61" s="31" t="str">
        <f t="shared" si="1"/>
        <v/>
      </c>
    </row>
    <row r="62" spans="1:9" ht="21">
      <c r="A62" s="30" t="str">
        <f t="shared" si="2"/>
        <v/>
      </c>
      <c r="B62" s="110"/>
      <c r="C62" s="111"/>
      <c r="D62" s="111"/>
      <c r="E62" s="111"/>
      <c r="F62" s="7"/>
      <c r="G62" s="6"/>
      <c r="H62" s="8"/>
      <c r="I62" s="31" t="str">
        <f t="shared" si="1"/>
        <v/>
      </c>
    </row>
    <row r="63" spans="1:9" ht="21">
      <c r="A63" s="30" t="str">
        <f t="shared" si="2"/>
        <v/>
      </c>
      <c r="B63" s="110"/>
      <c r="C63" s="111"/>
      <c r="D63" s="111"/>
      <c r="E63" s="111"/>
      <c r="F63" s="7"/>
      <c r="G63" s="6"/>
      <c r="H63" s="8"/>
      <c r="I63" s="31" t="str">
        <f t="shared" si="1"/>
        <v/>
      </c>
    </row>
    <row r="64" spans="1:9" ht="21">
      <c r="A64" s="30" t="str">
        <f t="shared" si="2"/>
        <v/>
      </c>
      <c r="B64" s="110"/>
      <c r="C64" s="111"/>
      <c r="D64" s="111"/>
      <c r="E64" s="111"/>
      <c r="F64" s="7"/>
      <c r="G64" s="6"/>
      <c r="H64" s="8"/>
      <c r="I64" s="31" t="str">
        <f t="shared" si="1"/>
        <v/>
      </c>
    </row>
    <row r="65" spans="1:9" ht="21">
      <c r="A65" s="30" t="str">
        <f t="shared" si="2"/>
        <v/>
      </c>
      <c r="B65" s="110"/>
      <c r="C65" s="111"/>
      <c r="D65" s="111"/>
      <c r="E65" s="111"/>
      <c r="F65" s="7"/>
      <c r="G65" s="6"/>
      <c r="H65" s="8"/>
      <c r="I65" s="31" t="str">
        <f t="shared" si="1"/>
        <v/>
      </c>
    </row>
    <row r="66" spans="1:9" ht="21">
      <c r="A66" s="30" t="str">
        <f t="shared" si="2"/>
        <v/>
      </c>
      <c r="B66" s="110"/>
      <c r="C66" s="111"/>
      <c r="D66" s="111"/>
      <c r="E66" s="111"/>
      <c r="F66" s="7"/>
      <c r="G66" s="6"/>
      <c r="H66" s="8"/>
      <c r="I66" s="31" t="str">
        <f t="shared" si="1"/>
        <v/>
      </c>
    </row>
    <row r="67" spans="1:9" ht="21">
      <c r="A67" s="30" t="str">
        <f t="shared" si="2"/>
        <v/>
      </c>
      <c r="B67" s="110"/>
      <c r="C67" s="111"/>
      <c r="D67" s="111"/>
      <c r="E67" s="111"/>
      <c r="F67" s="7"/>
      <c r="G67" s="6"/>
      <c r="H67" s="8"/>
      <c r="I67" s="31" t="str">
        <f t="shared" si="1"/>
        <v/>
      </c>
    </row>
    <row r="68" spans="1:9" ht="21">
      <c r="A68" s="30" t="str">
        <f t="shared" si="2"/>
        <v/>
      </c>
      <c r="B68" s="110"/>
      <c r="C68" s="111"/>
      <c r="D68" s="111"/>
      <c r="E68" s="111"/>
      <c r="F68" s="7"/>
      <c r="G68" s="6"/>
      <c r="H68" s="8"/>
      <c r="I68" s="31" t="str">
        <f t="shared" si="1"/>
        <v/>
      </c>
    </row>
    <row r="69" spans="1:9" ht="21">
      <c r="A69" s="30" t="str">
        <f t="shared" si="2"/>
        <v/>
      </c>
      <c r="B69" s="110"/>
      <c r="C69" s="111"/>
      <c r="D69" s="111"/>
      <c r="E69" s="111"/>
      <c r="F69" s="7"/>
      <c r="G69" s="6"/>
      <c r="H69" s="8"/>
      <c r="I69" s="31" t="str">
        <f t="shared" si="1"/>
        <v/>
      </c>
    </row>
    <row r="70" spans="1:9" ht="21">
      <c r="A70" s="30" t="str">
        <f t="shared" si="2"/>
        <v/>
      </c>
      <c r="B70" s="110"/>
      <c r="C70" s="111"/>
      <c r="D70" s="111"/>
      <c r="E70" s="111"/>
      <c r="F70" s="7"/>
      <c r="G70" s="6"/>
      <c r="H70" s="8"/>
      <c r="I70" s="31" t="str">
        <f t="shared" si="1"/>
        <v/>
      </c>
    </row>
    <row r="71" spans="1:9" ht="21">
      <c r="A71" s="30" t="str">
        <f t="shared" ref="A71:A76" si="3">IF(B71&lt;&gt;"",(ROW()-16)*(NOT(ISBLANK(B71))),"")</f>
        <v/>
      </c>
      <c r="B71" s="110"/>
      <c r="C71" s="111"/>
      <c r="D71" s="111"/>
      <c r="E71" s="111"/>
      <c r="F71" s="7"/>
      <c r="G71" s="6"/>
      <c r="H71" s="8"/>
      <c r="I71" s="31" t="str">
        <f t="shared" si="1"/>
        <v/>
      </c>
    </row>
    <row r="72" spans="1:9" ht="21">
      <c r="A72" s="30" t="str">
        <f t="shared" si="3"/>
        <v/>
      </c>
      <c r="B72" s="110"/>
      <c r="C72" s="111"/>
      <c r="D72" s="111"/>
      <c r="E72" s="111"/>
      <c r="F72" s="7"/>
      <c r="G72" s="6"/>
      <c r="H72" s="8"/>
      <c r="I72" s="31" t="str">
        <f t="shared" si="1"/>
        <v/>
      </c>
    </row>
    <row r="73" spans="1:9" ht="21">
      <c r="A73" s="30" t="str">
        <f t="shared" si="3"/>
        <v/>
      </c>
      <c r="B73" s="110"/>
      <c r="C73" s="111"/>
      <c r="D73" s="111"/>
      <c r="E73" s="111"/>
      <c r="F73" s="7"/>
      <c r="G73" s="6"/>
      <c r="H73" s="8"/>
      <c r="I73" s="31" t="str">
        <f t="shared" si="1"/>
        <v/>
      </c>
    </row>
    <row r="74" spans="1:9" ht="21">
      <c r="A74" s="30" t="str">
        <f t="shared" si="3"/>
        <v/>
      </c>
      <c r="B74" s="110"/>
      <c r="C74" s="111"/>
      <c r="D74" s="111"/>
      <c r="E74" s="111"/>
      <c r="F74" s="7"/>
      <c r="G74" s="6"/>
      <c r="H74" s="8"/>
      <c r="I74" s="31" t="str">
        <f t="shared" si="1"/>
        <v/>
      </c>
    </row>
    <row r="75" spans="1:9" ht="21">
      <c r="A75" s="30" t="str">
        <f t="shared" si="3"/>
        <v/>
      </c>
      <c r="B75" s="110"/>
      <c r="C75" s="111"/>
      <c r="D75" s="111"/>
      <c r="E75" s="111"/>
      <c r="F75" s="7"/>
      <c r="G75" s="6"/>
      <c r="H75" s="8"/>
      <c r="I75" s="31" t="str">
        <f t="shared" si="1"/>
        <v/>
      </c>
    </row>
    <row r="76" spans="1:9" ht="21">
      <c r="A76" s="30" t="str">
        <f t="shared" si="3"/>
        <v/>
      </c>
      <c r="B76" s="110"/>
      <c r="C76" s="111"/>
      <c r="D76" s="111"/>
      <c r="E76" s="111"/>
      <c r="F76" s="7"/>
      <c r="G76" s="6"/>
      <c r="H76" s="8"/>
      <c r="I76" s="31" t="str">
        <f t="shared" si="1"/>
        <v/>
      </c>
    </row>
    <row r="77" spans="1:9">
      <c r="A77"/>
      <c r="B77"/>
      <c r="C77"/>
      <c r="D77"/>
      <c r="E77"/>
      <c r="F77"/>
      <c r="G77"/>
      <c r="H77"/>
      <c r="I77"/>
    </row>
  </sheetData>
  <sheetProtection password="C609" sheet="1" objects="1" scenarios="1"/>
  <customSheetViews>
    <customSheetView guid="{846B2263-E997-4F48-B304-6C92FF75B1DB}" showPageBreaks="1" showGridLines="0" hiddenColumns="1">
      <selection activeCell="L8" sqref="L8"/>
      <pageMargins left="0.64" right="0.62" top="0.47" bottom="0.48" header="0.3" footer="0.3"/>
      <pageSetup paperSize="9" orientation="portrait" verticalDpi="0" r:id="rId1"/>
    </customSheetView>
  </customSheetViews>
  <mergeCells count="82">
    <mergeCell ref="K3:K4"/>
    <mergeCell ref="L3:L4"/>
    <mergeCell ref="F15:F16"/>
    <mergeCell ref="G15:G16"/>
    <mergeCell ref="H15:H16"/>
    <mergeCell ref="A1:J6"/>
    <mergeCell ref="B7:E7"/>
    <mergeCell ref="G7:J7"/>
    <mergeCell ref="B8:E8"/>
    <mergeCell ref="B9:E9"/>
    <mergeCell ref="G9:J9"/>
    <mergeCell ref="I15:I16"/>
    <mergeCell ref="C13:E13"/>
    <mergeCell ref="B10:E10"/>
    <mergeCell ref="G10:J10"/>
    <mergeCell ref="A11:J11"/>
    <mergeCell ref="B22:E22"/>
    <mergeCell ref="B36:E36"/>
    <mergeCell ref="B26:E26"/>
    <mergeCell ref="B27:E27"/>
    <mergeCell ref="B28:E28"/>
    <mergeCell ref="B32:E32"/>
    <mergeCell ref="B33:E33"/>
    <mergeCell ref="B31:E31"/>
    <mergeCell ref="B34:E34"/>
    <mergeCell ref="B35:E35"/>
    <mergeCell ref="B29:E29"/>
    <mergeCell ref="B30:E30"/>
    <mergeCell ref="H12:I12"/>
    <mergeCell ref="H13:I13"/>
    <mergeCell ref="H14:I14"/>
    <mergeCell ref="B37:E37"/>
    <mergeCell ref="B38:E38"/>
    <mergeCell ref="B17:E17"/>
    <mergeCell ref="B18:E18"/>
    <mergeCell ref="B19:E19"/>
    <mergeCell ref="B15:E16"/>
    <mergeCell ref="A12:B14"/>
    <mergeCell ref="A15:A16"/>
    <mergeCell ref="B23:E23"/>
    <mergeCell ref="B24:E24"/>
    <mergeCell ref="B25:E25"/>
    <mergeCell ref="B20:E20"/>
    <mergeCell ref="B21:E21"/>
    <mergeCell ref="B39:E39"/>
    <mergeCell ref="B41:E41"/>
    <mergeCell ref="B42:E42"/>
    <mergeCell ref="B40:E40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66:E66"/>
    <mergeCell ref="B67:E67"/>
    <mergeCell ref="B73:E73"/>
    <mergeCell ref="B74:E74"/>
    <mergeCell ref="B75:E75"/>
    <mergeCell ref="B76:E76"/>
    <mergeCell ref="B68:E68"/>
    <mergeCell ref="B69:E69"/>
    <mergeCell ref="B70:E70"/>
    <mergeCell ref="B71:E71"/>
    <mergeCell ref="B72:E72"/>
  </mergeCells>
  <dataValidations count="7">
    <dataValidation type="list" allowBlank="1" showInputMessage="1" showErrorMessage="1" sqref="G17:G76">
      <formula1>หน่วย!$B$2:$B$50</formula1>
    </dataValidation>
    <dataValidation type="list" allowBlank="1" showInputMessage="1" showErrorMessage="1" sqref="B17:E76">
      <formula1>สินค้า!$B$2:$B$1000</formula1>
    </dataValidation>
    <dataValidation type="whole" allowBlank="1" showInputMessage="1" showErrorMessage="1" errorTitle="ผิดพลาด" error="คีย์ตัวเลขที่มากกว่า 0" sqref="F17:F76">
      <formula1>1</formula1>
      <formula2>100000000000000000</formula2>
    </dataValidation>
    <dataValidation type="whole" allowBlank="1" showInputMessage="1" showErrorMessage="1" errorTitle="ผิดพลาด" error="คีย์ตัวเลขที่มากกว่า 0" sqref="H17:H76">
      <formula1>1</formula1>
      <formula2>1E+21</formula2>
    </dataValidation>
    <dataValidation type="list" allowBlank="1" showInputMessage="1" showErrorMessage="1" sqref="B7:E7">
      <formula1>ผู้ขาย!$B$2:$B$250</formula1>
    </dataValidation>
    <dataValidation type="list" allowBlank="1" showInputMessage="1" showErrorMessage="1" sqref="L3">
      <formula1>หน่วยงาน!$B$2:$B$10</formula1>
    </dataValidation>
    <dataValidation type="list" allowBlank="1" showInputMessage="1" showErrorMessage="1" sqref="C13:E13">
      <formula1>การชำระเงิน!$B$2:$B$3</formula1>
    </dataValidation>
  </dataValidations>
  <pageMargins left="0.41" right="0.37" top="0.37" bottom="0.33" header="0.3" footer="0.25"/>
  <pageSetup paperSize="9" orientation="portrait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>
    <tabColor rgb="FFC00000"/>
  </sheetPr>
  <dimension ref="A1:R120"/>
  <sheetViews>
    <sheetView showGridLines="0" workbookViewId="0">
      <selection activeCell="B18" sqref="B18:E18"/>
    </sheetView>
  </sheetViews>
  <sheetFormatPr defaultRowHeight="14.25"/>
  <cols>
    <col min="1" max="1" width="8.25" style="2" customWidth="1"/>
    <col min="2" max="4" width="9" style="2"/>
    <col min="5" max="5" width="19.875" style="2" customWidth="1"/>
    <col min="6" max="6" width="8.375" style="2" customWidth="1"/>
    <col min="7" max="7" width="7.375" style="2" customWidth="1"/>
    <col min="8" max="8" width="9.75" style="2" customWidth="1"/>
    <col min="9" max="9" width="13" style="2" customWidth="1"/>
    <col min="10" max="16384" width="9" style="2"/>
  </cols>
  <sheetData>
    <row r="1" spans="1:18" ht="14.25" customHeight="1">
      <c r="A1" s="134" t="s">
        <v>76</v>
      </c>
      <c r="B1" s="135"/>
      <c r="C1" s="135"/>
      <c r="D1" s="135"/>
      <c r="E1" s="135"/>
      <c r="F1" s="135"/>
      <c r="G1" s="135"/>
      <c r="H1" s="135"/>
      <c r="I1" s="135"/>
    </row>
    <row r="2" spans="1:18" ht="14.25" customHeight="1">
      <c r="A2" s="135"/>
      <c r="B2" s="135"/>
      <c r="C2" s="135"/>
      <c r="D2" s="135"/>
      <c r="E2" s="135"/>
      <c r="F2" s="135"/>
      <c r="G2" s="135"/>
      <c r="H2" s="135"/>
      <c r="I2" s="135"/>
      <c r="R2" s="58" t="s">
        <v>88</v>
      </c>
    </row>
    <row r="3" spans="1:18" ht="14.25" customHeight="1">
      <c r="A3" s="135"/>
      <c r="B3" s="135"/>
      <c r="C3" s="135"/>
      <c r="D3" s="135"/>
      <c r="E3" s="135"/>
      <c r="F3" s="135"/>
      <c r="G3" s="135"/>
      <c r="H3" s="135"/>
      <c r="I3" s="135"/>
      <c r="R3" s="58" t="s">
        <v>89</v>
      </c>
    </row>
    <row r="4" spans="1:18" ht="14.25" customHeight="1">
      <c r="A4" s="135"/>
      <c r="B4" s="135"/>
      <c r="C4" s="135"/>
      <c r="D4" s="135"/>
      <c r="E4" s="135"/>
      <c r="F4" s="135"/>
      <c r="G4" s="135"/>
      <c r="H4" s="135"/>
      <c r="I4" s="135"/>
      <c r="R4" s="58" t="s">
        <v>90</v>
      </c>
    </row>
    <row r="5" spans="1:18" ht="14.25" customHeight="1">
      <c r="A5" s="135"/>
      <c r="B5" s="135"/>
      <c r="C5" s="135"/>
      <c r="D5" s="135"/>
      <c r="E5" s="135"/>
      <c r="F5" s="135"/>
      <c r="G5" s="135"/>
      <c r="H5" s="135"/>
      <c r="I5" s="135"/>
      <c r="R5" s="58" t="s">
        <v>91</v>
      </c>
    </row>
    <row r="6" spans="1:18" ht="16.5" customHeight="1">
      <c r="A6" s="135"/>
      <c r="B6" s="135"/>
      <c r="C6" s="135"/>
      <c r="D6" s="135"/>
      <c r="E6" s="135"/>
      <c r="F6" s="135"/>
      <c r="G6" s="135"/>
      <c r="H6" s="135"/>
      <c r="I6" s="135"/>
    </row>
    <row r="7" spans="1:18" ht="17.25" customHeight="1">
      <c r="A7" s="60" t="s">
        <v>18</v>
      </c>
      <c r="B7" s="180" t="str">
        <f>IF(PurchaseOrder!$B$7="","",PurchaseOrder!$B$7)</f>
        <v>บริษัท จุฬาวิศวกรรม จำกัด</v>
      </c>
      <c r="C7" s="180"/>
      <c r="D7" s="180"/>
      <c r="E7" s="180"/>
      <c r="F7" s="60" t="s">
        <v>19</v>
      </c>
      <c r="G7" s="154" t="str">
        <f>IF(PurchaseOrder!$G$7="","",PurchaseOrder!$G$7)</f>
        <v/>
      </c>
      <c r="H7" s="154"/>
      <c r="I7" s="154"/>
      <c r="R7" s="58" t="s">
        <v>92</v>
      </c>
    </row>
    <row r="8" spans="1:18" ht="17.25" customHeight="1">
      <c r="A8" s="60" t="s">
        <v>17</v>
      </c>
      <c r="B8" s="142" t="str">
        <f>IF(PurchaseOrder!$B$8="","",PurchaseOrder!$B$8)</f>
        <v>คุณเก๋</v>
      </c>
      <c r="C8" s="142"/>
      <c r="D8" s="142"/>
      <c r="E8" s="142"/>
      <c r="F8" s="60" t="s">
        <v>20</v>
      </c>
      <c r="G8" s="155">
        <f ca="1">TODAY()</f>
        <v>40835</v>
      </c>
      <c r="H8" s="155"/>
      <c r="I8" s="33">
        <f ca="1">NOW()</f>
        <v>40835.613513194447</v>
      </c>
      <c r="R8" s="58" t="s">
        <v>93</v>
      </c>
    </row>
    <row r="9" spans="1:18" ht="17.25" customHeight="1">
      <c r="A9" s="60" t="s">
        <v>16</v>
      </c>
      <c r="B9" s="142" t="str">
        <f>IF(PurchaseOrder!$B$9="","",PurchaseOrder!$B$9)</f>
        <v>02-8792541</v>
      </c>
      <c r="C9" s="142"/>
      <c r="D9" s="142"/>
      <c r="E9" s="142"/>
      <c r="F9" s="60" t="s">
        <v>21</v>
      </c>
      <c r="G9" s="142">
        <f>1</f>
        <v>1</v>
      </c>
      <c r="H9" s="142"/>
      <c r="I9" s="142"/>
      <c r="R9" s="58" t="s">
        <v>94</v>
      </c>
    </row>
    <row r="10" spans="1:18" ht="17.25" customHeight="1">
      <c r="A10" s="61" t="s">
        <v>15</v>
      </c>
      <c r="B10" s="149" t="str">
        <f>IF(PurchaseOrder!$B$10="","",PurchaseOrder!$B$10)</f>
        <v>โครงการก่อสร้าง กปภ. จ.บุรีรัมย์</v>
      </c>
      <c r="C10" s="149"/>
      <c r="D10" s="149"/>
      <c r="E10" s="149"/>
      <c r="F10" s="61" t="s">
        <v>22</v>
      </c>
      <c r="G10" s="142"/>
      <c r="H10" s="142"/>
      <c r="I10" s="142"/>
      <c r="R10" s="58" t="s">
        <v>116</v>
      </c>
    </row>
    <row r="11" spans="1:18" ht="10.5" customHeight="1">
      <c r="A11" s="124"/>
      <c r="B11" s="124"/>
      <c r="C11" s="124"/>
      <c r="D11" s="124"/>
      <c r="E11" s="124"/>
      <c r="F11" s="124"/>
      <c r="G11" s="124"/>
      <c r="H11" s="124"/>
      <c r="I11" s="124"/>
      <c r="R11" s="58" t="s">
        <v>96</v>
      </c>
    </row>
    <row r="12" spans="1:18" ht="12.75" customHeight="1">
      <c r="A12" s="121" t="s">
        <v>0</v>
      </c>
      <c r="B12" s="122"/>
      <c r="C12" s="16"/>
      <c r="D12" s="17"/>
      <c r="E12" s="18"/>
      <c r="F12" s="174" t="s">
        <v>2</v>
      </c>
      <c r="G12" s="175"/>
      <c r="H12" s="184" t="str">
        <f>IF(PurchaseOrder!$H$12="","",PurchaseOrder!$H$12)</f>
        <v>รับของเอง</v>
      </c>
      <c r="I12" s="196"/>
      <c r="R12" s="58" t="s">
        <v>97</v>
      </c>
    </row>
    <row r="13" spans="1:18" ht="18" customHeight="1">
      <c r="A13" s="123"/>
      <c r="B13" s="124"/>
      <c r="C13" s="171" t="str">
        <f>IF(PurchaseOrder!$C$13="","",PurchaseOrder!$C$13)</f>
        <v>โอนเงิน</v>
      </c>
      <c r="D13" s="172"/>
      <c r="E13" s="173"/>
      <c r="F13" s="176" t="s">
        <v>1</v>
      </c>
      <c r="G13" s="177"/>
      <c r="H13" s="186" t="str">
        <f>IF(PurchaseOrder!$H$13="","",PurchaseOrder!$H$13)</f>
        <v>หน่วยงานบุรีรัมย์</v>
      </c>
      <c r="I13" s="197"/>
      <c r="R13" s="58" t="s">
        <v>98</v>
      </c>
    </row>
    <row r="14" spans="1:18" ht="13.5" customHeight="1">
      <c r="A14" s="125"/>
      <c r="B14" s="126"/>
      <c r="C14" s="19"/>
      <c r="D14" s="20"/>
      <c r="E14" s="21"/>
      <c r="F14" s="178" t="s">
        <v>3</v>
      </c>
      <c r="G14" s="179"/>
      <c r="H14" s="188" t="str">
        <f>IF(PurchaseOrder!$H$14="","",PurchaseOrder!$H$14)</f>
        <v>นายประสาท</v>
      </c>
      <c r="I14" s="198"/>
      <c r="R14" s="58" t="s">
        <v>99</v>
      </c>
    </row>
    <row r="15" spans="1:18" ht="14.25" customHeight="1">
      <c r="A15" s="127" t="s">
        <v>4</v>
      </c>
      <c r="B15" s="118" t="s">
        <v>5</v>
      </c>
      <c r="C15" s="119"/>
      <c r="D15" s="119"/>
      <c r="E15" s="119"/>
      <c r="F15" s="127" t="s">
        <v>6</v>
      </c>
      <c r="G15" s="131" t="s">
        <v>7</v>
      </c>
      <c r="H15" s="132" t="s">
        <v>8</v>
      </c>
      <c r="I15" s="144" t="s">
        <v>23</v>
      </c>
      <c r="R15" s="58" t="s">
        <v>97</v>
      </c>
    </row>
    <row r="16" spans="1:18" ht="14.25" customHeight="1">
      <c r="A16" s="128"/>
      <c r="B16" s="120"/>
      <c r="C16" s="120"/>
      <c r="D16" s="120"/>
      <c r="E16" s="120"/>
      <c r="F16" s="128"/>
      <c r="G16" s="128"/>
      <c r="H16" s="133"/>
      <c r="I16" s="145"/>
      <c r="R16" s="58" t="s">
        <v>100</v>
      </c>
    </row>
    <row r="17" spans="1:18" ht="20.25" customHeight="1">
      <c r="A17" s="30" t="str">
        <f>IF(PurchaseOrder!A17="","",PurchaseOrder!A17)</f>
        <v/>
      </c>
      <c r="B17" s="157" t="str">
        <f>IF(PurchaseOrder!B17="","",PurchaseOrder!B17)</f>
        <v/>
      </c>
      <c r="C17" s="158"/>
      <c r="D17" s="158"/>
      <c r="E17" s="158"/>
      <c r="F17" s="62" t="str">
        <f>IF(PurchaseOrder!F17="","",PurchaseOrder!F17)</f>
        <v/>
      </c>
      <c r="G17" s="63" t="str">
        <f>IF(PurchaseOrder!G17="","",PurchaseOrder!G17)</f>
        <v/>
      </c>
      <c r="H17" s="64" t="str">
        <f>IF(PurchaseOrder!H17="","",PurchaseOrder!H17)</f>
        <v/>
      </c>
      <c r="I17" s="31" t="str">
        <f>IF(PurchaseOrder!I17="","",PurchaseOrder!I17)</f>
        <v/>
      </c>
      <c r="R17" s="58" t="s">
        <v>101</v>
      </c>
    </row>
    <row r="18" spans="1:18" ht="20.25" customHeight="1">
      <c r="A18" s="30" t="str">
        <f>IF(PurchaseOrder!A18="","",PurchaseOrder!A18)</f>
        <v/>
      </c>
      <c r="B18" s="157" t="str">
        <f>IF(PurchaseOrder!B18="","",PurchaseOrder!B18)</f>
        <v/>
      </c>
      <c r="C18" s="158"/>
      <c r="D18" s="158"/>
      <c r="E18" s="158"/>
      <c r="F18" s="62" t="str">
        <f>IF(PurchaseOrder!F18="","",PurchaseOrder!F18)</f>
        <v/>
      </c>
      <c r="G18" s="63" t="str">
        <f>IF(PurchaseOrder!G18="","",PurchaseOrder!G18)</f>
        <v/>
      </c>
      <c r="H18" s="64" t="str">
        <f>IF(PurchaseOrder!H18="","",PurchaseOrder!H18)</f>
        <v/>
      </c>
      <c r="I18" s="31" t="str">
        <f>IF(PurchaseOrder!I18="","",PurchaseOrder!I18)</f>
        <v/>
      </c>
      <c r="R18" s="58" t="s">
        <v>102</v>
      </c>
    </row>
    <row r="19" spans="1:18" ht="20.25" customHeight="1">
      <c r="A19" s="30" t="str">
        <f>IF(PurchaseOrder!A19="","",PurchaseOrder!A19)</f>
        <v/>
      </c>
      <c r="B19" s="157" t="str">
        <f>IF(PurchaseOrder!B19="","",PurchaseOrder!B19)</f>
        <v/>
      </c>
      <c r="C19" s="158"/>
      <c r="D19" s="158"/>
      <c r="E19" s="158"/>
      <c r="F19" s="62" t="str">
        <f>IF(PurchaseOrder!F19="","",PurchaseOrder!F19)</f>
        <v/>
      </c>
      <c r="G19" s="63" t="str">
        <f>IF(PurchaseOrder!G19="","",PurchaseOrder!G19)</f>
        <v/>
      </c>
      <c r="H19" s="64" t="str">
        <f>IF(PurchaseOrder!H19="","",PurchaseOrder!H19)</f>
        <v/>
      </c>
      <c r="I19" s="31" t="str">
        <f>IF(PurchaseOrder!I19="","",PurchaseOrder!I19)</f>
        <v/>
      </c>
      <c r="R19" s="58" t="s">
        <v>103</v>
      </c>
    </row>
    <row r="20" spans="1:18" ht="20.25" customHeight="1">
      <c r="A20" s="30" t="str">
        <f>IF(PurchaseOrder!A20="","",PurchaseOrder!A20)</f>
        <v/>
      </c>
      <c r="B20" s="157" t="str">
        <f>IF(PurchaseOrder!B20="","",PurchaseOrder!B20)</f>
        <v/>
      </c>
      <c r="C20" s="158"/>
      <c r="D20" s="158"/>
      <c r="E20" s="158"/>
      <c r="F20" s="62" t="str">
        <f>IF(PurchaseOrder!F20="","",PurchaseOrder!F20)</f>
        <v/>
      </c>
      <c r="G20" s="63" t="str">
        <f>IF(PurchaseOrder!G20="","",PurchaseOrder!G20)</f>
        <v/>
      </c>
      <c r="H20" s="64" t="str">
        <f>IF(PurchaseOrder!H20="","",PurchaseOrder!H20)</f>
        <v/>
      </c>
      <c r="I20" s="31" t="str">
        <f>IF(PurchaseOrder!I20="","",PurchaseOrder!I20)</f>
        <v/>
      </c>
      <c r="R20" s="58" t="s">
        <v>104</v>
      </c>
    </row>
    <row r="21" spans="1:18" ht="20.25" customHeight="1">
      <c r="A21" s="30" t="str">
        <f>IF(PurchaseOrder!A21="","",PurchaseOrder!A21)</f>
        <v/>
      </c>
      <c r="B21" s="157" t="str">
        <f>IF(PurchaseOrder!B21="","",PurchaseOrder!B21)</f>
        <v/>
      </c>
      <c r="C21" s="158"/>
      <c r="D21" s="158"/>
      <c r="E21" s="158"/>
      <c r="F21" s="62" t="str">
        <f>IF(PurchaseOrder!F21="","",PurchaseOrder!F21)</f>
        <v/>
      </c>
      <c r="G21" s="63" t="str">
        <f>IF(PurchaseOrder!G21="","",PurchaseOrder!G21)</f>
        <v/>
      </c>
      <c r="H21" s="64" t="str">
        <f>IF(PurchaseOrder!H21="","",PurchaseOrder!H21)</f>
        <v/>
      </c>
      <c r="I21" s="31" t="str">
        <f>IF(PurchaseOrder!I21="","",PurchaseOrder!I21)</f>
        <v/>
      </c>
      <c r="R21" s="58" t="s">
        <v>105</v>
      </c>
    </row>
    <row r="22" spans="1:18" ht="20.25" customHeight="1">
      <c r="A22" s="30" t="str">
        <f>IF(PurchaseOrder!A22="","",PurchaseOrder!A22)</f>
        <v/>
      </c>
      <c r="B22" s="157" t="str">
        <f>IF(PurchaseOrder!B22="","",PurchaseOrder!B22)</f>
        <v/>
      </c>
      <c r="C22" s="158"/>
      <c r="D22" s="158"/>
      <c r="E22" s="158"/>
      <c r="F22" s="62" t="str">
        <f>IF(PurchaseOrder!F22="","",PurchaseOrder!F22)</f>
        <v/>
      </c>
      <c r="G22" s="63" t="str">
        <f>IF(PurchaseOrder!G22="","",PurchaseOrder!G22)</f>
        <v/>
      </c>
      <c r="H22" s="64" t="str">
        <f>IF(PurchaseOrder!H22="","",PurchaseOrder!H22)</f>
        <v/>
      </c>
      <c r="I22" s="31" t="str">
        <f>IF(PurchaseOrder!I22="","",PurchaseOrder!I22)</f>
        <v/>
      </c>
      <c r="R22" s="58" t="s">
        <v>106</v>
      </c>
    </row>
    <row r="23" spans="1:18" ht="20.25" customHeight="1">
      <c r="A23" s="30" t="str">
        <f>IF(PurchaseOrder!A23="","",PurchaseOrder!A23)</f>
        <v/>
      </c>
      <c r="B23" s="157" t="str">
        <f>IF(PurchaseOrder!B23="","",PurchaseOrder!B23)</f>
        <v/>
      </c>
      <c r="C23" s="158"/>
      <c r="D23" s="158"/>
      <c r="E23" s="158"/>
      <c r="F23" s="62" t="str">
        <f>IF(PurchaseOrder!F23="","",PurchaseOrder!F23)</f>
        <v/>
      </c>
      <c r="G23" s="63" t="str">
        <f>IF(PurchaseOrder!G23="","",PurchaseOrder!G23)</f>
        <v/>
      </c>
      <c r="H23" s="64" t="str">
        <f>IF(PurchaseOrder!H23="","",PurchaseOrder!H23)</f>
        <v/>
      </c>
      <c r="I23" s="31" t="str">
        <f>IF(PurchaseOrder!I23="","",PurchaseOrder!I23)</f>
        <v/>
      </c>
      <c r="R23" s="58" t="s">
        <v>107</v>
      </c>
    </row>
    <row r="24" spans="1:18" ht="20.25" customHeight="1">
      <c r="A24" s="30" t="str">
        <f>IF(PurchaseOrder!A24="","",PurchaseOrder!A24)</f>
        <v/>
      </c>
      <c r="B24" s="157" t="str">
        <f>IF(PurchaseOrder!B24="","",PurchaseOrder!B24)</f>
        <v/>
      </c>
      <c r="C24" s="158"/>
      <c r="D24" s="158"/>
      <c r="E24" s="158"/>
      <c r="F24" s="62" t="str">
        <f>IF(PurchaseOrder!F24="","",PurchaseOrder!F24)</f>
        <v/>
      </c>
      <c r="G24" s="63" t="str">
        <f>IF(PurchaseOrder!G24="","",PurchaseOrder!G24)</f>
        <v/>
      </c>
      <c r="H24" s="64" t="str">
        <f>IF(PurchaseOrder!H24="","",PurchaseOrder!H24)</f>
        <v/>
      </c>
      <c r="I24" s="31" t="str">
        <f>IF(PurchaseOrder!I24="","",PurchaseOrder!I24)</f>
        <v/>
      </c>
      <c r="R24" s="58" t="s">
        <v>108</v>
      </c>
    </row>
    <row r="25" spans="1:18" ht="20.25" customHeight="1">
      <c r="A25" s="30" t="str">
        <f>IF(PurchaseOrder!A25="","",PurchaseOrder!A25)</f>
        <v/>
      </c>
      <c r="B25" s="157" t="str">
        <f>IF(PurchaseOrder!B25="","",PurchaseOrder!B25)</f>
        <v/>
      </c>
      <c r="C25" s="158"/>
      <c r="D25" s="158"/>
      <c r="E25" s="158"/>
      <c r="F25" s="62" t="str">
        <f>IF(PurchaseOrder!F25="","",PurchaseOrder!F25)</f>
        <v/>
      </c>
      <c r="G25" s="63" t="str">
        <f>IF(PurchaseOrder!G25="","",PurchaseOrder!G25)</f>
        <v/>
      </c>
      <c r="H25" s="64" t="str">
        <f>IF(PurchaseOrder!H25="","",PurchaseOrder!H25)</f>
        <v/>
      </c>
      <c r="I25" s="31" t="str">
        <f>IF(PurchaseOrder!I25="","",PurchaseOrder!I25)</f>
        <v/>
      </c>
      <c r="R25" s="58" t="s">
        <v>109</v>
      </c>
    </row>
    <row r="26" spans="1:18" ht="20.25" customHeight="1">
      <c r="A26" s="30" t="str">
        <f>IF(PurchaseOrder!A26="","",PurchaseOrder!A26)</f>
        <v/>
      </c>
      <c r="B26" s="157" t="str">
        <f>IF(PurchaseOrder!B26="","",PurchaseOrder!B26)</f>
        <v/>
      </c>
      <c r="C26" s="158"/>
      <c r="D26" s="158"/>
      <c r="E26" s="158"/>
      <c r="F26" s="62" t="str">
        <f>IF(PurchaseOrder!F26="","",PurchaseOrder!F26)</f>
        <v/>
      </c>
      <c r="G26" s="63" t="str">
        <f>IF(PurchaseOrder!G26="","",PurchaseOrder!G26)</f>
        <v/>
      </c>
      <c r="H26" s="64" t="str">
        <f>IF(PurchaseOrder!H26="","",PurchaseOrder!H26)</f>
        <v/>
      </c>
      <c r="I26" s="31" t="str">
        <f>IF(PurchaseOrder!I26="","",PurchaseOrder!I26)</f>
        <v/>
      </c>
      <c r="R26" s="58" t="s">
        <v>110</v>
      </c>
    </row>
    <row r="27" spans="1:18" ht="20.25" customHeight="1">
      <c r="A27" s="30" t="str">
        <f>IF(PurchaseOrder!A27="","",PurchaseOrder!A27)</f>
        <v/>
      </c>
      <c r="B27" s="157" t="str">
        <f>IF(PurchaseOrder!B27="","",PurchaseOrder!B27)</f>
        <v/>
      </c>
      <c r="C27" s="158"/>
      <c r="D27" s="158"/>
      <c r="E27" s="158"/>
      <c r="F27" s="62" t="str">
        <f>IF(PurchaseOrder!F27="","",PurchaseOrder!F27)</f>
        <v/>
      </c>
      <c r="G27" s="63" t="str">
        <f>IF(PurchaseOrder!G27="","",PurchaseOrder!G27)</f>
        <v/>
      </c>
      <c r="H27" s="64" t="str">
        <f>IF(PurchaseOrder!H27="","",PurchaseOrder!H27)</f>
        <v/>
      </c>
      <c r="I27" s="31" t="str">
        <f>IF(PurchaseOrder!I27="","",PurchaseOrder!I27)</f>
        <v/>
      </c>
      <c r="R27" s="58"/>
    </row>
    <row r="28" spans="1:18" ht="20.25" customHeight="1">
      <c r="A28" s="30" t="str">
        <f>IF(PurchaseOrder!A28="","",PurchaseOrder!A28)</f>
        <v/>
      </c>
      <c r="B28" s="157" t="str">
        <f>IF(PurchaseOrder!B28="","",PurchaseOrder!B28)</f>
        <v/>
      </c>
      <c r="C28" s="158"/>
      <c r="D28" s="158"/>
      <c r="E28" s="158"/>
      <c r="F28" s="62" t="str">
        <f>IF(PurchaseOrder!F28="","",PurchaseOrder!F28)</f>
        <v/>
      </c>
      <c r="G28" s="63" t="str">
        <f>IF(PurchaseOrder!G28="","",PurchaseOrder!G28)</f>
        <v/>
      </c>
      <c r="H28" s="64" t="str">
        <f>IF(PurchaseOrder!H28="","",PurchaseOrder!H28)</f>
        <v/>
      </c>
      <c r="I28" s="31" t="str">
        <f>IF(PurchaseOrder!I28="","",PurchaseOrder!I28)</f>
        <v/>
      </c>
      <c r="R28" s="58"/>
    </row>
    <row r="29" spans="1:18" ht="20.25" customHeight="1">
      <c r="A29" s="30" t="str">
        <f>IF(PurchaseOrder!A29="","",PurchaseOrder!A29)</f>
        <v/>
      </c>
      <c r="B29" s="157" t="str">
        <f>IF(PurchaseOrder!B29="","",PurchaseOrder!B29)</f>
        <v/>
      </c>
      <c r="C29" s="158"/>
      <c r="D29" s="158"/>
      <c r="E29" s="158"/>
      <c r="F29" s="62" t="str">
        <f>IF(PurchaseOrder!F29="","",PurchaseOrder!F29)</f>
        <v/>
      </c>
      <c r="G29" s="63" t="str">
        <f>IF(PurchaseOrder!G29="","",PurchaseOrder!G29)</f>
        <v/>
      </c>
      <c r="H29" s="64" t="str">
        <f>IF(PurchaseOrder!H29="","",PurchaseOrder!H29)</f>
        <v/>
      </c>
      <c r="I29" s="31" t="str">
        <f>IF(PurchaseOrder!I29="","",PurchaseOrder!I29)</f>
        <v/>
      </c>
      <c r="R29" s="58" t="s">
        <v>91</v>
      </c>
    </row>
    <row r="30" spans="1:18" ht="20.25" customHeight="1">
      <c r="A30" s="30" t="str">
        <f>IF(PurchaseOrder!A30="","",PurchaseOrder!A30)</f>
        <v/>
      </c>
      <c r="B30" s="157" t="str">
        <f>IF(PurchaseOrder!B30="","",PurchaseOrder!B30)</f>
        <v/>
      </c>
      <c r="C30" s="158"/>
      <c r="D30" s="158"/>
      <c r="E30" s="158"/>
      <c r="F30" s="62" t="str">
        <f>IF(PurchaseOrder!F30="","",PurchaseOrder!F30)</f>
        <v/>
      </c>
      <c r="G30" s="63" t="str">
        <f>IF(PurchaseOrder!G30="","",PurchaseOrder!G30)</f>
        <v/>
      </c>
      <c r="H30" s="64" t="str">
        <f>IF(PurchaseOrder!H30="","",PurchaseOrder!H30)</f>
        <v/>
      </c>
      <c r="I30" s="31" t="str">
        <f>IF(PurchaseOrder!I30="","",PurchaseOrder!I30)</f>
        <v/>
      </c>
    </row>
    <row r="31" spans="1:18" ht="20.25" customHeight="1">
      <c r="A31" s="30" t="str">
        <f>IF(PurchaseOrder!A31="","",PurchaseOrder!A31)</f>
        <v/>
      </c>
      <c r="B31" s="157" t="str">
        <f>IF(PurchaseOrder!B31="","",PurchaseOrder!B31)</f>
        <v/>
      </c>
      <c r="C31" s="158"/>
      <c r="D31" s="158"/>
      <c r="E31" s="158"/>
      <c r="F31" s="62" t="str">
        <f>IF(PurchaseOrder!F31="","",PurchaseOrder!F31)</f>
        <v/>
      </c>
      <c r="G31" s="63" t="str">
        <f>IF(PurchaseOrder!G31="","",PurchaseOrder!G31)</f>
        <v/>
      </c>
      <c r="H31" s="64" t="str">
        <f>IF(PurchaseOrder!H31="","",PurchaseOrder!H31)</f>
        <v/>
      </c>
      <c r="I31" s="31" t="str">
        <f>IF(PurchaseOrder!I31="","",PurchaseOrder!I31)</f>
        <v/>
      </c>
      <c r="R31" s="58" t="s">
        <v>111</v>
      </c>
    </row>
    <row r="32" spans="1:18" ht="20.25" customHeight="1">
      <c r="A32" s="30" t="str">
        <f>IF(PurchaseOrder!A32="","",PurchaseOrder!A32)</f>
        <v/>
      </c>
      <c r="B32" s="157" t="str">
        <f>IF(PurchaseOrder!B32="","",PurchaseOrder!B32)</f>
        <v/>
      </c>
      <c r="C32" s="158"/>
      <c r="D32" s="158"/>
      <c r="E32" s="158"/>
      <c r="F32" s="62" t="str">
        <f>IF(PurchaseOrder!F32="","",PurchaseOrder!F32)</f>
        <v/>
      </c>
      <c r="G32" s="63" t="str">
        <f>IF(PurchaseOrder!G32="","",PurchaseOrder!G32)</f>
        <v/>
      </c>
      <c r="H32" s="64" t="str">
        <f>IF(PurchaseOrder!H32="","",PurchaseOrder!H32)</f>
        <v/>
      </c>
      <c r="I32" s="31" t="str">
        <f>IF(PurchaseOrder!I32="","",PurchaseOrder!I32)</f>
        <v/>
      </c>
      <c r="R32" s="58" t="s">
        <v>93</v>
      </c>
    </row>
    <row r="33" spans="1:18" ht="20.25" customHeight="1">
      <c r="A33" s="30" t="str">
        <f>IF(PurchaseOrder!A33="","",PurchaseOrder!A33)</f>
        <v/>
      </c>
      <c r="B33" s="157" t="str">
        <f>IF(PurchaseOrder!B33="","",PurchaseOrder!B33)</f>
        <v/>
      </c>
      <c r="C33" s="158"/>
      <c r="D33" s="158"/>
      <c r="E33" s="158"/>
      <c r="F33" s="62" t="str">
        <f>IF(PurchaseOrder!F33="","",PurchaseOrder!F33)</f>
        <v/>
      </c>
      <c r="G33" s="63" t="str">
        <f>IF(PurchaseOrder!G33="","",PurchaseOrder!G33)</f>
        <v/>
      </c>
      <c r="H33" s="64" t="str">
        <f>IF(PurchaseOrder!H33="","",PurchaseOrder!H33)</f>
        <v/>
      </c>
      <c r="I33" s="31" t="str">
        <f>IF(PurchaseOrder!I33="","",PurchaseOrder!I33)</f>
        <v/>
      </c>
      <c r="R33" s="58" t="s">
        <v>94</v>
      </c>
    </row>
    <row r="34" spans="1:18" ht="20.25" customHeight="1">
      <c r="A34" s="30" t="str">
        <f>IF(PurchaseOrder!A34="","",PurchaseOrder!A34)</f>
        <v/>
      </c>
      <c r="B34" s="157" t="str">
        <f>IF(PurchaseOrder!B34="","",PurchaseOrder!B34)</f>
        <v/>
      </c>
      <c r="C34" s="158"/>
      <c r="D34" s="158"/>
      <c r="E34" s="158"/>
      <c r="F34" s="62" t="str">
        <f>IF(PurchaseOrder!F34="","",PurchaseOrder!F34)</f>
        <v/>
      </c>
      <c r="G34" s="63" t="str">
        <f>IF(PurchaseOrder!G34="","",PurchaseOrder!G34)</f>
        <v/>
      </c>
      <c r="H34" s="64" t="str">
        <f>IF(PurchaseOrder!H34="","",PurchaseOrder!H34)</f>
        <v/>
      </c>
      <c r="I34" s="31" t="str">
        <f>IF(PurchaseOrder!I34="","",PurchaseOrder!I34)</f>
        <v/>
      </c>
      <c r="R34" s="58" t="s">
        <v>95</v>
      </c>
    </row>
    <row r="35" spans="1:18" ht="20.25" customHeight="1">
      <c r="A35" s="30" t="str">
        <f>IF(PurchaseOrder!A35="","",PurchaseOrder!A35)</f>
        <v/>
      </c>
      <c r="B35" s="157" t="str">
        <f>IF(PurchaseOrder!B35="","",PurchaseOrder!B35)</f>
        <v/>
      </c>
      <c r="C35" s="158"/>
      <c r="D35" s="158"/>
      <c r="E35" s="158"/>
      <c r="F35" s="62" t="str">
        <f>IF(PurchaseOrder!F35="","",PurchaseOrder!F35)</f>
        <v/>
      </c>
      <c r="G35" s="63" t="str">
        <f>IF(PurchaseOrder!G35="","",PurchaseOrder!G35)</f>
        <v/>
      </c>
      <c r="H35" s="64" t="str">
        <f>IF(PurchaseOrder!H35="","",PurchaseOrder!H35)</f>
        <v/>
      </c>
      <c r="I35" s="31" t="str">
        <f>IF(PurchaseOrder!I35="","",PurchaseOrder!I35)</f>
        <v/>
      </c>
      <c r="R35" s="58" t="s">
        <v>112</v>
      </c>
    </row>
    <row r="36" spans="1:18" ht="20.25" customHeight="1">
      <c r="A36" s="30" t="str">
        <f>IF(PurchaseOrder!A36="","",PurchaseOrder!A36)</f>
        <v/>
      </c>
      <c r="B36" s="157" t="str">
        <f>IF(PurchaseOrder!B36="","",PurchaseOrder!B36)</f>
        <v/>
      </c>
      <c r="C36" s="158"/>
      <c r="D36" s="158"/>
      <c r="E36" s="158"/>
      <c r="F36" s="62" t="str">
        <f>IF(PurchaseOrder!F36="","",PurchaseOrder!F36)</f>
        <v/>
      </c>
      <c r="G36" s="63" t="str">
        <f>IF(PurchaseOrder!G36="","",PurchaseOrder!G36)</f>
        <v/>
      </c>
      <c r="H36" s="64" t="str">
        <f>IF(PurchaseOrder!H36="","",PurchaseOrder!H36)</f>
        <v/>
      </c>
      <c r="I36" s="31" t="str">
        <f>IF(PurchaseOrder!I36="","",PurchaseOrder!I36)</f>
        <v/>
      </c>
      <c r="R36" s="58" t="s">
        <v>113</v>
      </c>
    </row>
    <row r="37" spans="1:18" ht="20.25" customHeight="1">
      <c r="A37" s="12"/>
      <c r="B37" s="159" t="str">
        <f xml:space="preserve"> " ( " &amp; BAHTTEXT( I39) &amp; " ) "</f>
        <v xml:space="preserve"> ( ศูนย์บาทถ้วน ) </v>
      </c>
      <c r="C37" s="160"/>
      <c r="D37" s="160"/>
      <c r="E37" s="160"/>
      <c r="F37" s="161"/>
      <c r="G37" s="162" t="s">
        <v>9</v>
      </c>
      <c r="H37" s="120"/>
      <c r="I37" s="10">
        <f>IF(I57="",SUM(I17:I36),"")</f>
        <v>0</v>
      </c>
      <c r="R37" s="58" t="s">
        <v>97</v>
      </c>
    </row>
    <row r="38" spans="1:18" ht="20.25" customHeight="1">
      <c r="A38" s="12"/>
      <c r="B38" s="12"/>
      <c r="C38" s="12"/>
      <c r="D38" s="12"/>
      <c r="E38" s="12"/>
      <c r="F38" s="12"/>
      <c r="G38" s="163" t="s">
        <v>10</v>
      </c>
      <c r="H38" s="164"/>
      <c r="I38" s="10">
        <f>IF(I37="","",I37*7%)</f>
        <v>0</v>
      </c>
      <c r="R38" s="58" t="s">
        <v>98</v>
      </c>
    </row>
    <row r="39" spans="1:18" ht="20.25" customHeight="1">
      <c r="A39" s="12"/>
      <c r="B39" s="59" t="s">
        <v>12</v>
      </c>
      <c r="C39" s="165"/>
      <c r="D39" s="165"/>
      <c r="E39" s="65" t="s">
        <v>121</v>
      </c>
      <c r="F39" s="66"/>
      <c r="G39" s="164" t="s">
        <v>11</v>
      </c>
      <c r="H39" s="168"/>
      <c r="I39" s="11">
        <f>IF(I37="","",I37+I38)</f>
        <v>0</v>
      </c>
      <c r="R39" s="58" t="s">
        <v>114</v>
      </c>
    </row>
    <row r="40" spans="1:18" ht="20.25" customHeight="1">
      <c r="A40" s="12"/>
      <c r="B40" s="152" t="s">
        <v>118</v>
      </c>
      <c r="C40" s="152"/>
      <c r="D40" s="152"/>
      <c r="E40" s="152"/>
      <c r="F40" s="12"/>
      <c r="G40" s="12"/>
      <c r="H40" s="12"/>
      <c r="I40" s="12"/>
      <c r="R40" s="58" t="s">
        <v>97</v>
      </c>
    </row>
    <row r="41" spans="1:18" ht="13.5" customHeight="1">
      <c r="A41" s="134" t="s">
        <v>76</v>
      </c>
      <c r="B41" s="135"/>
      <c r="C41" s="135"/>
      <c r="D41" s="135"/>
      <c r="E41" s="135"/>
      <c r="F41" s="135"/>
      <c r="G41" s="135"/>
      <c r="H41" s="135"/>
      <c r="I41" s="135"/>
      <c r="R41" s="58" t="s">
        <v>100</v>
      </c>
    </row>
    <row r="42" spans="1:18" ht="13.5" customHeight="1">
      <c r="A42" s="135"/>
      <c r="B42" s="135"/>
      <c r="C42" s="135"/>
      <c r="D42" s="135"/>
      <c r="E42" s="135"/>
      <c r="F42" s="135"/>
      <c r="G42" s="135"/>
      <c r="H42" s="135"/>
      <c r="I42" s="135"/>
      <c r="R42" s="58" t="s">
        <v>101</v>
      </c>
    </row>
    <row r="43" spans="1:18" ht="13.5" customHeight="1">
      <c r="A43" s="135"/>
      <c r="B43" s="135"/>
      <c r="C43" s="135"/>
      <c r="D43" s="135"/>
      <c r="E43" s="135"/>
      <c r="F43" s="135"/>
      <c r="G43" s="135"/>
      <c r="H43" s="135"/>
      <c r="I43" s="135"/>
      <c r="R43" s="58" t="s">
        <v>102</v>
      </c>
    </row>
    <row r="44" spans="1:18" ht="13.5" customHeight="1">
      <c r="A44" s="135"/>
      <c r="B44" s="135"/>
      <c r="C44" s="135"/>
      <c r="D44" s="135"/>
      <c r="E44" s="135"/>
      <c r="F44" s="135"/>
      <c r="G44" s="135"/>
      <c r="H44" s="135"/>
      <c r="I44" s="135"/>
      <c r="R44" s="58" t="s">
        <v>103</v>
      </c>
    </row>
    <row r="45" spans="1:18" ht="13.5" customHeight="1">
      <c r="A45" s="135"/>
      <c r="B45" s="135"/>
      <c r="C45" s="135"/>
      <c r="D45" s="135"/>
      <c r="E45" s="135"/>
      <c r="F45" s="135"/>
      <c r="G45" s="135"/>
      <c r="H45" s="135"/>
      <c r="I45" s="135"/>
      <c r="R45" s="58" t="s">
        <v>104</v>
      </c>
    </row>
    <row r="46" spans="1:18" ht="15" customHeight="1">
      <c r="A46" s="135"/>
      <c r="B46" s="135"/>
      <c r="C46" s="135"/>
      <c r="D46" s="135"/>
      <c r="E46" s="135"/>
      <c r="F46" s="135"/>
      <c r="G46" s="135"/>
      <c r="H46" s="135"/>
      <c r="I46" s="135"/>
      <c r="R46" s="58" t="s">
        <v>115</v>
      </c>
    </row>
    <row r="47" spans="1:18" ht="17.25" customHeight="1">
      <c r="A47" s="60" t="s">
        <v>18</v>
      </c>
      <c r="B47" s="180" t="str">
        <f>IF(PurchaseOrder!$B$7="","",PurchaseOrder!$B$7)</f>
        <v>บริษัท จุฬาวิศวกรรม จำกัด</v>
      </c>
      <c r="C47" s="180"/>
      <c r="D47" s="180"/>
      <c r="E47" s="180"/>
      <c r="F47" s="60" t="s">
        <v>19</v>
      </c>
      <c r="G47" s="153" t="str">
        <f>IF(PurchaseOrder!$G$7="","",PurchaseOrder!$G$7)</f>
        <v/>
      </c>
      <c r="H47" s="153"/>
      <c r="I47" s="153"/>
      <c r="R47" s="58" t="s">
        <v>107</v>
      </c>
    </row>
    <row r="48" spans="1:18" ht="17.25" customHeight="1">
      <c r="A48" s="60" t="s">
        <v>17</v>
      </c>
      <c r="B48" s="142" t="str">
        <f>IF(PurchaseOrder!$B$8="","",PurchaseOrder!$B$8)</f>
        <v>คุณเก๋</v>
      </c>
      <c r="C48" s="142"/>
      <c r="D48" s="142"/>
      <c r="E48" s="142"/>
      <c r="F48" s="60" t="s">
        <v>20</v>
      </c>
      <c r="G48" s="156">
        <f ca="1">TODAY()</f>
        <v>40835</v>
      </c>
      <c r="H48" s="156"/>
      <c r="I48" s="67">
        <f ca="1">NOW()</f>
        <v>40835.613513194447</v>
      </c>
      <c r="R48" s="58" t="s">
        <v>108</v>
      </c>
    </row>
    <row r="49" spans="1:18" ht="17.25" customHeight="1">
      <c r="A49" s="60" t="s">
        <v>16</v>
      </c>
      <c r="B49" s="142" t="str">
        <f>IF(PurchaseOrder!$B$9="","",PurchaseOrder!$B$9)</f>
        <v>02-8792541</v>
      </c>
      <c r="C49" s="142"/>
      <c r="D49" s="142"/>
      <c r="E49" s="142"/>
      <c r="F49" s="60" t="s">
        <v>21</v>
      </c>
      <c r="G49" s="142">
        <f>2</f>
        <v>2</v>
      </c>
      <c r="H49" s="142"/>
      <c r="I49" s="142"/>
      <c r="R49" s="58" t="s">
        <v>109</v>
      </c>
    </row>
    <row r="50" spans="1:18" ht="17.25" customHeight="1">
      <c r="A50" s="61" t="s">
        <v>15</v>
      </c>
      <c r="B50" s="149" t="str">
        <f>IF(PurchaseOrder!$B$10="","",PurchaseOrder!$B$10)</f>
        <v>โครงการก่อสร้าง กปภ. จ.บุรีรัมย์</v>
      </c>
      <c r="C50" s="149"/>
      <c r="D50" s="149"/>
      <c r="E50" s="149"/>
      <c r="F50" s="61" t="s">
        <v>22</v>
      </c>
      <c r="G50" s="142"/>
      <c r="H50" s="142"/>
      <c r="I50" s="142"/>
      <c r="R50" s="58" t="s">
        <v>91</v>
      </c>
    </row>
    <row r="51" spans="1:18" ht="12" customHeight="1">
      <c r="A51" s="124"/>
      <c r="B51" s="124"/>
      <c r="C51" s="124"/>
      <c r="D51" s="124"/>
      <c r="E51" s="124"/>
      <c r="F51" s="124"/>
      <c r="G51" s="124"/>
      <c r="H51" s="124"/>
      <c r="I51" s="124"/>
    </row>
    <row r="52" spans="1:18" ht="14.25" customHeight="1">
      <c r="A52" s="121" t="s">
        <v>0</v>
      </c>
      <c r="B52" s="122"/>
      <c r="C52" s="16"/>
      <c r="D52" s="17"/>
      <c r="E52" s="18"/>
      <c r="F52" s="190" t="s">
        <v>2</v>
      </c>
      <c r="G52" s="191"/>
      <c r="H52" s="184" t="str">
        <f>IF(PurchaseOrder!$H$12="","",PurchaseOrder!$H$12)</f>
        <v>รับของเอง</v>
      </c>
      <c r="I52" s="185"/>
    </row>
    <row r="53" spans="1:18" ht="18" customHeight="1">
      <c r="A53" s="123"/>
      <c r="B53" s="124"/>
      <c r="C53" s="171" t="str">
        <f>IF(PurchaseOrder!$C$13="","",PurchaseOrder!$C$13)</f>
        <v>โอนเงิน</v>
      </c>
      <c r="D53" s="172"/>
      <c r="E53" s="173"/>
      <c r="F53" s="192" t="s">
        <v>1</v>
      </c>
      <c r="G53" s="193"/>
      <c r="H53" s="186" t="str">
        <f>IF(PurchaseOrder!$H$13="","",PurchaseOrder!$H$13)</f>
        <v>หน่วยงานบุรีรัมย์</v>
      </c>
      <c r="I53" s="187"/>
    </row>
    <row r="54" spans="1:18" ht="14.25" customHeight="1">
      <c r="A54" s="125"/>
      <c r="B54" s="126"/>
      <c r="C54" s="19"/>
      <c r="D54" s="20"/>
      <c r="E54" s="21"/>
      <c r="F54" s="194" t="s">
        <v>3</v>
      </c>
      <c r="G54" s="195"/>
      <c r="H54" s="188" t="str">
        <f>IF(PurchaseOrder!$H$14="","",PurchaseOrder!$H$14)</f>
        <v>นายประสาท</v>
      </c>
      <c r="I54" s="189"/>
    </row>
    <row r="55" spans="1:18">
      <c r="A55" s="127" t="s">
        <v>4</v>
      </c>
      <c r="B55" s="118" t="s">
        <v>5</v>
      </c>
      <c r="C55" s="119"/>
      <c r="D55" s="119"/>
      <c r="E55" s="119"/>
      <c r="F55" s="127" t="s">
        <v>6</v>
      </c>
      <c r="G55" s="131" t="s">
        <v>7</v>
      </c>
      <c r="H55" s="132" t="s">
        <v>8</v>
      </c>
      <c r="I55" s="144" t="s">
        <v>23</v>
      </c>
    </row>
    <row r="56" spans="1:18">
      <c r="A56" s="128"/>
      <c r="B56" s="120"/>
      <c r="C56" s="120"/>
      <c r="D56" s="120"/>
      <c r="E56" s="120"/>
      <c r="F56" s="128"/>
      <c r="G56" s="128"/>
      <c r="H56" s="133"/>
      <c r="I56" s="145"/>
    </row>
    <row r="57" spans="1:18" ht="21" customHeight="1">
      <c r="A57" s="30" t="str">
        <f>IF(PurchaseOrder!A37="","",PurchaseOrder!A37)</f>
        <v/>
      </c>
      <c r="B57" s="181" t="str">
        <f>IF(PurchaseOrder!B37="","",PurchaseOrder!B37)</f>
        <v/>
      </c>
      <c r="C57" s="182"/>
      <c r="D57" s="182"/>
      <c r="E57" s="183"/>
      <c r="F57" s="62" t="str">
        <f>IF(PurchaseOrder!F37="","",PurchaseOrder!F37)</f>
        <v/>
      </c>
      <c r="G57" s="63" t="str">
        <f>IF(PurchaseOrder!G37="","",PurchaseOrder!G37)</f>
        <v/>
      </c>
      <c r="H57" s="64" t="str">
        <f>IF(PurchaseOrder!H37="","",PurchaseOrder!H37)</f>
        <v/>
      </c>
      <c r="I57" s="31" t="str">
        <f>IF(PurchaseOrder!I37="","",PurchaseOrder!I37)</f>
        <v/>
      </c>
    </row>
    <row r="58" spans="1:18" ht="21" customHeight="1">
      <c r="A58" s="30" t="str">
        <f>IF(PurchaseOrder!A38="","",PurchaseOrder!A38)</f>
        <v/>
      </c>
      <c r="B58" s="181" t="str">
        <f>IF(PurchaseOrder!B38="","",PurchaseOrder!B38)</f>
        <v/>
      </c>
      <c r="C58" s="182"/>
      <c r="D58" s="182"/>
      <c r="E58" s="183"/>
      <c r="F58" s="62" t="str">
        <f>IF(PurchaseOrder!F38="","",PurchaseOrder!F38)</f>
        <v/>
      </c>
      <c r="G58" s="63" t="str">
        <f>IF(PurchaseOrder!G38="","",PurchaseOrder!G38)</f>
        <v/>
      </c>
      <c r="H58" s="64" t="str">
        <f>IF(PurchaseOrder!H38="","",PurchaseOrder!H38)</f>
        <v/>
      </c>
      <c r="I58" s="31" t="str">
        <f>IF(PurchaseOrder!I38="","",PurchaseOrder!I38)</f>
        <v/>
      </c>
    </row>
    <row r="59" spans="1:18" ht="21" customHeight="1">
      <c r="A59" s="30" t="str">
        <f>IF(PurchaseOrder!A39="","",PurchaseOrder!A39)</f>
        <v/>
      </c>
      <c r="B59" s="181" t="str">
        <f>IF(PurchaseOrder!B39="","",PurchaseOrder!B39)</f>
        <v/>
      </c>
      <c r="C59" s="182"/>
      <c r="D59" s="182"/>
      <c r="E59" s="183"/>
      <c r="F59" s="62" t="str">
        <f>IF(PurchaseOrder!F39="","",PurchaseOrder!F39)</f>
        <v/>
      </c>
      <c r="G59" s="63" t="str">
        <f>IF(PurchaseOrder!G39="","",PurchaseOrder!G39)</f>
        <v/>
      </c>
      <c r="H59" s="64" t="str">
        <f>IF(PurchaseOrder!H39="","",PurchaseOrder!H39)</f>
        <v/>
      </c>
      <c r="I59" s="31" t="str">
        <f>IF(PurchaseOrder!I39="","",PurchaseOrder!I39)</f>
        <v/>
      </c>
    </row>
    <row r="60" spans="1:18" ht="21" customHeight="1">
      <c r="A60" s="30" t="str">
        <f>IF(PurchaseOrder!A40="","",PurchaseOrder!A40)</f>
        <v/>
      </c>
      <c r="B60" s="181" t="str">
        <f>IF(PurchaseOrder!B40="","",PurchaseOrder!B40)</f>
        <v/>
      </c>
      <c r="C60" s="182"/>
      <c r="D60" s="182"/>
      <c r="E60" s="183"/>
      <c r="F60" s="62" t="str">
        <f>IF(PurchaseOrder!F40="","",PurchaseOrder!F40)</f>
        <v/>
      </c>
      <c r="G60" s="63" t="str">
        <f>IF(PurchaseOrder!G40="","",PurchaseOrder!G40)</f>
        <v/>
      </c>
      <c r="H60" s="64" t="str">
        <f>IF(PurchaseOrder!H40="","",PurchaseOrder!H40)</f>
        <v/>
      </c>
      <c r="I60" s="31" t="str">
        <f>IF(PurchaseOrder!I40="","",PurchaseOrder!I40)</f>
        <v/>
      </c>
    </row>
    <row r="61" spans="1:18" ht="21" customHeight="1">
      <c r="A61" s="30" t="str">
        <f>IF(PurchaseOrder!A41="","",PurchaseOrder!A41)</f>
        <v/>
      </c>
      <c r="B61" s="181" t="str">
        <f>IF(PurchaseOrder!B41="","",PurchaseOrder!B41)</f>
        <v/>
      </c>
      <c r="C61" s="182"/>
      <c r="D61" s="182"/>
      <c r="E61" s="183"/>
      <c r="F61" s="62" t="str">
        <f>IF(PurchaseOrder!F41="","",PurchaseOrder!F41)</f>
        <v/>
      </c>
      <c r="G61" s="63" t="str">
        <f>IF(PurchaseOrder!G41="","",PurchaseOrder!G41)</f>
        <v/>
      </c>
      <c r="H61" s="64" t="str">
        <f>IF(PurchaseOrder!H41="","",PurchaseOrder!H41)</f>
        <v/>
      </c>
      <c r="I61" s="31" t="str">
        <f>IF(PurchaseOrder!I41="","",PurchaseOrder!I41)</f>
        <v/>
      </c>
    </row>
    <row r="62" spans="1:18" ht="21" customHeight="1">
      <c r="A62" s="30" t="str">
        <f>IF(PurchaseOrder!A42="","",PurchaseOrder!A42)</f>
        <v/>
      </c>
      <c r="B62" s="181" t="str">
        <f>IF(PurchaseOrder!B42="","",PurchaseOrder!B42)</f>
        <v/>
      </c>
      <c r="C62" s="182"/>
      <c r="D62" s="182"/>
      <c r="E62" s="183"/>
      <c r="F62" s="62" t="str">
        <f>IF(PurchaseOrder!F42="","",PurchaseOrder!F42)</f>
        <v/>
      </c>
      <c r="G62" s="63" t="str">
        <f>IF(PurchaseOrder!G42="","",PurchaseOrder!G42)</f>
        <v/>
      </c>
      <c r="H62" s="64" t="str">
        <f>IF(PurchaseOrder!H42="","",PurchaseOrder!H42)</f>
        <v/>
      </c>
      <c r="I62" s="31" t="str">
        <f>IF(PurchaseOrder!I42="","",PurchaseOrder!I42)</f>
        <v/>
      </c>
    </row>
    <row r="63" spans="1:18" ht="21" customHeight="1">
      <c r="A63" s="30" t="str">
        <f>IF(PurchaseOrder!A43="","",PurchaseOrder!A43)</f>
        <v/>
      </c>
      <c r="B63" s="181" t="str">
        <f>IF(PurchaseOrder!B43="","",PurchaseOrder!B43)</f>
        <v/>
      </c>
      <c r="C63" s="182"/>
      <c r="D63" s="182"/>
      <c r="E63" s="183"/>
      <c r="F63" s="62" t="str">
        <f>IF(PurchaseOrder!F43="","",PurchaseOrder!F43)</f>
        <v/>
      </c>
      <c r="G63" s="63" t="str">
        <f>IF(PurchaseOrder!G43="","",PurchaseOrder!G43)</f>
        <v/>
      </c>
      <c r="H63" s="64" t="str">
        <f>IF(PurchaseOrder!H43="","",PurchaseOrder!H43)</f>
        <v/>
      </c>
      <c r="I63" s="31" t="str">
        <f>IF(PurchaseOrder!I43="","",PurchaseOrder!I43)</f>
        <v/>
      </c>
    </row>
    <row r="64" spans="1:18" ht="21" customHeight="1">
      <c r="A64" s="30" t="str">
        <f>IF(PurchaseOrder!A44="","",PurchaseOrder!A44)</f>
        <v/>
      </c>
      <c r="B64" s="181" t="str">
        <f>IF(PurchaseOrder!B44="","",PurchaseOrder!B44)</f>
        <v/>
      </c>
      <c r="C64" s="182"/>
      <c r="D64" s="182"/>
      <c r="E64" s="183"/>
      <c r="F64" s="62" t="str">
        <f>IF(PurchaseOrder!F44="","",PurchaseOrder!F44)</f>
        <v/>
      </c>
      <c r="G64" s="63" t="str">
        <f>IF(PurchaseOrder!G44="","",PurchaseOrder!G44)</f>
        <v/>
      </c>
      <c r="H64" s="64" t="str">
        <f>IF(PurchaseOrder!H44="","",PurchaseOrder!H44)</f>
        <v/>
      </c>
      <c r="I64" s="31" t="str">
        <f>IF(PurchaseOrder!I44="","",PurchaseOrder!I44)</f>
        <v/>
      </c>
    </row>
    <row r="65" spans="1:9" ht="21" customHeight="1">
      <c r="A65" s="30" t="str">
        <f>IF(PurchaseOrder!A45="","",PurchaseOrder!A45)</f>
        <v/>
      </c>
      <c r="B65" s="181" t="str">
        <f>IF(PurchaseOrder!B45="","",PurchaseOrder!B45)</f>
        <v/>
      </c>
      <c r="C65" s="182"/>
      <c r="D65" s="182"/>
      <c r="E65" s="183"/>
      <c r="F65" s="62" t="str">
        <f>IF(PurchaseOrder!F45="","",PurchaseOrder!F45)</f>
        <v/>
      </c>
      <c r="G65" s="63" t="str">
        <f>IF(PurchaseOrder!G45="","",PurchaseOrder!G45)</f>
        <v/>
      </c>
      <c r="H65" s="64" t="str">
        <f>IF(PurchaseOrder!H45="","",PurchaseOrder!H45)</f>
        <v/>
      </c>
      <c r="I65" s="31" t="str">
        <f>IF(PurchaseOrder!I45="","",PurchaseOrder!I45)</f>
        <v/>
      </c>
    </row>
    <row r="66" spans="1:9" ht="21" customHeight="1">
      <c r="A66" s="30" t="str">
        <f>IF(PurchaseOrder!A46="","",PurchaseOrder!A46)</f>
        <v/>
      </c>
      <c r="B66" s="181" t="str">
        <f>IF(PurchaseOrder!B46="","",PurchaseOrder!B46)</f>
        <v/>
      </c>
      <c r="C66" s="182"/>
      <c r="D66" s="182"/>
      <c r="E66" s="183"/>
      <c r="F66" s="62" t="str">
        <f>IF(PurchaseOrder!F46="","",PurchaseOrder!F46)</f>
        <v/>
      </c>
      <c r="G66" s="63" t="str">
        <f>IF(PurchaseOrder!G46="","",PurchaseOrder!G46)</f>
        <v/>
      </c>
      <c r="H66" s="64" t="str">
        <f>IF(PurchaseOrder!H46="","",PurchaseOrder!H46)</f>
        <v/>
      </c>
      <c r="I66" s="31" t="str">
        <f>IF(PurchaseOrder!I46="","",PurchaseOrder!I46)</f>
        <v/>
      </c>
    </row>
    <row r="67" spans="1:9" ht="21" customHeight="1">
      <c r="A67" s="30" t="str">
        <f>IF(PurchaseOrder!A47="","",PurchaseOrder!A47)</f>
        <v/>
      </c>
      <c r="B67" s="181" t="str">
        <f>IF(PurchaseOrder!B47="","",PurchaseOrder!B47)</f>
        <v/>
      </c>
      <c r="C67" s="182"/>
      <c r="D67" s="182"/>
      <c r="E67" s="183"/>
      <c r="F67" s="62" t="str">
        <f>IF(PurchaseOrder!F47="","",PurchaseOrder!F47)</f>
        <v/>
      </c>
      <c r="G67" s="63" t="str">
        <f>IF(PurchaseOrder!G47="","",PurchaseOrder!G47)</f>
        <v/>
      </c>
      <c r="H67" s="64" t="str">
        <f>IF(PurchaseOrder!H47="","",PurchaseOrder!H47)</f>
        <v/>
      </c>
      <c r="I67" s="31" t="str">
        <f>IF(PurchaseOrder!I47="","",PurchaseOrder!I47)</f>
        <v/>
      </c>
    </row>
    <row r="68" spans="1:9" ht="21" customHeight="1">
      <c r="A68" s="30" t="str">
        <f>IF(PurchaseOrder!A48="","",PurchaseOrder!A48)</f>
        <v/>
      </c>
      <c r="B68" s="181" t="str">
        <f>IF(PurchaseOrder!B48="","",PurchaseOrder!B48)</f>
        <v/>
      </c>
      <c r="C68" s="182"/>
      <c r="D68" s="182"/>
      <c r="E68" s="183"/>
      <c r="F68" s="62" t="str">
        <f>IF(PurchaseOrder!F48="","",PurchaseOrder!F48)</f>
        <v/>
      </c>
      <c r="G68" s="63" t="str">
        <f>IF(PurchaseOrder!G48="","",PurchaseOrder!G48)</f>
        <v/>
      </c>
      <c r="H68" s="64" t="str">
        <f>IF(PurchaseOrder!H48="","",PurchaseOrder!H48)</f>
        <v/>
      </c>
      <c r="I68" s="31" t="str">
        <f>IF(PurchaseOrder!I48="","",PurchaseOrder!I48)</f>
        <v/>
      </c>
    </row>
    <row r="69" spans="1:9" ht="21" customHeight="1">
      <c r="A69" s="30" t="str">
        <f>IF(PurchaseOrder!A49="","",PurchaseOrder!A49)</f>
        <v/>
      </c>
      <c r="B69" s="181" t="str">
        <f>IF(PurchaseOrder!B49="","",PurchaseOrder!B49)</f>
        <v/>
      </c>
      <c r="C69" s="182"/>
      <c r="D69" s="182"/>
      <c r="E69" s="183"/>
      <c r="F69" s="62" t="str">
        <f>IF(PurchaseOrder!F49="","",PurchaseOrder!F49)</f>
        <v/>
      </c>
      <c r="G69" s="63" t="str">
        <f>IF(PurchaseOrder!G49="","",PurchaseOrder!G49)</f>
        <v/>
      </c>
      <c r="H69" s="64" t="str">
        <f>IF(PurchaseOrder!H49="","",PurchaseOrder!H49)</f>
        <v/>
      </c>
      <c r="I69" s="31" t="str">
        <f>IF(PurchaseOrder!I49="","",PurchaseOrder!I49)</f>
        <v/>
      </c>
    </row>
    <row r="70" spans="1:9" ht="21" customHeight="1">
      <c r="A70" s="30" t="str">
        <f>IF(PurchaseOrder!A50="","",PurchaseOrder!A50)</f>
        <v/>
      </c>
      <c r="B70" s="181" t="str">
        <f>IF(PurchaseOrder!B50="","",PurchaseOrder!B50)</f>
        <v/>
      </c>
      <c r="C70" s="182"/>
      <c r="D70" s="182"/>
      <c r="E70" s="183"/>
      <c r="F70" s="62" t="str">
        <f>IF(PurchaseOrder!F50="","",PurchaseOrder!F50)</f>
        <v/>
      </c>
      <c r="G70" s="63" t="str">
        <f>IF(PurchaseOrder!G50="","",PurchaseOrder!G50)</f>
        <v/>
      </c>
      <c r="H70" s="64" t="str">
        <f>IF(PurchaseOrder!H50="","",PurchaseOrder!H50)</f>
        <v/>
      </c>
      <c r="I70" s="31" t="str">
        <f>IF(PurchaseOrder!I50="","",PurchaseOrder!I50)</f>
        <v/>
      </c>
    </row>
    <row r="71" spans="1:9" ht="21" customHeight="1">
      <c r="A71" s="30" t="str">
        <f>IF(PurchaseOrder!A51="","",PurchaseOrder!A51)</f>
        <v/>
      </c>
      <c r="B71" s="181" t="str">
        <f>IF(PurchaseOrder!B51="","",PurchaseOrder!B51)</f>
        <v/>
      </c>
      <c r="C71" s="182"/>
      <c r="D71" s="182"/>
      <c r="E71" s="183"/>
      <c r="F71" s="62" t="str">
        <f>IF(PurchaseOrder!F51="","",PurchaseOrder!F51)</f>
        <v/>
      </c>
      <c r="G71" s="63" t="str">
        <f>IF(PurchaseOrder!G51="","",PurchaseOrder!G51)</f>
        <v/>
      </c>
      <c r="H71" s="64" t="str">
        <f>IF(PurchaseOrder!H51="","",PurchaseOrder!H51)</f>
        <v/>
      </c>
      <c r="I71" s="31" t="str">
        <f>IF(PurchaseOrder!I51="","",PurchaseOrder!I51)</f>
        <v/>
      </c>
    </row>
    <row r="72" spans="1:9" ht="21" customHeight="1">
      <c r="A72" s="30" t="str">
        <f>IF(PurchaseOrder!A52="","",PurchaseOrder!A52)</f>
        <v/>
      </c>
      <c r="B72" s="181" t="str">
        <f>IF(PurchaseOrder!B52="","",PurchaseOrder!B52)</f>
        <v/>
      </c>
      <c r="C72" s="182"/>
      <c r="D72" s="182"/>
      <c r="E72" s="183"/>
      <c r="F72" s="62" t="str">
        <f>IF(PurchaseOrder!F52="","",PurchaseOrder!F52)</f>
        <v/>
      </c>
      <c r="G72" s="63" t="str">
        <f>IF(PurchaseOrder!G52="","",PurchaseOrder!G52)</f>
        <v/>
      </c>
      <c r="H72" s="64" t="str">
        <f>IF(PurchaseOrder!H52="","",PurchaseOrder!H52)</f>
        <v/>
      </c>
      <c r="I72" s="31" t="str">
        <f>IF(PurchaseOrder!I52="","",PurchaseOrder!I52)</f>
        <v/>
      </c>
    </row>
    <row r="73" spans="1:9" ht="21" customHeight="1">
      <c r="A73" s="30" t="str">
        <f>IF(PurchaseOrder!A53="","",PurchaseOrder!A53)</f>
        <v/>
      </c>
      <c r="B73" s="181" t="str">
        <f>IF(PurchaseOrder!B53="","",PurchaseOrder!B53)</f>
        <v/>
      </c>
      <c r="C73" s="182"/>
      <c r="D73" s="182"/>
      <c r="E73" s="183"/>
      <c r="F73" s="62" t="str">
        <f>IF(PurchaseOrder!F53="","",PurchaseOrder!F53)</f>
        <v/>
      </c>
      <c r="G73" s="63" t="str">
        <f>IF(PurchaseOrder!G53="","",PurchaseOrder!G53)</f>
        <v/>
      </c>
      <c r="H73" s="64" t="str">
        <f>IF(PurchaseOrder!H53="","",PurchaseOrder!H53)</f>
        <v/>
      </c>
      <c r="I73" s="31" t="str">
        <f>IF(PurchaseOrder!I53="","",PurchaseOrder!I53)</f>
        <v/>
      </c>
    </row>
    <row r="74" spans="1:9" ht="21" customHeight="1">
      <c r="A74" s="30" t="str">
        <f>IF(PurchaseOrder!A54="","",PurchaseOrder!A54)</f>
        <v/>
      </c>
      <c r="B74" s="181" t="str">
        <f>IF(PurchaseOrder!B54="","",PurchaseOrder!B54)</f>
        <v/>
      </c>
      <c r="C74" s="182"/>
      <c r="D74" s="182"/>
      <c r="E74" s="183"/>
      <c r="F74" s="62" t="str">
        <f>IF(PurchaseOrder!F54="","",PurchaseOrder!F54)</f>
        <v/>
      </c>
      <c r="G74" s="63" t="str">
        <f>IF(PurchaseOrder!G54="","",PurchaseOrder!G54)</f>
        <v/>
      </c>
      <c r="H74" s="64" t="str">
        <f>IF(PurchaseOrder!H54="","",PurchaseOrder!H54)</f>
        <v/>
      </c>
      <c r="I74" s="31" t="str">
        <f>IF(PurchaseOrder!I54="","",PurchaseOrder!I54)</f>
        <v/>
      </c>
    </row>
    <row r="75" spans="1:9" ht="21" customHeight="1">
      <c r="A75" s="30" t="str">
        <f>IF(PurchaseOrder!A55="","",PurchaseOrder!A55)</f>
        <v/>
      </c>
      <c r="B75" s="181" t="str">
        <f>IF(PurchaseOrder!B55="","",PurchaseOrder!B55)</f>
        <v/>
      </c>
      <c r="C75" s="182"/>
      <c r="D75" s="182"/>
      <c r="E75" s="183"/>
      <c r="F75" s="62" t="str">
        <f>IF(PurchaseOrder!F55="","",PurchaseOrder!F55)</f>
        <v/>
      </c>
      <c r="G75" s="63" t="str">
        <f>IF(PurchaseOrder!G55="","",PurchaseOrder!G55)</f>
        <v/>
      </c>
      <c r="H75" s="64" t="str">
        <f>IF(PurchaseOrder!H55="","",PurchaseOrder!H55)</f>
        <v/>
      </c>
      <c r="I75" s="31" t="str">
        <f>IF(PurchaseOrder!I55="","",PurchaseOrder!I55)</f>
        <v/>
      </c>
    </row>
    <row r="76" spans="1:9" ht="21" customHeight="1">
      <c r="A76" s="30" t="str">
        <f>IF(PurchaseOrder!A56="","",PurchaseOrder!A56)</f>
        <v/>
      </c>
      <c r="B76" s="181" t="str">
        <f>IF(PurchaseOrder!B56="","",PurchaseOrder!B56)</f>
        <v/>
      </c>
      <c r="C76" s="182"/>
      <c r="D76" s="182"/>
      <c r="E76" s="183"/>
      <c r="F76" s="62" t="str">
        <f>IF(PurchaseOrder!F56="","",PurchaseOrder!F56)</f>
        <v/>
      </c>
      <c r="G76" s="63" t="str">
        <f>IF(PurchaseOrder!G56="","",PurchaseOrder!G56)</f>
        <v/>
      </c>
      <c r="H76" s="64" t="str">
        <f>IF(PurchaseOrder!H56="","",PurchaseOrder!H56)</f>
        <v/>
      </c>
      <c r="I76" s="31" t="str">
        <f>IF(PurchaseOrder!I56="","",PurchaseOrder!I56)</f>
        <v/>
      </c>
    </row>
    <row r="77" spans="1:9" ht="20.25" customHeight="1">
      <c r="A77" s="12"/>
      <c r="B77" s="159" t="str">
        <f xml:space="preserve"> " ( " &amp; BAHTTEXT( I79) &amp; " ) "</f>
        <v xml:space="preserve"> ( ศูนย์บาทถ้วน ) </v>
      </c>
      <c r="C77" s="160"/>
      <c r="D77" s="160"/>
      <c r="E77" s="160"/>
      <c r="F77" s="161"/>
      <c r="G77" s="162" t="s">
        <v>9</v>
      </c>
      <c r="H77" s="120"/>
      <c r="I77" s="10">
        <f>IF(I97="",SUM(I17:I36,I57:I76))</f>
        <v>0</v>
      </c>
    </row>
    <row r="78" spans="1:9" ht="20.25" customHeight="1">
      <c r="A78" s="12"/>
      <c r="B78" s="12"/>
      <c r="C78" s="12"/>
      <c r="D78" s="12"/>
      <c r="E78" s="12"/>
      <c r="F78" s="12"/>
      <c r="G78" s="163" t="s">
        <v>10</v>
      </c>
      <c r="H78" s="164"/>
      <c r="I78" s="10">
        <f>IF(I77="","",I77*7%)</f>
        <v>0</v>
      </c>
    </row>
    <row r="79" spans="1:9" ht="20.25" customHeight="1">
      <c r="A79" s="12"/>
      <c r="B79" s="59" t="s">
        <v>12</v>
      </c>
      <c r="C79" s="165"/>
      <c r="D79" s="165"/>
      <c r="E79" s="65" t="s">
        <v>13</v>
      </c>
      <c r="F79" s="66"/>
      <c r="G79" s="164" t="s">
        <v>11</v>
      </c>
      <c r="H79" s="168"/>
      <c r="I79" s="11">
        <f>IF(I77="","",I77+I78)</f>
        <v>0</v>
      </c>
    </row>
    <row r="80" spans="1:9" ht="17.25" customHeight="1">
      <c r="A80" s="12"/>
      <c r="B80" s="152" t="s">
        <v>119</v>
      </c>
      <c r="C80" s="152"/>
      <c r="D80" s="152"/>
      <c r="E80" s="152"/>
      <c r="F80" s="12"/>
      <c r="G80" s="12"/>
      <c r="H80" s="12"/>
      <c r="I80" s="12"/>
    </row>
    <row r="81" spans="1:9">
      <c r="A81" s="134" t="s">
        <v>76</v>
      </c>
      <c r="B81" s="135"/>
      <c r="C81" s="135"/>
      <c r="D81" s="135"/>
      <c r="E81" s="135"/>
      <c r="F81" s="135"/>
      <c r="G81" s="135"/>
      <c r="H81" s="135"/>
      <c r="I81" s="135"/>
    </row>
    <row r="82" spans="1:9" ht="10.5" customHeight="1">
      <c r="A82" s="135"/>
      <c r="B82" s="135"/>
      <c r="C82" s="135"/>
      <c r="D82" s="135"/>
      <c r="E82" s="135"/>
      <c r="F82" s="135"/>
      <c r="G82" s="135"/>
      <c r="H82" s="135"/>
      <c r="I82" s="135"/>
    </row>
    <row r="83" spans="1:9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>
      <c r="A84" s="135"/>
      <c r="B84" s="135"/>
      <c r="C84" s="135"/>
      <c r="D84" s="135"/>
      <c r="E84" s="135"/>
      <c r="F84" s="135"/>
      <c r="G84" s="135"/>
      <c r="H84" s="135"/>
      <c r="I84" s="135"/>
    </row>
    <row r="85" spans="1:9">
      <c r="A85" s="135"/>
      <c r="B85" s="135"/>
      <c r="C85" s="135"/>
      <c r="D85" s="135"/>
      <c r="E85" s="135"/>
      <c r="F85" s="135"/>
      <c r="G85" s="135"/>
      <c r="H85" s="135"/>
      <c r="I85" s="135"/>
    </row>
    <row r="86" spans="1:9" ht="16.5" customHeight="1">
      <c r="A86" s="135"/>
      <c r="B86" s="135"/>
      <c r="C86" s="135"/>
      <c r="D86" s="135"/>
      <c r="E86" s="135"/>
      <c r="F86" s="135"/>
      <c r="G86" s="135"/>
      <c r="H86" s="135"/>
      <c r="I86" s="135"/>
    </row>
    <row r="87" spans="1:9" ht="16.5" customHeight="1">
      <c r="A87" s="60" t="s">
        <v>18</v>
      </c>
      <c r="B87" s="180" t="str">
        <f>IF(PurchaseOrder!$B$7="","",PurchaseOrder!$B$7)</f>
        <v>บริษัท จุฬาวิศวกรรม จำกัด</v>
      </c>
      <c r="C87" s="180"/>
      <c r="D87" s="180"/>
      <c r="E87" s="180"/>
      <c r="F87" s="60" t="s">
        <v>19</v>
      </c>
      <c r="G87" s="153" t="str">
        <f>IF(PurchaseOrder!$G$7="","",PurchaseOrder!$G$7)</f>
        <v/>
      </c>
      <c r="H87" s="153"/>
      <c r="I87" s="153"/>
    </row>
    <row r="88" spans="1:9" ht="16.5" customHeight="1">
      <c r="A88" s="60" t="s">
        <v>17</v>
      </c>
      <c r="B88" s="142" t="str">
        <f>IF(PurchaseOrder!$B$8="","",PurchaseOrder!$B$8)</f>
        <v>คุณเก๋</v>
      </c>
      <c r="C88" s="142"/>
      <c r="D88" s="142"/>
      <c r="E88" s="142"/>
      <c r="F88" s="60" t="s">
        <v>20</v>
      </c>
      <c r="G88" s="155">
        <f ca="1">TODAY()</f>
        <v>40835</v>
      </c>
      <c r="H88" s="155"/>
      <c r="I88" s="33">
        <f ca="1">NOW()</f>
        <v>40835.613513194447</v>
      </c>
    </row>
    <row r="89" spans="1:9" ht="16.5" customHeight="1">
      <c r="A89" s="60" t="s">
        <v>16</v>
      </c>
      <c r="B89" s="142" t="str">
        <f>IF(PurchaseOrder!$B$9="","",PurchaseOrder!$B$9)</f>
        <v>02-8792541</v>
      </c>
      <c r="C89" s="142"/>
      <c r="D89" s="142"/>
      <c r="E89" s="142"/>
      <c r="F89" s="60" t="s">
        <v>21</v>
      </c>
      <c r="G89" s="142">
        <f>3</f>
        <v>3</v>
      </c>
      <c r="H89" s="142"/>
      <c r="I89" s="142"/>
    </row>
    <row r="90" spans="1:9" ht="16.5" customHeight="1">
      <c r="A90" s="61" t="s">
        <v>15</v>
      </c>
      <c r="B90" s="149" t="str">
        <f>IF(PurchaseOrder!$B$10="","",PurchaseOrder!$B$10)</f>
        <v>โครงการก่อสร้าง กปภ. จ.บุรีรัมย์</v>
      </c>
      <c r="C90" s="149"/>
      <c r="D90" s="149"/>
      <c r="E90" s="149"/>
      <c r="F90" s="61" t="s">
        <v>22</v>
      </c>
      <c r="G90" s="142"/>
      <c r="H90" s="142"/>
      <c r="I90" s="142"/>
    </row>
    <row r="91" spans="1:9" ht="9.75" customHeight="1">
      <c r="A91" s="124"/>
      <c r="B91" s="124"/>
      <c r="C91" s="124"/>
      <c r="D91" s="124"/>
      <c r="E91" s="124"/>
      <c r="F91" s="124"/>
      <c r="G91" s="124"/>
      <c r="H91" s="124"/>
      <c r="I91" s="124"/>
    </row>
    <row r="92" spans="1:9" ht="15.75" customHeight="1">
      <c r="A92" s="121" t="s">
        <v>0</v>
      </c>
      <c r="B92" s="122"/>
      <c r="C92" s="16"/>
      <c r="D92" s="17"/>
      <c r="E92" s="18"/>
      <c r="F92" s="174" t="s">
        <v>2</v>
      </c>
      <c r="G92" s="175"/>
      <c r="H92" s="169" t="str">
        <f>IF(PurchaseOrder!$H$12="","",PurchaseOrder!$H$12)</f>
        <v>รับของเอง</v>
      </c>
      <c r="I92" s="170"/>
    </row>
    <row r="93" spans="1:9" ht="15.75" customHeight="1">
      <c r="A93" s="123"/>
      <c r="B93" s="124"/>
      <c r="C93" s="171" t="str">
        <f>PurchaseOrder!$C$13</f>
        <v>โอนเงิน</v>
      </c>
      <c r="D93" s="172"/>
      <c r="E93" s="173"/>
      <c r="F93" s="176" t="s">
        <v>1</v>
      </c>
      <c r="G93" s="177"/>
      <c r="H93" s="114" t="str">
        <f>IF(PurchaseOrder!$H$13="","",PurchaseOrder!$H$13)</f>
        <v>หน่วยงานบุรีรัมย์</v>
      </c>
      <c r="I93" s="115"/>
    </row>
    <row r="94" spans="1:9" ht="15.75" customHeight="1">
      <c r="A94" s="125"/>
      <c r="B94" s="126"/>
      <c r="C94" s="19"/>
      <c r="D94" s="20"/>
      <c r="E94" s="21"/>
      <c r="F94" s="178" t="s">
        <v>3</v>
      </c>
      <c r="G94" s="179"/>
      <c r="H94" s="116" t="str">
        <f>IF(PurchaseOrder!$H$14="","",PurchaseOrder!$H$14)</f>
        <v>นายประสาท</v>
      </c>
      <c r="I94" s="117"/>
    </row>
    <row r="95" spans="1:9" ht="15.75" customHeight="1">
      <c r="A95" s="127" t="s">
        <v>4</v>
      </c>
      <c r="B95" s="118" t="s">
        <v>5</v>
      </c>
      <c r="C95" s="119"/>
      <c r="D95" s="119"/>
      <c r="E95" s="119"/>
      <c r="F95" s="127" t="s">
        <v>6</v>
      </c>
      <c r="G95" s="131" t="s">
        <v>7</v>
      </c>
      <c r="H95" s="132" t="s">
        <v>8</v>
      </c>
      <c r="I95" s="144" t="s">
        <v>23</v>
      </c>
    </row>
    <row r="96" spans="1:9" ht="15.75" customHeight="1">
      <c r="A96" s="128"/>
      <c r="B96" s="120"/>
      <c r="C96" s="120"/>
      <c r="D96" s="120"/>
      <c r="E96" s="120"/>
      <c r="F96" s="128"/>
      <c r="G96" s="128"/>
      <c r="H96" s="133"/>
      <c r="I96" s="145"/>
    </row>
    <row r="97" spans="1:9" ht="21" customHeight="1">
      <c r="A97" s="30" t="str">
        <f>IF(PurchaseOrder!A57="","",PurchaseOrder!A57)</f>
        <v/>
      </c>
      <c r="B97" s="157" t="str">
        <f>IF(PurchaseOrder!B57="","",PurchaseOrder!B57)</f>
        <v/>
      </c>
      <c r="C97" s="158"/>
      <c r="D97" s="158"/>
      <c r="E97" s="158"/>
      <c r="F97" s="62" t="str">
        <f>IF(PurchaseOrder!F57="","",PurchaseOrder!F57)</f>
        <v/>
      </c>
      <c r="G97" s="63" t="str">
        <f>IF(PurchaseOrder!G57="","",PurchaseOrder!G57)</f>
        <v/>
      </c>
      <c r="H97" s="64" t="str">
        <f>IF(PurchaseOrder!H57="","",PurchaseOrder!H57)</f>
        <v/>
      </c>
      <c r="I97" s="31" t="str">
        <f>IF(PurchaseOrder!I57="","",PurchaseOrder!I57)</f>
        <v/>
      </c>
    </row>
    <row r="98" spans="1:9" ht="21" customHeight="1">
      <c r="A98" s="30" t="str">
        <f>IF(PurchaseOrder!A58="","",PurchaseOrder!A58)</f>
        <v/>
      </c>
      <c r="B98" s="157" t="str">
        <f>IF(PurchaseOrder!B58="","",PurchaseOrder!B58)</f>
        <v/>
      </c>
      <c r="C98" s="158"/>
      <c r="D98" s="158"/>
      <c r="E98" s="158"/>
      <c r="F98" s="62" t="str">
        <f>IF(PurchaseOrder!F58="","",PurchaseOrder!F58)</f>
        <v/>
      </c>
      <c r="G98" s="63" t="str">
        <f>IF(PurchaseOrder!G58="","",PurchaseOrder!G58)</f>
        <v/>
      </c>
      <c r="H98" s="64" t="str">
        <f>IF(PurchaseOrder!H58="","",PurchaseOrder!H58)</f>
        <v/>
      </c>
      <c r="I98" s="31" t="str">
        <f>IF(PurchaseOrder!I58="","",PurchaseOrder!I58)</f>
        <v/>
      </c>
    </row>
    <row r="99" spans="1:9" ht="21" customHeight="1">
      <c r="A99" s="30" t="str">
        <f>IF(PurchaseOrder!A59="","",PurchaseOrder!A59)</f>
        <v/>
      </c>
      <c r="B99" s="157" t="str">
        <f>IF(PurchaseOrder!B59="","",PurchaseOrder!B59)</f>
        <v/>
      </c>
      <c r="C99" s="158"/>
      <c r="D99" s="158"/>
      <c r="E99" s="158"/>
      <c r="F99" s="62" t="str">
        <f>IF(PurchaseOrder!F59="","",PurchaseOrder!F59)</f>
        <v/>
      </c>
      <c r="G99" s="63" t="str">
        <f>IF(PurchaseOrder!G59="","",PurchaseOrder!G59)</f>
        <v/>
      </c>
      <c r="H99" s="64" t="str">
        <f>IF(PurchaseOrder!H59="","",PurchaseOrder!H59)</f>
        <v/>
      </c>
      <c r="I99" s="31" t="str">
        <f>IF(PurchaseOrder!I59="","",PurchaseOrder!I59)</f>
        <v/>
      </c>
    </row>
    <row r="100" spans="1:9" ht="21" customHeight="1">
      <c r="A100" s="30" t="str">
        <f>IF(PurchaseOrder!A60="","",PurchaseOrder!A60)</f>
        <v/>
      </c>
      <c r="B100" s="157" t="str">
        <f>IF(PurchaseOrder!B60="","",PurchaseOrder!B60)</f>
        <v/>
      </c>
      <c r="C100" s="158"/>
      <c r="D100" s="158"/>
      <c r="E100" s="158"/>
      <c r="F100" s="62" t="str">
        <f>IF(PurchaseOrder!F60="","",PurchaseOrder!F60)</f>
        <v/>
      </c>
      <c r="G100" s="63" t="str">
        <f>IF(PurchaseOrder!G60="","",PurchaseOrder!G60)</f>
        <v/>
      </c>
      <c r="H100" s="64" t="str">
        <f>IF(PurchaseOrder!H60="","",PurchaseOrder!H60)</f>
        <v/>
      </c>
      <c r="I100" s="31" t="str">
        <f>IF(PurchaseOrder!I60="","",PurchaseOrder!I60)</f>
        <v/>
      </c>
    </row>
    <row r="101" spans="1:9" ht="21" customHeight="1">
      <c r="A101" s="30" t="str">
        <f>IF(PurchaseOrder!A61="","",PurchaseOrder!A61)</f>
        <v/>
      </c>
      <c r="B101" s="157" t="str">
        <f>IF(PurchaseOrder!B61="","",PurchaseOrder!B61)</f>
        <v/>
      </c>
      <c r="C101" s="158"/>
      <c r="D101" s="158"/>
      <c r="E101" s="158"/>
      <c r="F101" s="62" t="str">
        <f>IF(PurchaseOrder!F61="","",PurchaseOrder!F61)</f>
        <v/>
      </c>
      <c r="G101" s="63" t="str">
        <f>IF(PurchaseOrder!G61="","",PurchaseOrder!G61)</f>
        <v/>
      </c>
      <c r="H101" s="64" t="str">
        <f>IF(PurchaseOrder!H61="","",PurchaseOrder!H61)</f>
        <v/>
      </c>
      <c r="I101" s="31" t="str">
        <f>IF(PurchaseOrder!I61="","",PurchaseOrder!I61)</f>
        <v/>
      </c>
    </row>
    <row r="102" spans="1:9" ht="21" customHeight="1">
      <c r="A102" s="30" t="str">
        <f>IF(PurchaseOrder!A62="","",PurchaseOrder!A62)</f>
        <v/>
      </c>
      <c r="B102" s="157" t="str">
        <f>IF(PurchaseOrder!B62="","",PurchaseOrder!B62)</f>
        <v/>
      </c>
      <c r="C102" s="158"/>
      <c r="D102" s="158"/>
      <c r="E102" s="158"/>
      <c r="F102" s="62" t="str">
        <f>IF(PurchaseOrder!F62="","",PurchaseOrder!F62)</f>
        <v/>
      </c>
      <c r="G102" s="63" t="str">
        <f>IF(PurchaseOrder!G62="","",PurchaseOrder!G62)</f>
        <v/>
      </c>
      <c r="H102" s="64" t="str">
        <f>IF(PurchaseOrder!H62="","",PurchaseOrder!H62)</f>
        <v/>
      </c>
      <c r="I102" s="31" t="str">
        <f>IF(PurchaseOrder!I62="","",PurchaseOrder!I62)</f>
        <v/>
      </c>
    </row>
    <row r="103" spans="1:9" ht="21" customHeight="1">
      <c r="A103" s="30" t="str">
        <f>IF(PurchaseOrder!A63="","",PurchaseOrder!A63)</f>
        <v/>
      </c>
      <c r="B103" s="157" t="str">
        <f>IF(PurchaseOrder!B63="","",PurchaseOrder!B63)</f>
        <v/>
      </c>
      <c r="C103" s="158"/>
      <c r="D103" s="158"/>
      <c r="E103" s="158"/>
      <c r="F103" s="62" t="str">
        <f>IF(PurchaseOrder!F63="","",PurchaseOrder!F63)</f>
        <v/>
      </c>
      <c r="G103" s="63" t="str">
        <f>IF(PurchaseOrder!G63="","",PurchaseOrder!G63)</f>
        <v/>
      </c>
      <c r="H103" s="64" t="str">
        <f>IF(PurchaseOrder!H63="","",PurchaseOrder!H63)</f>
        <v/>
      </c>
      <c r="I103" s="31" t="str">
        <f>IF(PurchaseOrder!I63="","",PurchaseOrder!I63)</f>
        <v/>
      </c>
    </row>
    <row r="104" spans="1:9" ht="21" customHeight="1">
      <c r="A104" s="30" t="str">
        <f>IF(PurchaseOrder!A64="","",PurchaseOrder!A64)</f>
        <v/>
      </c>
      <c r="B104" s="157" t="str">
        <f>IF(PurchaseOrder!B64="","",PurchaseOrder!B64)</f>
        <v/>
      </c>
      <c r="C104" s="158"/>
      <c r="D104" s="158"/>
      <c r="E104" s="158"/>
      <c r="F104" s="62" t="str">
        <f>IF(PurchaseOrder!F64="","",PurchaseOrder!F64)</f>
        <v/>
      </c>
      <c r="G104" s="63" t="str">
        <f>IF(PurchaseOrder!G64="","",PurchaseOrder!G64)</f>
        <v/>
      </c>
      <c r="H104" s="64" t="str">
        <f>IF(PurchaseOrder!H64="","",PurchaseOrder!H64)</f>
        <v/>
      </c>
      <c r="I104" s="31" t="str">
        <f>IF(PurchaseOrder!I64="","",PurchaseOrder!I64)</f>
        <v/>
      </c>
    </row>
    <row r="105" spans="1:9" ht="21" customHeight="1">
      <c r="A105" s="30" t="str">
        <f>IF(PurchaseOrder!A65="","",PurchaseOrder!A65)</f>
        <v/>
      </c>
      <c r="B105" s="157" t="str">
        <f>IF(PurchaseOrder!B65="","",PurchaseOrder!B65)</f>
        <v/>
      </c>
      <c r="C105" s="158"/>
      <c r="D105" s="158"/>
      <c r="E105" s="158"/>
      <c r="F105" s="62" t="str">
        <f>IF(PurchaseOrder!F65="","",PurchaseOrder!F65)</f>
        <v/>
      </c>
      <c r="G105" s="63" t="str">
        <f>IF(PurchaseOrder!G65="","",PurchaseOrder!G65)</f>
        <v/>
      </c>
      <c r="H105" s="64" t="str">
        <f>IF(PurchaseOrder!H65="","",PurchaseOrder!H65)</f>
        <v/>
      </c>
      <c r="I105" s="31" t="str">
        <f>IF(PurchaseOrder!I65="","",PurchaseOrder!I65)</f>
        <v/>
      </c>
    </row>
    <row r="106" spans="1:9" ht="21" customHeight="1">
      <c r="A106" s="30" t="str">
        <f>IF(PurchaseOrder!A66="","",PurchaseOrder!A66)</f>
        <v/>
      </c>
      <c r="B106" s="157" t="str">
        <f>IF(PurchaseOrder!B66="","",PurchaseOrder!B66)</f>
        <v/>
      </c>
      <c r="C106" s="158"/>
      <c r="D106" s="158"/>
      <c r="E106" s="158"/>
      <c r="F106" s="62" t="str">
        <f>IF(PurchaseOrder!F66="","",PurchaseOrder!F66)</f>
        <v/>
      </c>
      <c r="G106" s="63" t="str">
        <f>IF(PurchaseOrder!G66="","",PurchaseOrder!G66)</f>
        <v/>
      </c>
      <c r="H106" s="64" t="str">
        <f>IF(PurchaseOrder!H66="","",PurchaseOrder!H66)</f>
        <v/>
      </c>
      <c r="I106" s="31" t="str">
        <f>IF(PurchaseOrder!I66="","",PurchaseOrder!I66)</f>
        <v/>
      </c>
    </row>
    <row r="107" spans="1:9" ht="21" customHeight="1">
      <c r="A107" s="30" t="str">
        <f>IF(PurchaseOrder!A67="","",PurchaseOrder!A67)</f>
        <v/>
      </c>
      <c r="B107" s="157" t="str">
        <f>IF(PurchaseOrder!B67="","",PurchaseOrder!B67)</f>
        <v/>
      </c>
      <c r="C107" s="158"/>
      <c r="D107" s="158"/>
      <c r="E107" s="158"/>
      <c r="F107" s="62" t="str">
        <f>IF(PurchaseOrder!F67="","",PurchaseOrder!F67)</f>
        <v/>
      </c>
      <c r="G107" s="63" t="str">
        <f>IF(PurchaseOrder!G67="","",PurchaseOrder!G67)</f>
        <v/>
      </c>
      <c r="H107" s="64" t="str">
        <f>IF(PurchaseOrder!H67="","",PurchaseOrder!H67)</f>
        <v/>
      </c>
      <c r="I107" s="31" t="str">
        <f>IF(PurchaseOrder!I67="","",PurchaseOrder!I67)</f>
        <v/>
      </c>
    </row>
    <row r="108" spans="1:9" ht="21" customHeight="1">
      <c r="A108" s="30" t="str">
        <f>IF(PurchaseOrder!A68="","",PurchaseOrder!A68)</f>
        <v/>
      </c>
      <c r="B108" s="157" t="str">
        <f>IF(PurchaseOrder!B68="","",PurchaseOrder!B68)</f>
        <v/>
      </c>
      <c r="C108" s="158"/>
      <c r="D108" s="158"/>
      <c r="E108" s="158"/>
      <c r="F108" s="62" t="str">
        <f>IF(PurchaseOrder!F68="","",PurchaseOrder!F68)</f>
        <v/>
      </c>
      <c r="G108" s="63" t="str">
        <f>IF(PurchaseOrder!G68="","",PurchaseOrder!G68)</f>
        <v/>
      </c>
      <c r="H108" s="64" t="str">
        <f>IF(PurchaseOrder!H68="","",PurchaseOrder!H68)</f>
        <v/>
      </c>
      <c r="I108" s="31" t="str">
        <f>IF(PurchaseOrder!I68="","",PurchaseOrder!I68)</f>
        <v/>
      </c>
    </row>
    <row r="109" spans="1:9" ht="21" customHeight="1">
      <c r="A109" s="30" t="str">
        <f>IF(PurchaseOrder!A69="","",PurchaseOrder!A69)</f>
        <v/>
      </c>
      <c r="B109" s="157" t="str">
        <f>IF(PurchaseOrder!B69="","",PurchaseOrder!B69)</f>
        <v/>
      </c>
      <c r="C109" s="158"/>
      <c r="D109" s="158"/>
      <c r="E109" s="158"/>
      <c r="F109" s="62" t="str">
        <f>IF(PurchaseOrder!F69="","",PurchaseOrder!F69)</f>
        <v/>
      </c>
      <c r="G109" s="63" t="str">
        <f>IF(PurchaseOrder!G69="","",PurchaseOrder!G69)</f>
        <v/>
      </c>
      <c r="H109" s="64" t="str">
        <f>IF(PurchaseOrder!H69="","",PurchaseOrder!H69)</f>
        <v/>
      </c>
      <c r="I109" s="31" t="str">
        <f>IF(PurchaseOrder!I69="","",PurchaseOrder!I69)</f>
        <v/>
      </c>
    </row>
    <row r="110" spans="1:9" ht="21" customHeight="1">
      <c r="A110" s="30" t="str">
        <f>IF(PurchaseOrder!A70="","",PurchaseOrder!A70)</f>
        <v/>
      </c>
      <c r="B110" s="157" t="str">
        <f>IF(PurchaseOrder!B70="","",PurchaseOrder!B70)</f>
        <v/>
      </c>
      <c r="C110" s="158"/>
      <c r="D110" s="158"/>
      <c r="E110" s="158"/>
      <c r="F110" s="62" t="str">
        <f>IF(PurchaseOrder!F70="","",PurchaseOrder!F70)</f>
        <v/>
      </c>
      <c r="G110" s="63" t="str">
        <f>IF(PurchaseOrder!G70="","",PurchaseOrder!G70)</f>
        <v/>
      </c>
      <c r="H110" s="64" t="str">
        <f>IF(PurchaseOrder!H70="","",PurchaseOrder!H70)</f>
        <v/>
      </c>
      <c r="I110" s="31" t="str">
        <f>IF(PurchaseOrder!I70="","",PurchaseOrder!I70)</f>
        <v/>
      </c>
    </row>
    <row r="111" spans="1:9" ht="21" customHeight="1">
      <c r="A111" s="30" t="str">
        <f>IF(PurchaseOrder!A71="","",PurchaseOrder!A71)</f>
        <v/>
      </c>
      <c r="B111" s="157" t="str">
        <f>IF(PurchaseOrder!B71="","",PurchaseOrder!B71)</f>
        <v/>
      </c>
      <c r="C111" s="158"/>
      <c r="D111" s="158"/>
      <c r="E111" s="158"/>
      <c r="F111" s="62" t="str">
        <f>IF(PurchaseOrder!F71="","",PurchaseOrder!F71)</f>
        <v/>
      </c>
      <c r="G111" s="63" t="str">
        <f>IF(PurchaseOrder!G71="","",PurchaseOrder!G71)</f>
        <v/>
      </c>
      <c r="H111" s="64" t="str">
        <f>IF(PurchaseOrder!H71="","",PurchaseOrder!H71)</f>
        <v/>
      </c>
      <c r="I111" s="31" t="str">
        <f>IF(PurchaseOrder!I71="","",PurchaseOrder!I71)</f>
        <v/>
      </c>
    </row>
    <row r="112" spans="1:9" ht="21" customHeight="1">
      <c r="A112" s="30" t="str">
        <f>IF(PurchaseOrder!A72="","",PurchaseOrder!A72)</f>
        <v/>
      </c>
      <c r="B112" s="157" t="str">
        <f>IF(PurchaseOrder!B72="","",PurchaseOrder!B72)</f>
        <v/>
      </c>
      <c r="C112" s="158"/>
      <c r="D112" s="158"/>
      <c r="E112" s="158"/>
      <c r="F112" s="62" t="str">
        <f>IF(PurchaseOrder!F72="","",PurchaseOrder!F72)</f>
        <v/>
      </c>
      <c r="G112" s="63" t="str">
        <f>IF(PurchaseOrder!G72="","",PurchaseOrder!G72)</f>
        <v/>
      </c>
      <c r="H112" s="64" t="str">
        <f>IF(PurchaseOrder!H72="","",PurchaseOrder!H72)</f>
        <v/>
      </c>
      <c r="I112" s="31" t="str">
        <f>IF(PurchaseOrder!I72="","",PurchaseOrder!I72)</f>
        <v/>
      </c>
    </row>
    <row r="113" spans="1:9" ht="21" customHeight="1">
      <c r="A113" s="30" t="str">
        <f>IF(PurchaseOrder!A73="","",PurchaseOrder!A73)</f>
        <v/>
      </c>
      <c r="B113" s="157" t="str">
        <f>IF(PurchaseOrder!B73="","",PurchaseOrder!B73)</f>
        <v/>
      </c>
      <c r="C113" s="158"/>
      <c r="D113" s="158"/>
      <c r="E113" s="158"/>
      <c r="F113" s="62" t="str">
        <f>IF(PurchaseOrder!F73="","",PurchaseOrder!F73)</f>
        <v/>
      </c>
      <c r="G113" s="63" t="str">
        <f>IF(PurchaseOrder!G73="","",PurchaseOrder!G73)</f>
        <v/>
      </c>
      <c r="H113" s="64" t="str">
        <f>IF(PurchaseOrder!H73="","",PurchaseOrder!H73)</f>
        <v/>
      </c>
      <c r="I113" s="31" t="str">
        <f>IF(PurchaseOrder!I73="","",PurchaseOrder!I73)</f>
        <v/>
      </c>
    </row>
    <row r="114" spans="1:9" ht="21" customHeight="1">
      <c r="A114" s="30" t="str">
        <f>IF(PurchaseOrder!A74="","",PurchaseOrder!A74)</f>
        <v/>
      </c>
      <c r="B114" s="157" t="str">
        <f>IF(PurchaseOrder!B74="","",PurchaseOrder!B74)</f>
        <v/>
      </c>
      <c r="C114" s="158"/>
      <c r="D114" s="158"/>
      <c r="E114" s="158"/>
      <c r="F114" s="62" t="str">
        <f>IF(PurchaseOrder!F74="","",PurchaseOrder!F74)</f>
        <v/>
      </c>
      <c r="G114" s="63" t="str">
        <f>IF(PurchaseOrder!G74="","",PurchaseOrder!G74)</f>
        <v/>
      </c>
      <c r="H114" s="64" t="str">
        <f>IF(PurchaseOrder!H74="","",PurchaseOrder!H74)</f>
        <v/>
      </c>
      <c r="I114" s="31" t="str">
        <f>IF(PurchaseOrder!I74="","",PurchaseOrder!I74)</f>
        <v/>
      </c>
    </row>
    <row r="115" spans="1:9" ht="21" customHeight="1">
      <c r="A115" s="30" t="str">
        <f>IF(PurchaseOrder!A75="","",PurchaseOrder!A75)</f>
        <v/>
      </c>
      <c r="B115" s="157" t="str">
        <f>IF(PurchaseOrder!B75="","",PurchaseOrder!B75)</f>
        <v/>
      </c>
      <c r="C115" s="158"/>
      <c r="D115" s="158"/>
      <c r="E115" s="158"/>
      <c r="F115" s="62" t="str">
        <f>IF(PurchaseOrder!F75="","",PurchaseOrder!F75)</f>
        <v/>
      </c>
      <c r="G115" s="63" t="str">
        <f>IF(PurchaseOrder!G75="","",PurchaseOrder!G75)</f>
        <v/>
      </c>
      <c r="H115" s="64" t="str">
        <f>IF(PurchaseOrder!H75="","",PurchaseOrder!H75)</f>
        <v/>
      </c>
      <c r="I115" s="31" t="str">
        <f>IF(PurchaseOrder!I75="","",PurchaseOrder!I75)</f>
        <v/>
      </c>
    </row>
    <row r="116" spans="1:9" ht="21" customHeight="1">
      <c r="A116" s="30" t="str">
        <f>IF(PurchaseOrder!A76="","",PurchaseOrder!A76)</f>
        <v/>
      </c>
      <c r="B116" s="157" t="str">
        <f>IF(PurchaseOrder!B76="","",PurchaseOrder!B76)</f>
        <v/>
      </c>
      <c r="C116" s="158"/>
      <c r="D116" s="158"/>
      <c r="E116" s="158"/>
      <c r="F116" s="62" t="str">
        <f>IF(PurchaseOrder!F76="","",PurchaseOrder!F76)</f>
        <v/>
      </c>
      <c r="G116" s="63" t="str">
        <f>IF(PurchaseOrder!G76="","",PurchaseOrder!G76)</f>
        <v/>
      </c>
      <c r="H116" s="64" t="str">
        <f>IF(PurchaseOrder!H76="","",PurchaseOrder!H76)</f>
        <v/>
      </c>
      <c r="I116" s="31" t="str">
        <f>IF(PurchaseOrder!I76="","",PurchaseOrder!I76)</f>
        <v/>
      </c>
    </row>
    <row r="117" spans="1:9" ht="20.25" customHeight="1">
      <c r="A117" s="12"/>
      <c r="B117" s="159" t="str">
        <f xml:space="preserve"> " ( " &amp; BAHTTEXT( I119) &amp; " ) "</f>
        <v xml:space="preserve"> ( ศูนย์บาทถ้วน ) </v>
      </c>
      <c r="C117" s="160"/>
      <c r="D117" s="160"/>
      <c r="E117" s="160"/>
      <c r="F117" s="161"/>
      <c r="G117" s="162" t="s">
        <v>9</v>
      </c>
      <c r="H117" s="120"/>
      <c r="I117" s="10">
        <f>IF(I97="&lt;&gt;","",SUM(I17:I36,I57:I76,I97:I116))</f>
        <v>0</v>
      </c>
    </row>
    <row r="118" spans="1:9" ht="19.5" customHeight="1">
      <c r="A118" s="12"/>
      <c r="B118" s="12"/>
      <c r="C118" s="12"/>
      <c r="D118" s="12"/>
      <c r="E118" s="12"/>
      <c r="F118" s="12"/>
      <c r="G118" s="163" t="s">
        <v>10</v>
      </c>
      <c r="H118" s="164"/>
      <c r="I118" s="10">
        <f>IF(I117="","",I117*7%)</f>
        <v>0</v>
      </c>
    </row>
    <row r="119" spans="1:9" ht="19.5" customHeight="1">
      <c r="A119" s="12"/>
      <c r="B119" s="59" t="s">
        <v>12</v>
      </c>
      <c r="C119" s="165"/>
      <c r="D119" s="165"/>
      <c r="E119" s="166" t="s">
        <v>13</v>
      </c>
      <c r="F119" s="167"/>
      <c r="G119" s="164" t="s">
        <v>11</v>
      </c>
      <c r="H119" s="168"/>
      <c r="I119" s="11">
        <f>IF(I117="","",I117+I118)</f>
        <v>0</v>
      </c>
    </row>
    <row r="120" spans="1:9" ht="19.5" customHeight="1">
      <c r="A120" s="12"/>
      <c r="B120" s="152" t="s">
        <v>120</v>
      </c>
      <c r="C120" s="152"/>
      <c r="D120" s="152"/>
      <c r="E120" s="152"/>
      <c r="F120" s="12"/>
      <c r="G120" s="12"/>
      <c r="H120" s="12"/>
      <c r="I120" s="12"/>
    </row>
  </sheetData>
  <sheetProtection password="C609" sheet="1" objects="1" scenarios="1"/>
  <mergeCells count="151">
    <mergeCell ref="A1:I6"/>
    <mergeCell ref="B7:E7"/>
    <mergeCell ref="B8:E8"/>
    <mergeCell ref="B9:E9"/>
    <mergeCell ref="G9:I9"/>
    <mergeCell ref="A15:A16"/>
    <mergeCell ref="B15:E16"/>
    <mergeCell ref="F15:F16"/>
    <mergeCell ref="G15:G16"/>
    <mergeCell ref="H15:H16"/>
    <mergeCell ref="I15:I16"/>
    <mergeCell ref="B10:E10"/>
    <mergeCell ref="G10:I10"/>
    <mergeCell ref="A11:I11"/>
    <mergeCell ref="A12:B14"/>
    <mergeCell ref="H12:I12"/>
    <mergeCell ref="H13:I13"/>
    <mergeCell ref="H14:I14"/>
    <mergeCell ref="F12:G12"/>
    <mergeCell ref="B24:E24"/>
    <mergeCell ref="B25:E25"/>
    <mergeCell ref="B26:E26"/>
    <mergeCell ref="B29:E29"/>
    <mergeCell ref="F13:G13"/>
    <mergeCell ref="F14:G14"/>
    <mergeCell ref="B17:E17"/>
    <mergeCell ref="B18:E18"/>
    <mergeCell ref="B19:E19"/>
    <mergeCell ref="B20:E20"/>
    <mergeCell ref="B21:E21"/>
    <mergeCell ref="B22:E22"/>
    <mergeCell ref="B47:E47"/>
    <mergeCell ref="B48:E48"/>
    <mergeCell ref="C13:E13"/>
    <mergeCell ref="B49:E49"/>
    <mergeCell ref="G49:I49"/>
    <mergeCell ref="B50:E50"/>
    <mergeCell ref="G50:I50"/>
    <mergeCell ref="B40:E40"/>
    <mergeCell ref="B27:E27"/>
    <mergeCell ref="B28:E28"/>
    <mergeCell ref="A41:I46"/>
    <mergeCell ref="B37:F37"/>
    <mergeCell ref="G37:H37"/>
    <mergeCell ref="G38:H38"/>
    <mergeCell ref="C39:D39"/>
    <mergeCell ref="G39:H39"/>
    <mergeCell ref="B31:E31"/>
    <mergeCell ref="B32:E32"/>
    <mergeCell ref="B33:E33"/>
    <mergeCell ref="B34:E34"/>
    <mergeCell ref="B35:E35"/>
    <mergeCell ref="B36:E36"/>
    <mergeCell ref="B30:E30"/>
    <mergeCell ref="B23:E23"/>
    <mergeCell ref="G55:G56"/>
    <mergeCell ref="H55:H56"/>
    <mergeCell ref="I55:I56"/>
    <mergeCell ref="A51:I51"/>
    <mergeCell ref="A52:B54"/>
    <mergeCell ref="H52:I52"/>
    <mergeCell ref="C53:E53"/>
    <mergeCell ref="H53:I53"/>
    <mergeCell ref="H54:I54"/>
    <mergeCell ref="F52:G52"/>
    <mergeCell ref="F53:G53"/>
    <mergeCell ref="F54:G54"/>
    <mergeCell ref="B57:E57"/>
    <mergeCell ref="B58:E58"/>
    <mergeCell ref="B59:E59"/>
    <mergeCell ref="B60:E60"/>
    <mergeCell ref="B61:E61"/>
    <mergeCell ref="B62:E62"/>
    <mergeCell ref="A55:A56"/>
    <mergeCell ref="B55:E56"/>
    <mergeCell ref="F55:F56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80:E80"/>
    <mergeCell ref="A81:I86"/>
    <mergeCell ref="B87:E87"/>
    <mergeCell ref="B88:E88"/>
    <mergeCell ref="B89:E89"/>
    <mergeCell ref="G89:I89"/>
    <mergeCell ref="B75:E75"/>
    <mergeCell ref="B76:E76"/>
    <mergeCell ref="B77:F77"/>
    <mergeCell ref="G77:H77"/>
    <mergeCell ref="G78:H78"/>
    <mergeCell ref="C79:D79"/>
    <mergeCell ref="G79:H79"/>
    <mergeCell ref="A95:A96"/>
    <mergeCell ref="B95:E96"/>
    <mergeCell ref="F95:F96"/>
    <mergeCell ref="G95:G96"/>
    <mergeCell ref="H95:H96"/>
    <mergeCell ref="I95:I96"/>
    <mergeCell ref="B90:E90"/>
    <mergeCell ref="G90:I90"/>
    <mergeCell ref="A91:I91"/>
    <mergeCell ref="A92:B94"/>
    <mergeCell ref="H92:I92"/>
    <mergeCell ref="C93:E93"/>
    <mergeCell ref="H93:I93"/>
    <mergeCell ref="H94:I94"/>
    <mergeCell ref="F92:G92"/>
    <mergeCell ref="F93:G93"/>
    <mergeCell ref="F94:G94"/>
    <mergeCell ref="B106:E106"/>
    <mergeCell ref="B107:E107"/>
    <mergeCell ref="B108:E108"/>
    <mergeCell ref="B97:E97"/>
    <mergeCell ref="B98:E98"/>
    <mergeCell ref="B99:E99"/>
    <mergeCell ref="B100:E100"/>
    <mergeCell ref="B101:E101"/>
    <mergeCell ref="B102:E102"/>
    <mergeCell ref="B120:E120"/>
    <mergeCell ref="G87:I87"/>
    <mergeCell ref="G47:I47"/>
    <mergeCell ref="G7:I7"/>
    <mergeCell ref="G8:H8"/>
    <mergeCell ref="G48:H48"/>
    <mergeCell ref="G88:H88"/>
    <mergeCell ref="B115:E115"/>
    <mergeCell ref="B116:E116"/>
    <mergeCell ref="B117:F117"/>
    <mergeCell ref="G117:H117"/>
    <mergeCell ref="G118:H118"/>
    <mergeCell ref="C119:D119"/>
    <mergeCell ref="E119:F119"/>
    <mergeCell ref="G119:H119"/>
    <mergeCell ref="B109:E109"/>
    <mergeCell ref="B110:E110"/>
    <mergeCell ref="B111:E111"/>
    <mergeCell ref="B112:E112"/>
    <mergeCell ref="B113:E113"/>
    <mergeCell ref="B114:E114"/>
    <mergeCell ref="B103:E103"/>
    <mergeCell ref="B104:E104"/>
    <mergeCell ref="B105:E105"/>
  </mergeCells>
  <pageMargins left="0.34" right="0.34" top="0.38" bottom="0.37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D1000"/>
  <sheetViews>
    <sheetView topLeftCell="A399" workbookViewId="0">
      <selection activeCell="A417" sqref="A417"/>
    </sheetView>
  </sheetViews>
  <sheetFormatPr defaultRowHeight="14.25"/>
  <cols>
    <col min="1" max="1" width="8.875" style="102" customWidth="1"/>
    <col min="2" max="2" width="59.25" style="106" customWidth="1"/>
    <col min="3" max="3" width="11.875" style="102" customWidth="1"/>
    <col min="4" max="4" width="48.25" style="101" customWidth="1"/>
    <col min="5" max="16384" width="9" style="2"/>
  </cols>
  <sheetData>
    <row r="1" spans="1:4" ht="29.25" customHeight="1">
      <c r="A1" s="103" t="str">
        <f>IF([1]Product!$A$1:D700="","",[1]Product!$A$1:D700)</f>
        <v>รหัส</v>
      </c>
      <c r="B1" s="103" t="str">
        <f>IF([1]Product!$A$1:E700="","",[1]Product!$A$1:E700)</f>
        <v>ชื่อ</v>
      </c>
      <c r="C1" s="103" t="str">
        <f>IF([1]Product!$A$1:F700="","",[1]Product!$A$1:F700)</f>
        <v>หน่วย</v>
      </c>
      <c r="D1" s="104" t="str">
        <f>IF([1]Product!$A$1:G700="","",[1]Product!$A$1:G700)</f>
        <v>หมายเหตุ</v>
      </c>
    </row>
    <row r="2" spans="1:4">
      <c r="A2" s="99">
        <f>IF([1]Product!$A$1:D701="","",[1]Product!$A$1:D701)</f>
        <v>1001</v>
      </c>
      <c r="B2" s="105" t="str">
        <f>IF([1]Product!$A$1:E701="","",[1]Product!$A$1:E701)</f>
        <v>Backing Ring PN10 แบบดักไทม์ # 110 มม.</v>
      </c>
      <c r="C2" s="99" t="str">
        <f>IF([1]Product!$A$1:F701="","",[1]Product!$A$1:F701)</f>
        <v>ตัว</v>
      </c>
      <c r="D2" s="105" t="str">
        <f>IF([1]Product!$A$1:G701="","",[1]Product!$A$1:G701)</f>
        <v/>
      </c>
    </row>
    <row r="3" spans="1:4">
      <c r="A3" s="99">
        <f>IF([1]Product!$A$1:D702="","",[1]Product!$A$1:D702)</f>
        <v>1539</v>
      </c>
      <c r="B3" s="105" t="str">
        <f>IF([1]Product!$A$1:E702="","",[1]Product!$A$1:E702)</f>
        <v>Backing Ring PN10 แบบดักไทม์ # 160 มม.</v>
      </c>
      <c r="C3" s="99" t="str">
        <f>IF([1]Product!$A$1:F702="","",[1]Product!$A$1:F702)</f>
        <v>ตัว</v>
      </c>
      <c r="D3" s="105" t="str">
        <f>IF([1]Product!$A$1:G702="","",[1]Product!$A$1:G702)</f>
        <v/>
      </c>
    </row>
    <row r="4" spans="1:4">
      <c r="A4" s="99">
        <f>IF([1]Product!$A$1:D703="","",[1]Product!$A$1:D703)</f>
        <v>1003</v>
      </c>
      <c r="B4" s="105" t="str">
        <f>IF([1]Product!$A$1:E703="","",[1]Product!$A$1:E703)</f>
        <v>Backing Ring PN10 แบบดักไทม์ # 225 มม.</v>
      </c>
      <c r="C4" s="99" t="str">
        <f>IF([1]Product!$A$1:F703="","",[1]Product!$A$1:F703)</f>
        <v>ตัว</v>
      </c>
      <c r="D4" s="105" t="str">
        <f>IF([1]Product!$A$1:G703="","",[1]Product!$A$1:G703)</f>
        <v/>
      </c>
    </row>
    <row r="5" spans="1:4">
      <c r="A5" s="99">
        <f>IF([1]Product!$A$1:D704="","",[1]Product!$A$1:D704)</f>
        <v>1445</v>
      </c>
      <c r="B5" s="105" t="str">
        <f>IF([1]Product!$A$1:E704="","",[1]Product!$A$1:E704)</f>
        <v>Backing Ring PN10 แบบดักไทม์ # 280 มม.</v>
      </c>
      <c r="C5" s="99" t="str">
        <f>IF([1]Product!$A$1:F704="","",[1]Product!$A$1:F704)</f>
        <v>ตัว</v>
      </c>
      <c r="D5" s="105" t="str">
        <f>IF([1]Product!$A$1:G704="","",[1]Product!$A$1:G704)</f>
        <v/>
      </c>
    </row>
    <row r="6" spans="1:4">
      <c r="A6" s="99">
        <f>IF([1]Product!$A$1:D705="","",[1]Product!$A$1:D705)</f>
        <v>1004</v>
      </c>
      <c r="B6" s="105" t="str">
        <f>IF([1]Product!$A$1:E705="","",[1]Product!$A$1:E705)</f>
        <v>Backing Ring PN10 แบบดักไทม์ # 315 มม.</v>
      </c>
      <c r="C6" s="99" t="str">
        <f>IF([1]Product!$A$1:F705="","",[1]Product!$A$1:F705)</f>
        <v>ตัว</v>
      </c>
      <c r="D6" s="105" t="str">
        <f>IF([1]Product!$A$1:G705="","",[1]Product!$A$1:G705)</f>
        <v/>
      </c>
    </row>
    <row r="7" spans="1:4">
      <c r="A7" s="99">
        <f>IF([1]Product!$A$1:D706="","",[1]Product!$A$1:D706)</f>
        <v>1006</v>
      </c>
      <c r="B7" s="105" t="str">
        <f>IF([1]Product!$A$1:E706="","",[1]Product!$A$1:E706)</f>
        <v>Backing Ring PN8 แบบดักไทม์ # 110 มม.</v>
      </c>
      <c r="C7" s="99" t="str">
        <f>IF([1]Product!$A$1:F706="","",[1]Product!$A$1:F706)</f>
        <v>ตัว</v>
      </c>
      <c r="D7" s="105" t="str">
        <f>IF([1]Product!$A$1:G706="","",[1]Product!$A$1:G706)</f>
        <v/>
      </c>
    </row>
    <row r="8" spans="1:4">
      <c r="A8" s="99">
        <f>IF([1]Product!$A$1:D707="","",[1]Product!$A$1:D707)</f>
        <v>1005</v>
      </c>
      <c r="B8" s="105" t="str">
        <f>IF([1]Product!$A$1:E707="","",[1]Product!$A$1:E707)</f>
        <v>Backing Ring PN8 แบบดักไทม์ # 160 มม.</v>
      </c>
      <c r="C8" s="99" t="str">
        <f>IF([1]Product!$A$1:F707="","",[1]Product!$A$1:F707)</f>
        <v>ตัว</v>
      </c>
      <c r="D8" s="105" t="str">
        <f>IF([1]Product!$A$1:G707="","",[1]Product!$A$1:G707)</f>
        <v/>
      </c>
    </row>
    <row r="9" spans="1:4">
      <c r="A9" s="99">
        <f>IF([1]Product!$A$1:D708="","",[1]Product!$A$1:D708)</f>
        <v>1002</v>
      </c>
      <c r="B9" s="105" t="str">
        <f>IF([1]Product!$A$1:E708="","",[1]Product!$A$1:E708)</f>
        <v>Backing Ring PN8 แบบดักไทม์ # 630 มม.</v>
      </c>
      <c r="C9" s="99" t="str">
        <f>IF([1]Product!$A$1:F708="","",[1]Product!$A$1:F708)</f>
        <v>ตัว</v>
      </c>
      <c r="D9" s="105" t="str">
        <f>IF([1]Product!$A$1:G708="","",[1]Product!$A$1:G708)</f>
        <v/>
      </c>
    </row>
    <row r="10" spans="1:4">
      <c r="A10" s="99">
        <f>IF([1]Product!$A$1:D709="","",[1]Product!$A$1:D709)</f>
        <v>1623</v>
      </c>
      <c r="B10" s="105" t="str">
        <f>IF([1]Product!$A$1:E709="","",[1]Product!$A$1:E709)</f>
        <v>Butterfly Check Valve PN10 DN 150 mm.</v>
      </c>
      <c r="C10" s="99" t="str">
        <f>IF([1]Product!$A$1:F709="","",[1]Product!$A$1:F709)</f>
        <v>ตัว</v>
      </c>
      <c r="D10" s="105" t="str">
        <f>IF([1]Product!$A$1:G709="","",[1]Product!$A$1:G709)</f>
        <v/>
      </c>
    </row>
    <row r="11" spans="1:4">
      <c r="A11" s="99">
        <f>IF([1]Product!$A$1:D710="","",[1]Product!$A$1:D710)</f>
        <v>1619</v>
      </c>
      <c r="B11" s="105" t="str">
        <f>IF([1]Product!$A$1:E710="","",[1]Product!$A$1:E710)</f>
        <v>Butterfly Check Valve PN10 DN 200 mm.</v>
      </c>
      <c r="C11" s="99" t="str">
        <f>IF([1]Product!$A$1:F710="","",[1]Product!$A$1:F710)</f>
        <v>ตัว</v>
      </c>
      <c r="D11" s="105" t="str">
        <f>IF([1]Product!$A$1:G710="","",[1]Product!$A$1:G710)</f>
        <v/>
      </c>
    </row>
    <row r="12" spans="1:4">
      <c r="A12" s="99">
        <f>IF([1]Product!$A$1:D711="","",[1]Product!$A$1:D711)</f>
        <v>1618</v>
      </c>
      <c r="B12" s="105" t="str">
        <f>IF([1]Product!$A$1:E711="","",[1]Product!$A$1:E711)</f>
        <v>Butterfly Check Valve PN10 DN 400 mm.</v>
      </c>
      <c r="C12" s="99" t="str">
        <f>IF([1]Product!$A$1:F711="","",[1]Product!$A$1:F711)</f>
        <v>ตัว</v>
      </c>
      <c r="D12" s="105" t="str">
        <f>IF([1]Product!$A$1:G711="","",[1]Product!$A$1:G711)</f>
        <v/>
      </c>
    </row>
    <row r="13" spans="1:4">
      <c r="A13" s="99">
        <f>IF([1]Product!$A$1:D712="","",[1]Product!$A$1:D712)</f>
        <v>1609</v>
      </c>
      <c r="B13" s="105" t="str">
        <f>IF([1]Product!$A$1:E712="","",[1]Product!$A$1:E712)</f>
        <v>Butterfly Check Valve PN10 DN 500 mm.</v>
      </c>
      <c r="C13" s="99" t="str">
        <f>IF([1]Product!$A$1:F712="","",[1]Product!$A$1:F712)</f>
        <v>ตัว</v>
      </c>
      <c r="D13" s="105" t="str">
        <f>IF([1]Product!$A$1:G712="","",[1]Product!$A$1:G712)</f>
        <v/>
      </c>
    </row>
    <row r="14" spans="1:4">
      <c r="A14" s="99">
        <f>IF([1]Product!$A$1:D713="","",[1]Product!$A$1:D713)</f>
        <v>1614</v>
      </c>
      <c r="B14" s="105" t="str">
        <f>IF([1]Product!$A$1:E713="","",[1]Product!$A$1:E713)</f>
        <v>Butterfly Check Valve PN10 DN 600 mm.</v>
      </c>
      <c r="C14" s="99" t="str">
        <f>IF([1]Product!$A$1:F713="","",[1]Product!$A$1:F713)</f>
        <v>ตัว</v>
      </c>
      <c r="D14" s="105" t="str">
        <f>IF([1]Product!$A$1:G713="","",[1]Product!$A$1:G713)</f>
        <v/>
      </c>
    </row>
    <row r="15" spans="1:4">
      <c r="A15" s="99">
        <f>IF([1]Product!$A$1:D714="","",[1]Product!$A$1:D714)</f>
        <v>1608</v>
      </c>
      <c r="B15" s="105" t="str">
        <f>IF([1]Product!$A$1:E714="","",[1]Product!$A$1:E714)</f>
        <v>Butterfly Valve PN10 DN 100 mm.</v>
      </c>
      <c r="C15" s="99" t="str">
        <f>IF([1]Product!$A$1:F714="","",[1]Product!$A$1:F714)</f>
        <v>ตัว</v>
      </c>
      <c r="D15" s="105" t="str">
        <f>IF([1]Product!$A$1:G714="","",[1]Product!$A$1:G714)</f>
        <v/>
      </c>
    </row>
    <row r="16" spans="1:4">
      <c r="A16" s="99">
        <f>IF([1]Product!$A$1:D715="","",[1]Product!$A$1:D715)</f>
        <v>1607</v>
      </c>
      <c r="B16" s="105" t="str">
        <f>IF([1]Product!$A$1:E715="","",[1]Product!$A$1:E715)</f>
        <v>Butterfly Valve PN10 DN 150 mm.</v>
      </c>
      <c r="C16" s="99" t="str">
        <f>IF([1]Product!$A$1:F715="","",[1]Product!$A$1:F715)</f>
        <v>ตัว</v>
      </c>
      <c r="D16" s="105" t="str">
        <f>IF([1]Product!$A$1:G715="","",[1]Product!$A$1:G715)</f>
        <v/>
      </c>
    </row>
    <row r="17" spans="1:4">
      <c r="A17" s="99">
        <f>IF([1]Product!$A$1:D716="","",[1]Product!$A$1:D716)</f>
        <v>1621</v>
      </c>
      <c r="B17" s="105" t="str">
        <f>IF([1]Product!$A$1:E716="","",[1]Product!$A$1:E716)</f>
        <v>Butterfly Valve PN10 DN 200 mm.</v>
      </c>
      <c r="C17" s="99" t="str">
        <f>IF([1]Product!$A$1:F716="","",[1]Product!$A$1:F716)</f>
        <v>ตัว</v>
      </c>
      <c r="D17" s="105" t="str">
        <f>IF([1]Product!$A$1:G716="","",[1]Product!$A$1:G716)</f>
        <v/>
      </c>
    </row>
    <row r="18" spans="1:4">
      <c r="A18" s="99">
        <f>IF([1]Product!$A$1:D717="","",[1]Product!$A$1:D717)</f>
        <v>1604</v>
      </c>
      <c r="B18" s="105" t="str">
        <f>IF([1]Product!$A$1:E717="","",[1]Product!$A$1:E717)</f>
        <v>Butterfly Valve PN10 DN 250 mm.</v>
      </c>
      <c r="C18" s="99" t="str">
        <f>IF([1]Product!$A$1:F717="","",[1]Product!$A$1:F717)</f>
        <v>ตัว</v>
      </c>
      <c r="D18" s="105" t="str">
        <f>IF([1]Product!$A$1:G717="","",[1]Product!$A$1:G717)</f>
        <v/>
      </c>
    </row>
    <row r="19" spans="1:4">
      <c r="A19" s="99">
        <f>IF([1]Product!$A$1:D718="","",[1]Product!$A$1:D718)</f>
        <v>1624</v>
      </c>
      <c r="B19" s="105" t="str">
        <f>IF([1]Product!$A$1:E718="","",[1]Product!$A$1:E718)</f>
        <v>Butterfly Valve PN10 DN 300 mm.</v>
      </c>
      <c r="C19" s="99" t="str">
        <f>IF([1]Product!$A$1:F718="","",[1]Product!$A$1:F718)</f>
        <v>ตัว</v>
      </c>
      <c r="D19" s="105" t="str">
        <f>IF([1]Product!$A$1:G718="","",[1]Product!$A$1:G718)</f>
        <v/>
      </c>
    </row>
    <row r="20" spans="1:4">
      <c r="A20" s="99">
        <f>IF([1]Product!$A$1:D719="","",[1]Product!$A$1:D719)</f>
        <v>1606</v>
      </c>
      <c r="B20" s="105" t="str">
        <f>IF([1]Product!$A$1:E719="","",[1]Product!$A$1:E719)</f>
        <v>Butterfly Valve PN10 DN 400 mm.</v>
      </c>
      <c r="C20" s="99" t="str">
        <f>IF([1]Product!$A$1:F719="","",[1]Product!$A$1:F719)</f>
        <v>ตัว</v>
      </c>
      <c r="D20" s="105" t="str">
        <f>IF([1]Product!$A$1:G719="","",[1]Product!$A$1:G719)</f>
        <v/>
      </c>
    </row>
    <row r="21" spans="1:4">
      <c r="A21" s="99">
        <f>IF([1]Product!$A$1:D720="","",[1]Product!$A$1:D720)</f>
        <v>1620</v>
      </c>
      <c r="B21" s="105" t="str">
        <f>IF([1]Product!$A$1:E720="","",[1]Product!$A$1:E720)</f>
        <v>Butterfly Valve PN10 DN 500 mm.</v>
      </c>
      <c r="C21" s="99" t="str">
        <f>IF([1]Product!$A$1:F720="","",[1]Product!$A$1:F720)</f>
        <v>ตัว</v>
      </c>
      <c r="D21" s="105" t="str">
        <f>IF([1]Product!$A$1:G720="","",[1]Product!$A$1:G720)</f>
        <v/>
      </c>
    </row>
    <row r="22" spans="1:4">
      <c r="A22" s="99">
        <f>IF([1]Product!$A$1:D721="","",[1]Product!$A$1:D721)</f>
        <v>1625</v>
      </c>
      <c r="B22" s="105" t="str">
        <f>IF([1]Product!$A$1:E721="","",[1]Product!$A$1:E721)</f>
        <v>Butterfly Valve PN16 DN 100 mm.</v>
      </c>
      <c r="C22" s="99" t="str">
        <f>IF([1]Product!$A$1:F721="","",[1]Product!$A$1:F721)</f>
        <v>ตัว</v>
      </c>
      <c r="D22" s="105" t="str">
        <f>IF([1]Product!$A$1:G721="","",[1]Product!$A$1:G721)</f>
        <v/>
      </c>
    </row>
    <row r="23" spans="1:4">
      <c r="A23" s="99">
        <f>IF([1]Product!$A$1:D722="","",[1]Product!$A$1:D722)</f>
        <v>1605</v>
      </c>
      <c r="B23" s="105" t="str">
        <f>IF([1]Product!$A$1:E722="","",[1]Product!$A$1:E722)</f>
        <v>Butterfly Valve PN16 DN 200 mm.</v>
      </c>
      <c r="C23" s="99" t="str">
        <f>IF([1]Product!$A$1:F722="","",[1]Product!$A$1:F722)</f>
        <v>ตัว</v>
      </c>
      <c r="D23" s="105" t="str">
        <f>IF([1]Product!$A$1:G722="","",[1]Product!$A$1:G722)</f>
        <v/>
      </c>
    </row>
    <row r="24" spans="1:4">
      <c r="A24" s="99">
        <f>IF([1]Product!$A$1:D723="","",[1]Product!$A$1:D723)</f>
        <v>1611</v>
      </c>
      <c r="B24" s="105" t="str">
        <f>IF([1]Product!$A$1:E723="","",[1]Product!$A$1:E723)</f>
        <v>Butterfly Valve PN16 DN 300 mm.</v>
      </c>
      <c r="C24" s="99" t="str">
        <f>IF([1]Product!$A$1:F723="","",[1]Product!$A$1:F723)</f>
        <v>ตัว</v>
      </c>
      <c r="D24" s="105" t="str">
        <f>IF([1]Product!$A$1:G723="","",[1]Product!$A$1:G723)</f>
        <v/>
      </c>
    </row>
    <row r="25" spans="1:4">
      <c r="A25" s="99">
        <f>IF([1]Product!$A$1:D724="","",[1]Product!$A$1:D724)</f>
        <v>1612</v>
      </c>
      <c r="B25" s="105" t="str">
        <f>IF([1]Product!$A$1:E724="","",[1]Product!$A$1:E724)</f>
        <v>Butterfly Valve PN16 DN 500 mm.</v>
      </c>
      <c r="C25" s="99" t="str">
        <f>IF([1]Product!$A$1:F724="","",[1]Product!$A$1:F724)</f>
        <v>ตัว</v>
      </c>
      <c r="D25" s="105" t="str">
        <f>IF([1]Product!$A$1:G724="","",[1]Product!$A$1:G724)</f>
        <v/>
      </c>
    </row>
    <row r="26" spans="1:4">
      <c r="A26" s="99">
        <f>IF([1]Product!$A$1:D725="","",[1]Product!$A$1:D725)</f>
        <v>1022</v>
      </c>
      <c r="B26" s="105" t="str">
        <f>IF([1]Product!$A$1:E725="","",[1]Product!$A$1:E725)</f>
        <v>Combination Air Valve DN 150 มม.</v>
      </c>
      <c r="C26" s="99" t="str">
        <f>IF([1]Product!$A$1:F725="","",[1]Product!$A$1:F725)</f>
        <v>ตัว</v>
      </c>
      <c r="D26" s="105" t="str">
        <f>IF([1]Product!$A$1:G725="","",[1]Product!$A$1:G725)</f>
        <v/>
      </c>
    </row>
    <row r="27" spans="1:4">
      <c r="A27" s="99">
        <f>IF([1]Product!$A$1:D726="","",[1]Product!$A$1:D726)</f>
        <v>1626</v>
      </c>
      <c r="B27" s="105" t="str">
        <f>IF([1]Product!$A$1:E726="","",[1]Product!$A$1:E726)</f>
        <v>Combination Air Valve DN 50 มม.</v>
      </c>
      <c r="C27" s="99" t="str">
        <f>IF([1]Product!$A$1:F726="","",[1]Product!$A$1:F726)</f>
        <v>ตัว</v>
      </c>
      <c r="D27" s="105" t="str">
        <f>IF([1]Product!$A$1:G726="","",[1]Product!$A$1:G726)</f>
        <v/>
      </c>
    </row>
    <row r="28" spans="1:4">
      <c r="A28" s="99">
        <f>IF([1]Product!$A$1:D727="","",[1]Product!$A$1:D727)</f>
        <v>1615</v>
      </c>
      <c r="B28" s="105" t="str">
        <f>IF([1]Product!$A$1:E727="","",[1]Product!$A$1:E727)</f>
        <v>Combination Air Valve DN 80 มม.</v>
      </c>
      <c r="C28" s="99" t="str">
        <f>IF([1]Product!$A$1:F727="","",[1]Product!$A$1:F727)</f>
        <v>ตัว</v>
      </c>
      <c r="D28" s="105" t="str">
        <f>IF([1]Product!$A$1:G727="","",[1]Product!$A$1:G727)</f>
        <v/>
      </c>
    </row>
    <row r="29" spans="1:4">
      <c r="A29" s="99">
        <f>IF([1]Product!$A$1:D728="","",[1]Product!$A$1:D728)</f>
        <v>1075</v>
      </c>
      <c r="B29" s="105" t="str">
        <f>IF([1]Product!$A$1:E728="","",[1]Product!$A$1:E728)</f>
        <v>D.2 วงกบประตูเหล็กบานเดี่ยวช่องแสงบน # 80x(200+80) ซม.</v>
      </c>
      <c r="C29" s="99" t="str">
        <f>IF([1]Product!$A$1:F728="","",[1]Product!$A$1:F728)</f>
        <v>ตัว</v>
      </c>
      <c r="D29" s="105" t="str">
        <f>IF([1]Product!$A$1:G728="","",[1]Product!$A$1:G728)</f>
        <v/>
      </c>
    </row>
    <row r="30" spans="1:4">
      <c r="A30" s="99">
        <f>IF([1]Product!$A$1:D729="","",[1]Product!$A$1:D729)</f>
        <v>1076</v>
      </c>
      <c r="B30" s="105" t="str">
        <f>IF([1]Product!$A$1:E729="","",[1]Product!$A$1:E729)</f>
        <v>D.3 เหล็กวงกบประตูไม้บานเดี่ยวช่องแสงบน # 160x250 ซม.</v>
      </c>
      <c r="C30" s="99" t="str">
        <f>IF([1]Product!$A$1:F729="","",[1]Product!$A$1:F729)</f>
        <v>ตัว</v>
      </c>
      <c r="D30" s="105" t="str">
        <f>IF([1]Product!$A$1:G729="","",[1]Product!$A$1:G729)</f>
        <v/>
      </c>
    </row>
    <row r="31" spans="1:4">
      <c r="A31" s="99">
        <f>IF([1]Product!$A$1:D730="","",[1]Product!$A$1:D730)</f>
        <v>1081</v>
      </c>
      <c r="B31" s="105" t="str">
        <f>IF([1]Product!$A$1:E730="","",[1]Product!$A$1:E730)</f>
        <v>D.3A เหล็กวงกบประตูไม้บานเดี่ยวช่องแสงบน # 80x280 ซม.</v>
      </c>
      <c r="C31" s="99" t="str">
        <f>IF([1]Product!$A$1:F730="","",[1]Product!$A$1:F730)</f>
        <v>ตัว</v>
      </c>
      <c r="D31" s="105" t="str">
        <f>IF([1]Product!$A$1:G730="","",[1]Product!$A$1:G730)</f>
        <v/>
      </c>
    </row>
    <row r="32" spans="1:4">
      <c r="A32" s="99">
        <f>IF([1]Product!$A$1:D731="","",[1]Product!$A$1:D731)</f>
        <v>1540</v>
      </c>
      <c r="B32" s="105" t="str">
        <f>IF([1]Product!$A$1:E731="","",[1]Product!$A$1:E731)</f>
        <v>Drum For Canon IR2318L</v>
      </c>
      <c r="C32" s="99" t="str">
        <f>IF([1]Product!$A$1:F731="","",[1]Product!$A$1:F731)</f>
        <v>ชุด</v>
      </c>
      <c r="D32" s="105" t="str">
        <f>IF([1]Product!$A$1:G731="","",[1]Product!$A$1:G731)</f>
        <v/>
      </c>
    </row>
    <row r="33" spans="1:4">
      <c r="A33" s="99">
        <f>IF([1]Product!$A$1:D732="","",[1]Product!$A$1:D732)</f>
        <v>1011</v>
      </c>
      <c r="B33" s="105" t="str">
        <f>IF([1]Product!$A$1:E732="","",[1]Product!$A$1:E732)</f>
        <v>Flexible Coupling # 400 มม. (UG)</v>
      </c>
      <c r="C33" s="99" t="str">
        <f>IF([1]Product!$A$1:F732="","",[1]Product!$A$1:F732)</f>
        <v>ตัว</v>
      </c>
      <c r="D33" s="105" t="str">
        <f>IF([1]Product!$A$1:G732="","",[1]Product!$A$1:G732)</f>
        <v/>
      </c>
    </row>
    <row r="34" spans="1:4">
      <c r="A34" s="99">
        <f>IF([1]Product!$A$1:D733="","",[1]Product!$A$1:D733)</f>
        <v>1012</v>
      </c>
      <c r="B34" s="105" t="str">
        <f>IF([1]Product!$A$1:E733="","",[1]Product!$A$1:E733)</f>
        <v>Flexible Coupling # 500 มม. (UG)</v>
      </c>
      <c r="C34" s="99" t="str">
        <f>IF([1]Product!$A$1:F733="","",[1]Product!$A$1:F733)</f>
        <v>ตัว</v>
      </c>
      <c r="D34" s="105" t="str">
        <f>IF([1]Product!$A$1:G733="","",[1]Product!$A$1:G733)</f>
        <v/>
      </c>
    </row>
    <row r="35" spans="1:4">
      <c r="A35" s="99">
        <f>IF([1]Product!$A$1:D734="","",[1]Product!$A$1:D734)</f>
        <v>1013</v>
      </c>
      <c r="B35" s="105" t="str">
        <f>IF([1]Product!$A$1:E734="","",[1]Product!$A$1:E734)</f>
        <v>Flexible Coupling # 600 มม. (UG)</v>
      </c>
      <c r="C35" s="99" t="str">
        <f>IF([1]Product!$A$1:F734="","",[1]Product!$A$1:F734)</f>
        <v>ตัว</v>
      </c>
      <c r="D35" s="105" t="str">
        <f>IF([1]Product!$A$1:G734="","",[1]Product!$A$1:G734)</f>
        <v/>
      </c>
    </row>
    <row r="36" spans="1:4">
      <c r="A36" s="99">
        <f>IF([1]Product!$A$1:D735="","",[1]Product!$A$1:D735)</f>
        <v>1469</v>
      </c>
      <c r="B36" s="105" t="str">
        <f>IF([1]Product!$A$1:E735="","",[1]Product!$A$1:E735)</f>
        <v>Flow Control Valve Model 772 # 300 มม.</v>
      </c>
      <c r="C36" s="99" t="str">
        <f>IF([1]Product!$A$1:F735="","",[1]Product!$A$1:F735)</f>
        <v>ชุด</v>
      </c>
      <c r="D36" s="105" t="str">
        <f>IF([1]Product!$A$1:G735="","",[1]Product!$A$1:G735)</f>
        <v/>
      </c>
    </row>
    <row r="37" spans="1:4">
      <c r="A37" s="99">
        <f>IF([1]Product!$A$1:D736="","",[1]Product!$A$1:D736)</f>
        <v>1441</v>
      </c>
      <c r="B37" s="105" t="str">
        <f>IF([1]Product!$A$1:E736="","",[1]Product!$A$1:E736)</f>
        <v>Magnetic Flow</v>
      </c>
      <c r="C37" s="99" t="str">
        <f>IF([1]Product!$A$1:F736="","",[1]Product!$A$1:F736)</f>
        <v>ตัว</v>
      </c>
      <c r="D37" s="105" t="str">
        <f>IF([1]Product!$A$1:G736="","",[1]Product!$A$1:G736)</f>
        <v/>
      </c>
    </row>
    <row r="38" spans="1:4">
      <c r="A38" s="99">
        <f>IF([1]Product!$A$1:D737="","",[1]Product!$A$1:D737)</f>
        <v>1622</v>
      </c>
      <c r="B38" s="105" t="str">
        <f>IF([1]Product!$A$1:E737="","",[1]Product!$A$1:E737)</f>
        <v>Moterized Butterfly Valve PN16 DN 150 mm.</v>
      </c>
      <c r="C38" s="99" t="str">
        <f>IF([1]Product!$A$1:F737="","",[1]Product!$A$1:F737)</f>
        <v>ตัว</v>
      </c>
      <c r="D38" s="105" t="str">
        <f>IF([1]Product!$A$1:G737="","",[1]Product!$A$1:G737)</f>
        <v/>
      </c>
    </row>
    <row r="39" spans="1:4">
      <c r="A39" s="99">
        <f>IF([1]Product!$A$1:D738="","",[1]Product!$A$1:D738)</f>
        <v>1617</v>
      </c>
      <c r="B39" s="105" t="str">
        <f>IF([1]Product!$A$1:E738="","",[1]Product!$A$1:E738)</f>
        <v>Moterized Butterfly Valve PN16 DN 200 mm.</v>
      </c>
      <c r="C39" s="99" t="str">
        <f>IF([1]Product!$A$1:F738="","",[1]Product!$A$1:F738)</f>
        <v>ตัว</v>
      </c>
      <c r="D39" s="105" t="str">
        <f>IF([1]Product!$A$1:G738="","",[1]Product!$A$1:G738)</f>
        <v/>
      </c>
    </row>
    <row r="40" spans="1:4">
      <c r="A40" s="99">
        <f>IF([1]Product!$A$1:D739="","",[1]Product!$A$1:D739)</f>
        <v>1616</v>
      </c>
      <c r="B40" s="105" t="str">
        <f>IF([1]Product!$A$1:E739="","",[1]Product!$A$1:E739)</f>
        <v>Moterized Butterfly Valve PN16 DN 400 mm.</v>
      </c>
      <c r="C40" s="99" t="str">
        <f>IF([1]Product!$A$1:F739="","",[1]Product!$A$1:F739)</f>
        <v>ตัว</v>
      </c>
      <c r="D40" s="105" t="str">
        <f>IF([1]Product!$A$1:G739="","",[1]Product!$A$1:G739)</f>
        <v/>
      </c>
    </row>
    <row r="41" spans="1:4">
      <c r="A41" s="99">
        <f>IF([1]Product!$A$1:D740="","",[1]Product!$A$1:D740)</f>
        <v>1610</v>
      </c>
      <c r="B41" s="105" t="str">
        <f>IF([1]Product!$A$1:E740="","",[1]Product!$A$1:E740)</f>
        <v>Moterized Butterfly Valve PN16 DN 500 mm.</v>
      </c>
      <c r="C41" s="99" t="str">
        <f>IF([1]Product!$A$1:F740="","",[1]Product!$A$1:F740)</f>
        <v>ตัว</v>
      </c>
      <c r="D41" s="105" t="str">
        <f>IF([1]Product!$A$1:G740="","",[1]Product!$A$1:G740)</f>
        <v/>
      </c>
    </row>
    <row r="42" spans="1:4">
      <c r="A42" s="99">
        <f>IF([1]Product!$A$1:D741="","",[1]Product!$A$1:D741)</f>
        <v>1613</v>
      </c>
      <c r="B42" s="105" t="str">
        <f>IF([1]Product!$A$1:E741="","",[1]Product!$A$1:E741)</f>
        <v>Moterized Butterfly Valve PN16 DN 600 mm.</v>
      </c>
      <c r="C42" s="99" t="str">
        <f>IF([1]Product!$A$1:F741="","",[1]Product!$A$1:F741)</f>
        <v>ตัว</v>
      </c>
      <c r="D42" s="105" t="str">
        <f>IF([1]Product!$A$1:G741="","",[1]Product!$A$1:G741)</f>
        <v/>
      </c>
    </row>
    <row r="43" spans="1:4">
      <c r="A43" s="99">
        <f>IF([1]Product!$A$1:D742="","",[1]Product!$A$1:D742)</f>
        <v>1026</v>
      </c>
      <c r="B43" s="105" t="str">
        <f>IF([1]Product!$A$1:E742="","",[1]Product!$A$1:E742)</f>
        <v>P.E. Tape 20 ลิตร/ถัง</v>
      </c>
      <c r="C43" s="99" t="str">
        <f>IF([1]Product!$A$1:F742="","",[1]Product!$A$1:F742)</f>
        <v>ถัง</v>
      </c>
      <c r="D43" s="105" t="str">
        <f>IF([1]Product!$A$1:G742="","",[1]Product!$A$1:G742)</f>
        <v/>
      </c>
    </row>
    <row r="44" spans="1:4">
      <c r="A44" s="99">
        <f>IF([1]Product!$A$1:D743="","",[1]Product!$A$1:D743)</f>
        <v>1014</v>
      </c>
      <c r="B44" s="105" t="str">
        <f>IF([1]Product!$A$1:E743="","",[1]Product!$A$1:E743)</f>
        <v>Pressure Reducing Valve # 400 มม.</v>
      </c>
      <c r="C44" s="99" t="str">
        <f>IF([1]Product!$A$1:F743="","",[1]Product!$A$1:F743)</f>
        <v>ชุด</v>
      </c>
      <c r="D44" s="105" t="str">
        <f>IF([1]Product!$A$1:G743="","",[1]Product!$A$1:G743)</f>
        <v/>
      </c>
    </row>
    <row r="45" spans="1:4">
      <c r="A45" s="99">
        <f>IF([1]Product!$A$1:D744="","",[1]Product!$A$1:D744)</f>
        <v>1470</v>
      </c>
      <c r="B45" s="105" t="str">
        <f>IF([1]Product!$A$1:E744="","",[1]Product!$A$1:E744)</f>
        <v>Pressure Reducing Valve # 720 มม.</v>
      </c>
      <c r="C45" s="99" t="str">
        <f>IF([1]Product!$A$1:F744="","",[1]Product!$A$1:F744)</f>
        <v>ชุด</v>
      </c>
      <c r="D45" s="105" t="str">
        <f>IF([1]Product!$A$1:G744="","",[1]Product!$A$1:G744)</f>
        <v/>
      </c>
    </row>
    <row r="46" spans="1:4">
      <c r="A46" s="99">
        <f>IF([1]Product!$A$1:D745="","",[1]Product!$A$1:D745)</f>
        <v>1594</v>
      </c>
      <c r="B46" s="105" t="str">
        <f>IF([1]Product!$A$1:E745="","",[1]Product!$A$1:E745)</f>
        <v>Push-Pull (1500-1900)</v>
      </c>
      <c r="C46" s="99" t="str">
        <f>IF([1]Product!$A$1:F745="","",[1]Product!$A$1:F745)</f>
        <v>ท่อน</v>
      </c>
      <c r="D46" s="105" t="str">
        <f>IF([1]Product!$A$1:G745="","",[1]Product!$A$1:G745)</f>
        <v/>
      </c>
    </row>
    <row r="47" spans="1:4">
      <c r="A47" s="99">
        <f>IF([1]Product!$A$1:D746="","",[1]Product!$A$1:D746)</f>
        <v>1595</v>
      </c>
      <c r="B47" s="105" t="str">
        <f>IF([1]Product!$A$1:E746="","",[1]Product!$A$1:E746)</f>
        <v>Push-Pull (2300-2900)</v>
      </c>
      <c r="C47" s="99" t="str">
        <f>IF([1]Product!$A$1:F746="","",[1]Product!$A$1:F746)</f>
        <v>ท่อน</v>
      </c>
      <c r="D47" s="105" t="str">
        <f>IF([1]Product!$A$1:G746="","",[1]Product!$A$1:G746)</f>
        <v/>
      </c>
    </row>
    <row r="48" spans="1:4">
      <c r="A48" s="99">
        <f>IF([1]Product!$A$1:D747="","",[1]Product!$A$1:D747)</f>
        <v>1495</v>
      </c>
      <c r="B48" s="105" t="str">
        <f>IF([1]Product!$A$1:E747="","",[1]Product!$A$1:E747)</f>
        <v>SHAIC No.AC-700 (Joint Wrap Coating Tape) Polyethylene Tape Size 1 mm. x 0.15x30m</v>
      </c>
      <c r="C48" s="99" t="str">
        <f>IF([1]Product!$A$1:F747="","",[1]Product!$A$1:F747)</f>
        <v>ถัง</v>
      </c>
      <c r="D48" s="105" t="str">
        <f>IF([1]Product!$A$1:G747="","",[1]Product!$A$1:G747)</f>
        <v/>
      </c>
    </row>
    <row r="49" spans="1:4">
      <c r="A49" s="99">
        <f>IF([1]Product!$A$1:D748="","",[1]Product!$A$1:D748)</f>
        <v>1015</v>
      </c>
      <c r="B49" s="105" t="str">
        <f>IF([1]Product!$A$1:E748="","",[1]Product!$A$1:E748)</f>
        <v>Sluice Gate Valve # 1000x1000 มม.</v>
      </c>
      <c r="C49" s="99" t="str">
        <f>IF([1]Product!$A$1:F748="","",[1]Product!$A$1:F748)</f>
        <v>ตัว</v>
      </c>
      <c r="D49" s="105" t="str">
        <f>IF([1]Product!$A$1:G748="","",[1]Product!$A$1:G748)</f>
        <v/>
      </c>
    </row>
    <row r="50" spans="1:4">
      <c r="A50" s="99">
        <f>IF([1]Product!$A$1:D749="","",[1]Product!$A$1:D749)</f>
        <v>1016</v>
      </c>
      <c r="B50" s="105" t="str">
        <f>IF([1]Product!$A$1:E749="","",[1]Product!$A$1:E749)</f>
        <v>Sluice Gate Valve # 1500x1500 มม.</v>
      </c>
      <c r="C50" s="99" t="str">
        <f>IF([1]Product!$A$1:F749="","",[1]Product!$A$1:F749)</f>
        <v>ตัว</v>
      </c>
      <c r="D50" s="105" t="str">
        <f>IF([1]Product!$A$1:G749="","",[1]Product!$A$1:G749)</f>
        <v/>
      </c>
    </row>
    <row r="51" spans="1:4">
      <c r="A51" s="99">
        <f>IF([1]Product!$A$1:D750="","",[1]Product!$A$1:D750)</f>
        <v>1474</v>
      </c>
      <c r="B51" s="105" t="str">
        <f>IF([1]Product!$A$1:E750="","",[1]Product!$A$1:E750)</f>
        <v>Supercast SW20 (5m.) # 200 ม.</v>
      </c>
      <c r="C51" s="99" t="str">
        <f>IF([1]Product!$A$1:F750="","",[1]Product!$A$1:F750)</f>
        <v>ม้วน</v>
      </c>
      <c r="D51" s="105" t="str">
        <f>IF([1]Product!$A$1:G750="","",[1]Product!$A$1:G750)</f>
        <v/>
      </c>
    </row>
    <row r="52" spans="1:4">
      <c r="A52" s="99">
        <f>IF([1]Product!$A$1:D751="","",[1]Product!$A$1:D751)</f>
        <v>1489</v>
      </c>
      <c r="B52" s="105" t="str">
        <f>IF([1]Product!$A$1:E751="","",[1]Product!$A$1:E751)</f>
        <v>Surface Box แอร์วาล์ว</v>
      </c>
      <c r="C52" s="99" t="str">
        <f>IF([1]Product!$A$1:F751="","",[1]Product!$A$1:F751)</f>
        <v>ตัว</v>
      </c>
      <c r="D52" s="105" t="str">
        <f>IF([1]Product!$A$1:G751="","",[1]Product!$A$1:G751)</f>
        <v/>
      </c>
    </row>
    <row r="53" spans="1:4">
      <c r="A53" s="99">
        <f>IF([1]Product!$A$1:D752="","",[1]Product!$A$1:D752)</f>
        <v>1471</v>
      </c>
      <c r="B53" s="105" t="str">
        <f>IF([1]Product!$A$1:E752="","",[1]Product!$A$1:E752)</f>
        <v>Surge Valve Model 735 # 100 มม.</v>
      </c>
      <c r="C53" s="99" t="str">
        <f>IF([1]Product!$A$1:F752="","",[1]Product!$A$1:F752)</f>
        <v>ชุด</v>
      </c>
      <c r="D53" s="105" t="str">
        <f>IF([1]Product!$A$1:G752="","",[1]Product!$A$1:G752)</f>
        <v/>
      </c>
    </row>
    <row r="54" spans="1:4">
      <c r="A54" s="99">
        <f>IF([1]Product!$A$1:D753="","",[1]Product!$A$1:D753)</f>
        <v>1472</v>
      </c>
      <c r="B54" s="105" t="str">
        <f>IF([1]Product!$A$1:E753="","",[1]Product!$A$1:E753)</f>
        <v>Surge Valve Model 735 # 250 มม.</v>
      </c>
      <c r="C54" s="99" t="str">
        <f>IF([1]Product!$A$1:F753="","",[1]Product!$A$1:F753)</f>
        <v>ชุด</v>
      </c>
      <c r="D54" s="105" t="str">
        <f>IF([1]Product!$A$1:G753="","",[1]Product!$A$1:G753)</f>
        <v/>
      </c>
    </row>
    <row r="55" spans="1:4">
      <c r="A55" s="99">
        <f>IF([1]Product!$A$1:D754="","",[1]Product!$A$1:D754)</f>
        <v>1473</v>
      </c>
      <c r="B55" s="105" t="str">
        <f>IF([1]Product!$A$1:E754="","",[1]Product!$A$1:E754)</f>
        <v>Surge Valve Model 735 # 300 มม.</v>
      </c>
      <c r="C55" s="99" t="str">
        <f>IF([1]Product!$A$1:F754="","",[1]Product!$A$1:F754)</f>
        <v>ชุด</v>
      </c>
      <c r="D55" s="105" t="str">
        <f>IF([1]Product!$A$1:G754="","",[1]Product!$A$1:G754)</f>
        <v/>
      </c>
    </row>
    <row r="56" spans="1:4">
      <c r="A56" s="99">
        <f>IF([1]Product!$A$1:D755="","",[1]Product!$A$1:D755)</f>
        <v>1442</v>
      </c>
      <c r="B56" s="105" t="str">
        <f>IF([1]Product!$A$1:E755="","",[1]Product!$A$1:E755)</f>
        <v>Ultrasonic Flowmeter (Clamp On)</v>
      </c>
      <c r="C56" s="99" t="str">
        <f>IF([1]Product!$A$1:F755="","",[1]Product!$A$1:F755)</f>
        <v>ชุด</v>
      </c>
      <c r="D56" s="105" t="str">
        <f>IF([1]Product!$A$1:G755="","",[1]Product!$A$1:G755)</f>
        <v/>
      </c>
    </row>
    <row r="57" spans="1:4">
      <c r="A57" s="99">
        <f>IF([1]Product!$A$1:D756="","",[1]Product!$A$1:D756)</f>
        <v>1443</v>
      </c>
      <c r="B57" s="105" t="str">
        <f>IF([1]Product!$A$1:E756="","",[1]Product!$A$1:E756)</f>
        <v>Ultrasonic Flowmeter (Insert Type)</v>
      </c>
      <c r="C57" s="99" t="str">
        <f>IF([1]Product!$A$1:F756="","",[1]Product!$A$1:F756)</f>
        <v>ชุด</v>
      </c>
      <c r="D57" s="105" t="str">
        <f>IF([1]Product!$A$1:G756="","",[1]Product!$A$1:G756)</f>
        <v/>
      </c>
    </row>
    <row r="58" spans="1:4">
      <c r="A58" s="99">
        <f>IF([1]Product!$A$1:D757="","",[1]Product!$A$1:D757)</f>
        <v>1082</v>
      </c>
      <c r="B58" s="105" t="str">
        <f>IF([1]Product!$A$1:E757="","",[1]Product!$A$1:E757)</f>
        <v>W1 เหล็กวงกบหน้าต่างเกล็ดปรับมุม # 195x(205+90) ซม.</v>
      </c>
      <c r="C58" s="99" t="str">
        <f>IF([1]Product!$A$1:F757="","",[1]Product!$A$1:F757)</f>
        <v>ตัว</v>
      </c>
      <c r="D58" s="105" t="str">
        <f>IF([1]Product!$A$1:G757="","",[1]Product!$A$1:G757)</f>
        <v/>
      </c>
    </row>
    <row r="59" spans="1:4">
      <c r="A59" s="99">
        <f>IF([1]Product!$A$1:D758="","",[1]Product!$A$1:D758)</f>
        <v>1083</v>
      </c>
      <c r="B59" s="105" t="str">
        <f>IF([1]Product!$A$1:E758="","",[1]Product!$A$1:E758)</f>
        <v>W2 เหล็กวงกบหน้าต่างเกล็ดปรับมุม # 155x205 ซม.</v>
      </c>
      <c r="C59" s="99" t="str">
        <f>IF([1]Product!$A$1:F758="","",[1]Product!$A$1:F758)</f>
        <v>ตัว</v>
      </c>
      <c r="D59" s="105" t="str">
        <f>IF([1]Product!$A$1:G758="","",[1]Product!$A$1:G758)</f>
        <v/>
      </c>
    </row>
    <row r="60" spans="1:4">
      <c r="A60" s="99">
        <f>IF([1]Product!$A$1:D759="","",[1]Product!$A$1:D759)</f>
        <v>1087</v>
      </c>
      <c r="B60" s="105" t="str">
        <f>IF([1]Product!$A$1:E759="","",[1]Product!$A$1:E759)</f>
        <v>W3 เหล็กวงกบหน้าต่างเกล็ดกระจกติดตาย # 300x90 ซม.</v>
      </c>
      <c r="C60" s="99" t="str">
        <f>IF([1]Product!$A$1:F759="","",[1]Product!$A$1:F759)</f>
        <v>ตัว</v>
      </c>
      <c r="D60" s="105" t="str">
        <f>IF([1]Product!$A$1:G759="","",[1]Product!$A$1:G759)</f>
        <v/>
      </c>
    </row>
    <row r="61" spans="1:4">
      <c r="A61" s="99">
        <f>IF([1]Product!$A$1:D760="","",[1]Product!$A$1:D760)</f>
        <v>1097</v>
      </c>
      <c r="B61" s="105" t="str">
        <f>IF([1]Product!$A$1:E760="","",[1]Product!$A$1:E760)</f>
        <v>W3A เหล็กวงกบหน้าต่างกระจกติดตาย # 300x90 ซม.</v>
      </c>
      <c r="C61" s="99" t="str">
        <f>IF([1]Product!$A$1:F760="","",[1]Product!$A$1:F760)</f>
        <v>ตัว</v>
      </c>
      <c r="D61" s="105" t="str">
        <f>IF([1]Product!$A$1:G760="","",[1]Product!$A$1:G760)</f>
        <v/>
      </c>
    </row>
    <row r="62" spans="1:4">
      <c r="A62" s="99">
        <f>IF([1]Product!$A$1:D761="","",[1]Product!$A$1:D761)</f>
        <v>1098</v>
      </c>
      <c r="B62" s="105" t="str">
        <f>IF([1]Product!$A$1:E761="","",[1]Product!$A$1:E761)</f>
        <v>W4 เหล็กวงกบหน้าต่างเกล็ดกระจกติดตาย # 135x80 ซม.</v>
      </c>
      <c r="C62" s="99" t="str">
        <f>IF([1]Product!$A$1:F761="","",[1]Product!$A$1:F761)</f>
        <v>ตัว</v>
      </c>
      <c r="D62" s="105" t="str">
        <f>IF([1]Product!$A$1:G761="","",[1]Product!$A$1:G761)</f>
        <v/>
      </c>
    </row>
    <row r="63" spans="1:4">
      <c r="A63" s="99">
        <f>IF([1]Product!$A$1:D762="","",[1]Product!$A$1:D762)</f>
        <v>1099</v>
      </c>
      <c r="B63" s="105" t="str">
        <f>IF([1]Product!$A$1:E762="","",[1]Product!$A$1:E762)</f>
        <v>W5 เหล็กวงกบหน้าต่างกระจกติดตาย # 151(210+80) ซม.</v>
      </c>
      <c r="C63" s="99" t="str">
        <f>IF([1]Product!$A$1:F762="","",[1]Product!$A$1:F762)</f>
        <v>ตัว</v>
      </c>
      <c r="D63" s="105" t="str">
        <f>IF([1]Product!$A$1:G762="","",[1]Product!$A$1:G762)</f>
        <v/>
      </c>
    </row>
    <row r="64" spans="1:4">
      <c r="A64" s="99">
        <f>IF([1]Product!$A$1:D763="","",[1]Product!$A$1:D763)</f>
        <v>1018</v>
      </c>
      <c r="B64" s="105" t="str">
        <f>IF([1]Product!$A$1:E763="","",[1]Product!$A$1:E763)</f>
        <v>กรวยน้ำล้นชนิดปากแตร # 250 มม.</v>
      </c>
      <c r="C64" s="99" t="str">
        <f>IF([1]Product!$A$1:F763="","",[1]Product!$A$1:F763)</f>
        <v>ตัว</v>
      </c>
      <c r="D64" s="105" t="str">
        <f>IF([1]Product!$A$1:G763="","",[1]Product!$A$1:G763)</f>
        <v/>
      </c>
    </row>
    <row r="65" spans="1:4">
      <c r="A65" s="99">
        <f>IF([1]Product!$A$1:D764="","",[1]Product!$A$1:D764)</f>
        <v>1019</v>
      </c>
      <c r="B65" s="105" t="str">
        <f>IF([1]Product!$A$1:E764="","",[1]Product!$A$1:E764)</f>
        <v>กรวยน้ำล้นชนิดปากแตร # 300 มม.</v>
      </c>
      <c r="C65" s="99" t="str">
        <f>IF([1]Product!$A$1:F764="","",[1]Product!$A$1:F764)</f>
        <v>ตัว</v>
      </c>
      <c r="D65" s="105" t="str">
        <f>IF([1]Product!$A$1:G764="","",[1]Product!$A$1:G764)</f>
        <v/>
      </c>
    </row>
    <row r="66" spans="1:4">
      <c r="A66" s="99">
        <f>IF([1]Product!$A$1:D765="","",[1]Product!$A$1:D765)</f>
        <v>1020</v>
      </c>
      <c r="B66" s="105" t="str">
        <f>IF([1]Product!$A$1:E765="","",[1]Product!$A$1:E765)</f>
        <v>กรวยน้ำล้นชนิดปากแตร # 400 มม.</v>
      </c>
      <c r="C66" s="99" t="str">
        <f>IF([1]Product!$A$1:F765="","",[1]Product!$A$1:F765)</f>
        <v>ตัว</v>
      </c>
      <c r="D66" s="105" t="str">
        <f>IF([1]Product!$A$1:G765="","",[1]Product!$A$1:G765)</f>
        <v/>
      </c>
    </row>
    <row r="67" spans="1:4">
      <c r="A67" s="99">
        <f>IF([1]Product!$A$1:D766="","",[1]Product!$A$1:D766)</f>
        <v>1017</v>
      </c>
      <c r="B67" s="105" t="str">
        <f>IF([1]Product!$A$1:E766="","",[1]Product!$A$1:E766)</f>
        <v>กรวยน้ำล้นชนิดปากแตร # 700 มม.</v>
      </c>
      <c r="C67" s="99" t="str">
        <f>IF([1]Product!$A$1:F766="","",[1]Product!$A$1:F766)</f>
        <v>ตัว</v>
      </c>
      <c r="D67" s="105" t="str">
        <f>IF([1]Product!$A$1:G766="","",[1]Product!$A$1:G766)</f>
        <v/>
      </c>
    </row>
    <row r="68" spans="1:4">
      <c r="A68" s="99">
        <f>IF([1]Product!$A$1:D767="","",[1]Product!$A$1:D767)</f>
        <v>1023</v>
      </c>
      <c r="B68" s="105" t="str">
        <f>IF([1]Product!$A$1:E767="","",[1]Product!$A$1:E767)</f>
        <v>กรวยน้ำล้นชนิดไม่ปรับระดับ # 300x400 มม.</v>
      </c>
      <c r="C68" s="99" t="str">
        <f>IF([1]Product!$A$1:F767="","",[1]Product!$A$1:F767)</f>
        <v>ตัว</v>
      </c>
      <c r="D68" s="105" t="str">
        <f>IF([1]Product!$A$1:G767="","",[1]Product!$A$1:G767)</f>
        <v/>
      </c>
    </row>
    <row r="69" spans="1:4">
      <c r="A69" s="99">
        <f>IF([1]Product!$A$1:D768="","",[1]Product!$A$1:D768)</f>
        <v>1021</v>
      </c>
      <c r="B69" s="105" t="str">
        <f>IF([1]Product!$A$1:E768="","",[1]Product!$A$1:E768)</f>
        <v>กรวยน้ำล้นชนิดไม่ปรับระดับ # 500x600 มม.</v>
      </c>
      <c r="C69" s="99" t="str">
        <f>IF([1]Product!$A$1:F768="","",[1]Product!$A$1:F768)</f>
        <v>ตัว</v>
      </c>
      <c r="D69" s="105" t="str">
        <f>IF([1]Product!$A$1:G768="","",[1]Product!$A$1:G768)</f>
        <v/>
      </c>
    </row>
    <row r="70" spans="1:4">
      <c r="A70" s="99">
        <f>IF([1]Product!$A$1:D769="","",[1]Product!$A$1:D769)</f>
        <v>1010</v>
      </c>
      <c r="B70" s="105" t="str">
        <f>IF([1]Product!$A$1:E769="","",[1]Product!$A$1:E769)</f>
        <v>กระดาษถ่ายเอกสาร ไอเดีย แมกซ์ A4 (70G)</v>
      </c>
      <c r="C70" s="99" t="str">
        <f>IF([1]Product!$A$1:F769="","",[1]Product!$A$1:F769)</f>
        <v>ริม</v>
      </c>
      <c r="D70" s="105" t="str">
        <f>IF([1]Product!$A$1:G769="","",[1]Product!$A$1:G769)</f>
        <v/>
      </c>
    </row>
    <row r="71" spans="1:4">
      <c r="A71" s="99">
        <f>IF([1]Product!$A$1:D770="","",[1]Product!$A$1:D770)</f>
        <v>1024</v>
      </c>
      <c r="B71" s="105" t="str">
        <f>IF([1]Product!$A$1:E770="","",[1]Product!$A$1:E770)</f>
        <v>กระเบื้องลอนคู่สีน้ำทะเล # 0.5x1.2 ม.</v>
      </c>
      <c r="C71" s="99" t="str">
        <f>IF([1]Product!$A$1:F770="","",[1]Product!$A$1:F770)</f>
        <v>แผ่น</v>
      </c>
      <c r="D71" s="105" t="str">
        <f>IF([1]Product!$A$1:G770="","",[1]Product!$A$1:G770)</f>
        <v/>
      </c>
    </row>
    <row r="72" spans="1:4">
      <c r="A72" s="99">
        <f>IF([1]Product!$A$1:D771="","",[1]Product!$A$1:D771)</f>
        <v>1064</v>
      </c>
      <c r="B72" s="105" t="str">
        <f>IF([1]Product!$A$1:E771="","",[1]Product!$A$1:E771)</f>
        <v>กระเบื้ื้องแผ่นเรียบ หนา 6 มม. (สมาร์ทบอร์ด)</v>
      </c>
      <c r="C72" s="99" t="str">
        <f>IF([1]Product!$A$1:F771="","",[1]Product!$A$1:F771)</f>
        <v>แผ่น</v>
      </c>
      <c r="D72" s="105" t="str">
        <f>IF([1]Product!$A$1:G771="","",[1]Product!$A$1:G771)</f>
        <v/>
      </c>
    </row>
    <row r="73" spans="1:4">
      <c r="A73" s="99">
        <f>IF([1]Product!$A$1:D772="","",[1]Product!$A$1:D772)</f>
        <v>1025</v>
      </c>
      <c r="B73" s="105" t="str">
        <f>IF([1]Product!$A$1:E772="","",[1]Product!$A$1:E772)</f>
        <v>กัมกรีต</v>
      </c>
      <c r="C73" s="99" t="str">
        <f>IF([1]Product!$A$1:F772="","",[1]Product!$A$1:F772)</f>
        <v>ถุง</v>
      </c>
      <c r="D73" s="105" t="str">
        <f>IF([1]Product!$A$1:G772="","",[1]Product!$A$1:G772)</f>
        <v/>
      </c>
    </row>
    <row r="74" spans="1:4">
      <c r="A74" s="99">
        <f>IF([1]Product!$A$1:D773="","",[1]Product!$A$1:D773)</f>
        <v>1483</v>
      </c>
      <c r="B74" s="105" t="str">
        <f>IF([1]Product!$A$1:E773="","",[1]Product!$A$1:E773)</f>
        <v>กาวทาท่อ PVC</v>
      </c>
      <c r="C74" s="99" t="str">
        <f>IF([1]Product!$A$1:F773="","",[1]Product!$A$1:F773)</f>
        <v>กระป๋อง</v>
      </c>
      <c r="D74" s="105" t="str">
        <f>IF([1]Product!$A$1:G773="","",[1]Product!$A$1:G773)</f>
        <v/>
      </c>
    </row>
    <row r="75" spans="1:4">
      <c r="A75" s="99">
        <f>IF([1]Product!$A$1:D774="","",[1]Product!$A$1:D774)</f>
        <v>1488</v>
      </c>
      <c r="B75" s="105" t="str">
        <f>IF([1]Product!$A$1:E774="","",[1]Product!$A$1:E774)</f>
        <v>กิ๊ปจับสลิง 8 มม.</v>
      </c>
      <c r="C75" s="99" t="str">
        <f>IF([1]Product!$A$1:F774="","",[1]Product!$A$1:F774)</f>
        <v>ตัว</v>
      </c>
      <c r="D75" s="105" t="str">
        <f>IF([1]Product!$A$1:G774="","",[1]Product!$A$1:G774)</f>
        <v/>
      </c>
    </row>
    <row r="76" spans="1:4">
      <c r="A76" s="99">
        <f>IF([1]Product!$A$1:D775="","",[1]Product!$A$1:D775)</f>
        <v>1029</v>
      </c>
      <c r="B76" s="105" t="str">
        <f>IF([1]Product!$A$1:E775="","",[1]Product!$A$1:E775)</f>
        <v>ข้องอ 45 องศา GS # 100 มม.</v>
      </c>
      <c r="C76" s="99" t="str">
        <f>IF([1]Product!$A$1:F775="","",[1]Product!$A$1:F775)</f>
        <v>ตัว</v>
      </c>
      <c r="D76" s="105" t="str">
        <f>IF([1]Product!$A$1:G775="","",[1]Product!$A$1:G775)</f>
        <v/>
      </c>
    </row>
    <row r="77" spans="1:4">
      <c r="A77" s="99">
        <f>IF([1]Product!$A$1:D776="","",[1]Product!$A$1:D776)</f>
        <v>1030</v>
      </c>
      <c r="B77" s="105" t="str">
        <f>IF([1]Product!$A$1:E776="","",[1]Product!$A$1:E776)</f>
        <v>ข้องอ 45 องศา พีวีซี 8.5 # 2 นิ้ว</v>
      </c>
      <c r="C77" s="99" t="str">
        <f>IF([1]Product!$A$1:F776="","",[1]Product!$A$1:F776)</f>
        <v>ตัว</v>
      </c>
      <c r="D77" s="105" t="str">
        <f>IF([1]Product!$A$1:G776="","",[1]Product!$A$1:G776)</f>
        <v/>
      </c>
    </row>
    <row r="78" spans="1:4">
      <c r="A78" s="99">
        <f>IF([1]Product!$A$1:D777="","",[1]Product!$A$1:D777)</f>
        <v>1031</v>
      </c>
      <c r="B78" s="105" t="str">
        <f>IF([1]Product!$A$1:E777="","",[1]Product!$A$1:E777)</f>
        <v>ข้องอ 45 องศา พีวีซี 8.5 # 3 นิ้ว</v>
      </c>
      <c r="C78" s="99" t="str">
        <f>IF([1]Product!$A$1:F777="","",[1]Product!$A$1:F777)</f>
        <v>ตัว</v>
      </c>
      <c r="D78" s="105" t="str">
        <f>IF([1]Product!$A$1:G777="","",[1]Product!$A$1:G777)</f>
        <v/>
      </c>
    </row>
    <row r="79" spans="1:4">
      <c r="A79" s="99">
        <f>IF([1]Product!$A$1:D778="","",[1]Product!$A$1:D778)</f>
        <v>1032</v>
      </c>
      <c r="B79" s="105" t="str">
        <f>IF([1]Product!$A$1:E778="","",[1]Product!$A$1:E778)</f>
        <v>ข้องอ 45 องศา พีวีซี 8.5 # 4 นิ้ว</v>
      </c>
      <c r="C79" s="99" t="str">
        <f>IF([1]Product!$A$1:F778="","",[1]Product!$A$1:F778)</f>
        <v>ตัว</v>
      </c>
      <c r="D79" s="105" t="str">
        <f>IF([1]Product!$A$1:G778="","",[1]Product!$A$1:G778)</f>
        <v/>
      </c>
    </row>
    <row r="80" spans="1:4">
      <c r="A80" s="99">
        <f>IF([1]Product!$A$1:D779="","",[1]Product!$A$1:D779)</f>
        <v>1496</v>
      </c>
      <c r="B80" s="105" t="str">
        <f>IF([1]Product!$A$1:E779="","",[1]Product!$A$1:E779)</f>
        <v>ข้องอ 90 องศา 280 มม. PN6.3 PE100</v>
      </c>
      <c r="C80" s="99" t="str">
        <f>IF([1]Product!$A$1:F779="","",[1]Product!$A$1:F779)</f>
        <v>ตัว</v>
      </c>
      <c r="D80" s="105" t="str">
        <f>IF([1]Product!$A$1:G779="","",[1]Product!$A$1:G779)</f>
        <v/>
      </c>
    </row>
    <row r="81" spans="1:4">
      <c r="A81" s="99">
        <f>IF([1]Product!$A$1:D780="","",[1]Product!$A$1:D780)</f>
        <v>1033</v>
      </c>
      <c r="B81" s="105" t="str">
        <f>IF([1]Product!$A$1:E780="","",[1]Product!$A$1:E780)</f>
        <v>ข้องอ 90 องศา พีวีซี 13.5 # 1 นิ้ว</v>
      </c>
      <c r="C81" s="99" t="str">
        <f>IF([1]Product!$A$1:F780="","",[1]Product!$A$1:F780)</f>
        <v>ตัว</v>
      </c>
      <c r="D81" s="105" t="str">
        <f>IF([1]Product!$A$1:G780="","",[1]Product!$A$1:G780)</f>
        <v/>
      </c>
    </row>
    <row r="82" spans="1:4">
      <c r="A82" s="99">
        <f>IF([1]Product!$A$1:D781="","",[1]Product!$A$1:D781)</f>
        <v>1636</v>
      </c>
      <c r="B82" s="105" t="str">
        <f>IF([1]Product!$A$1:E781="","",[1]Product!$A$1:E781)</f>
        <v>ข้องอ 90 องศา สวมล๊อค ขนาด 50x50 มม.</v>
      </c>
      <c r="C82" s="99" t="str">
        <f>IF([1]Product!$A$1:F781="","",[1]Product!$A$1:F781)</f>
        <v>ตัว</v>
      </c>
      <c r="D82" s="105" t="str">
        <f>IF([1]Product!$A$1:G781="","",[1]Product!$A$1:G781)</f>
        <v/>
      </c>
    </row>
    <row r="83" spans="1:4">
      <c r="A83" s="99">
        <f>IF([1]Product!$A$1:D782="","",[1]Product!$A$1:D782)</f>
        <v>1497</v>
      </c>
      <c r="B83" s="105" t="str">
        <f>IF([1]Product!$A$1:E782="","",[1]Product!$A$1:E782)</f>
        <v>ข้องอ PB ขนาด 50x50 มม.</v>
      </c>
      <c r="C83" s="99" t="str">
        <f>IF([1]Product!$A$1:F782="","",[1]Product!$A$1:F782)</f>
        <v>ตัว</v>
      </c>
      <c r="D83" s="105" t="str">
        <f>IF([1]Product!$A$1:G782="","",[1]Product!$A$1:G782)</f>
        <v/>
      </c>
    </row>
    <row r="84" spans="1:4">
      <c r="A84" s="99">
        <f>IF([1]Product!$A$1:D783="","",[1]Product!$A$1:D783)</f>
        <v>1035</v>
      </c>
      <c r="B84" s="105" t="str">
        <f>IF([1]Product!$A$1:E783="","",[1]Product!$A$1:E783)</f>
        <v>ข้อต่องอ 90 องศา เหล็กเหนียว # 40 มม.</v>
      </c>
      <c r="C84" s="99" t="str">
        <f>IF([1]Product!$A$1:F783="","",[1]Product!$A$1:F783)</f>
        <v>ตัว</v>
      </c>
      <c r="D84" s="105" t="str">
        <f>IF([1]Product!$A$1:G783="","",[1]Product!$A$1:G783)</f>
        <v/>
      </c>
    </row>
    <row r="85" spans="1:4">
      <c r="A85" s="99">
        <f>IF([1]Product!$A$1:D784="","",[1]Product!$A$1:D784)</f>
        <v>1498</v>
      </c>
      <c r="B85" s="105" t="str">
        <f>IF([1]Product!$A$1:E784="","",[1]Product!$A$1:E784)</f>
        <v>ข้อต่อตรง PB ขนาด 25 มม.</v>
      </c>
      <c r="C85" s="99" t="str">
        <f>IF([1]Product!$A$1:F784="","",[1]Product!$A$1:F784)</f>
        <v>ตัว</v>
      </c>
      <c r="D85" s="105" t="str">
        <f>IF([1]Product!$A$1:G784="","",[1]Product!$A$1:G784)</f>
        <v/>
      </c>
    </row>
    <row r="86" spans="1:4">
      <c r="A86" s="99">
        <f>IF([1]Product!$A$1:D785="","",[1]Product!$A$1:D785)</f>
        <v>1499</v>
      </c>
      <c r="B86" s="105" t="str">
        <f>IF([1]Product!$A$1:E785="","",[1]Product!$A$1:E785)</f>
        <v>ข้อต่อตรง PB ขนาด 40 มม.</v>
      </c>
      <c r="C86" s="99" t="str">
        <f>IF([1]Product!$A$1:F785="","",[1]Product!$A$1:F785)</f>
        <v>ตัว</v>
      </c>
      <c r="D86" s="105" t="str">
        <f>IF([1]Product!$A$1:G785="","",[1]Product!$A$1:G785)</f>
        <v/>
      </c>
    </row>
    <row r="87" spans="1:4">
      <c r="A87" s="99">
        <f>IF([1]Product!$A$1:D786="","",[1]Product!$A$1:D786)</f>
        <v>1634</v>
      </c>
      <c r="B87" s="105" t="str">
        <f>IF([1]Product!$A$1:E786="","",[1]Product!$A$1:E786)</f>
        <v>ข้อต่อตรง PB สวมล๊อค ขนาด 50 มม.</v>
      </c>
      <c r="C87" s="99" t="str">
        <f>IF([1]Product!$A$1:F786="","",[1]Product!$A$1:F786)</f>
        <v>ตัว</v>
      </c>
      <c r="D87" s="105" t="str">
        <f>IF([1]Product!$A$1:G786="","",[1]Product!$A$1:G786)</f>
        <v/>
      </c>
    </row>
    <row r="88" spans="1:4">
      <c r="A88" s="99">
        <f>IF([1]Product!$A$1:D787="","",[1]Product!$A$1:D787)</f>
        <v>1036</v>
      </c>
      <c r="B88" s="105" t="str">
        <f>IF([1]Product!$A$1:E787="","",[1]Product!$A$1:E787)</f>
        <v>ข้อต่อตรง พีวีซี 13.5 # 1 นิ้ว</v>
      </c>
      <c r="C88" s="99" t="str">
        <f>IF([1]Product!$A$1:F787="","",[1]Product!$A$1:F787)</f>
        <v>ตัว</v>
      </c>
      <c r="D88" s="105" t="str">
        <f>IF([1]Product!$A$1:G787="","",[1]Product!$A$1:G787)</f>
        <v/>
      </c>
    </row>
    <row r="89" spans="1:4">
      <c r="A89" s="99">
        <f>IF([1]Product!$A$1:D788="","",[1]Product!$A$1:D788)</f>
        <v>1037</v>
      </c>
      <c r="B89" s="105" t="str">
        <f>IF([1]Product!$A$1:E788="","",[1]Product!$A$1:E788)</f>
        <v>ข้อต่อตรง พีวีซี 13.5 # 80 มม.</v>
      </c>
      <c r="C89" s="99" t="str">
        <f>IF([1]Product!$A$1:F788="","",[1]Product!$A$1:F788)</f>
        <v>ตัว</v>
      </c>
      <c r="D89" s="105" t="str">
        <f>IF([1]Product!$A$1:G788="","",[1]Product!$A$1:G788)</f>
        <v/>
      </c>
    </row>
    <row r="90" spans="1:4">
      <c r="A90" s="99">
        <f>IF([1]Product!$A$1:D789="","",[1]Product!$A$1:D789)</f>
        <v>1038</v>
      </c>
      <c r="B90" s="105" t="str">
        <f>IF([1]Product!$A$1:E789="","",[1]Product!$A$1:E789)</f>
        <v>ข้อต่อตรง พีวีซี 8.5 # 3 นิ้ว</v>
      </c>
      <c r="C90" s="99" t="str">
        <f>IF([1]Product!$A$1:F789="","",[1]Product!$A$1:F789)</f>
        <v>ตัว</v>
      </c>
      <c r="D90" s="105" t="str">
        <f>IF([1]Product!$A$1:G789="","",[1]Product!$A$1:G789)</f>
        <v/>
      </c>
    </row>
    <row r="91" spans="1:4">
      <c r="A91" s="99">
        <f>IF([1]Product!$A$1:D790="","",[1]Product!$A$1:D790)</f>
        <v>1500</v>
      </c>
      <c r="B91" s="105" t="str">
        <f>IF([1]Product!$A$1:E790="","",[1]Product!$A$1:E790)</f>
        <v>ข้อต่อตรงเกลียวนอก ขนาด 25 มม.</v>
      </c>
      <c r="C91" s="99" t="str">
        <f>IF([1]Product!$A$1:F790="","",[1]Product!$A$1:F790)</f>
        <v>ตัว</v>
      </c>
      <c r="D91" s="105" t="str">
        <f>IF([1]Product!$A$1:G790="","",[1]Product!$A$1:G790)</f>
        <v/>
      </c>
    </row>
    <row r="92" spans="1:4">
      <c r="A92" s="99">
        <f>IF([1]Product!$A$1:D791="","",[1]Product!$A$1:D791)</f>
        <v>1501</v>
      </c>
      <c r="B92" s="105" t="str">
        <f>IF([1]Product!$A$1:E791="","",[1]Product!$A$1:E791)</f>
        <v>ข้อต่อตรงเกลียวนอก ขนาด 40 มม.</v>
      </c>
      <c r="C92" s="99" t="str">
        <f>IF([1]Product!$A$1:F791="","",[1]Product!$A$1:F791)</f>
        <v>ตัว</v>
      </c>
      <c r="D92" s="105" t="str">
        <f>IF([1]Product!$A$1:G791="","",[1]Product!$A$1:G791)</f>
        <v/>
      </c>
    </row>
    <row r="93" spans="1:4">
      <c r="A93" s="99">
        <f>IF([1]Product!$A$1:D792="","",[1]Product!$A$1:D792)</f>
        <v>1039</v>
      </c>
      <c r="B93" s="105" t="str">
        <f>IF([1]Product!$A$1:E792="","",[1]Product!$A$1:E792)</f>
        <v>ข้อต่อตรงเกลียวนอกพีวีซี # 1 นิ้ว</v>
      </c>
      <c r="C93" s="99" t="str">
        <f>IF([1]Product!$A$1:F792="","",[1]Product!$A$1:F792)</f>
        <v>ตัว</v>
      </c>
      <c r="D93" s="105" t="str">
        <f>IF([1]Product!$A$1:G792="","",[1]Product!$A$1:G792)</f>
        <v/>
      </c>
    </row>
    <row r="94" spans="1:4">
      <c r="A94" s="99">
        <f>IF([1]Product!$A$1:D793="","",[1]Product!$A$1:D793)</f>
        <v>1040</v>
      </c>
      <c r="B94" s="105" t="str">
        <f>IF([1]Product!$A$1:E793="","",[1]Product!$A$1:E793)</f>
        <v>ข้อต่อตรงเกลียวนอกพีวีซี # 2 นิ้ว</v>
      </c>
      <c r="C94" s="99" t="str">
        <f>IF([1]Product!$A$1:F793="","",[1]Product!$A$1:F793)</f>
        <v>ตัว</v>
      </c>
      <c r="D94" s="105" t="str">
        <f>IF([1]Product!$A$1:G793="","",[1]Product!$A$1:G793)</f>
        <v/>
      </c>
    </row>
    <row r="95" spans="1:4">
      <c r="A95" s="99">
        <f>IF([1]Product!$A$1:D794="","",[1]Product!$A$1:D794)</f>
        <v>1582</v>
      </c>
      <c r="B95" s="105" t="str">
        <f>IF([1]Product!$A$1:E794="","",[1]Product!$A$1:E794)</f>
        <v xml:space="preserve">ข้อต่อตรงเกลียวใน (GS) # 100 มม. </v>
      </c>
      <c r="C95" s="99" t="str">
        <f>IF([1]Product!$A$1:F794="","",[1]Product!$A$1:F794)</f>
        <v>ตัว</v>
      </c>
      <c r="D95" s="105" t="str">
        <f>IF([1]Product!$A$1:G794="","",[1]Product!$A$1:G794)</f>
        <v/>
      </c>
    </row>
    <row r="96" spans="1:4">
      <c r="A96" s="99">
        <f>IF([1]Product!$A$1:D795="","",[1]Product!$A$1:D795)</f>
        <v>1041</v>
      </c>
      <c r="B96" s="105" t="str">
        <f>IF([1]Product!$A$1:E795="","",[1]Product!$A$1:E795)</f>
        <v xml:space="preserve">ข้อต่อตรงเกลียวใน (เหล็ก) # 25 มม. </v>
      </c>
      <c r="C96" s="99" t="str">
        <f>IF([1]Product!$A$1:F795="","",[1]Product!$A$1:F795)</f>
        <v>ตัว</v>
      </c>
      <c r="D96" s="105" t="str">
        <f>IF([1]Product!$A$1:G795="","",[1]Product!$A$1:G795)</f>
        <v/>
      </c>
    </row>
    <row r="97" spans="1:4">
      <c r="A97" s="99">
        <f>IF([1]Product!$A$1:D796="","",[1]Product!$A$1:D796)</f>
        <v>1042</v>
      </c>
      <c r="B97" s="105" t="str">
        <f>IF([1]Product!$A$1:E796="","",[1]Product!$A$1:E796)</f>
        <v>ข้อต่อตรงเกลียวใน (เหล็ก) # 50 มม.</v>
      </c>
      <c r="C97" s="99" t="str">
        <f>IF([1]Product!$A$1:F796="","",[1]Product!$A$1:F796)</f>
        <v>ตัว</v>
      </c>
      <c r="D97" s="105" t="str">
        <f>IF([1]Product!$A$1:G796="","",[1]Product!$A$1:G796)</f>
        <v/>
      </c>
    </row>
    <row r="98" spans="1:4">
      <c r="A98" s="99">
        <f>IF([1]Product!$A$1:D797="","",[1]Product!$A$1:D797)</f>
        <v>1637</v>
      </c>
      <c r="B98" s="105" t="str">
        <f>IF([1]Product!$A$1:E797="","",[1]Product!$A$1:E797)</f>
        <v>ข้อต่อตรงเกลียวใน สวมล๊อค ขนาด 50x2 มม.</v>
      </c>
      <c r="C98" s="99" t="str">
        <f>IF([1]Product!$A$1:F797="","",[1]Product!$A$1:F797)</f>
        <v>ตัว</v>
      </c>
      <c r="D98" s="105" t="str">
        <f>IF([1]Product!$A$1:G797="","",[1]Product!$A$1:G797)</f>
        <v/>
      </c>
    </row>
    <row r="99" spans="1:4">
      <c r="A99" s="99">
        <f>IF([1]Product!$A$1:D798="","",[1]Product!$A$1:D798)</f>
        <v>1482</v>
      </c>
      <c r="B99" s="105" t="str">
        <f>IF([1]Product!$A$1:E798="","",[1]Product!$A$1:E798)</f>
        <v>ข้อต่อหน้าจาน PVC # 100 มม.</v>
      </c>
      <c r="C99" s="99" t="str">
        <f>IF([1]Product!$A$1:F798="","",[1]Product!$A$1:F798)</f>
        <v>ตัว</v>
      </c>
      <c r="D99" s="105" t="str">
        <f>IF([1]Product!$A$1:G798="","",[1]Product!$A$1:G798)</f>
        <v/>
      </c>
    </row>
    <row r="100" spans="1:4">
      <c r="A100" s="99">
        <f>IF([1]Product!$A$1:D799="","",[1]Product!$A$1:D799)</f>
        <v>1043</v>
      </c>
      <c r="B100" s="105" t="str">
        <f>IF([1]Product!$A$1:E799="","",[1]Product!$A$1:E799)</f>
        <v>ข้อต่ออ่อน # 500 มม.</v>
      </c>
      <c r="C100" s="99" t="str">
        <f>IF([1]Product!$A$1:F799="","",[1]Product!$A$1:F799)</f>
        <v>ตัว</v>
      </c>
      <c r="D100" s="105" t="str">
        <f>IF([1]Product!$A$1:G799="","",[1]Product!$A$1:G799)</f>
        <v/>
      </c>
    </row>
    <row r="101" spans="1:4">
      <c r="A101" s="99">
        <f>IF([1]Product!$A$1:D800="","",[1]Product!$A$1:D800)</f>
        <v>1044</v>
      </c>
      <c r="B101" s="105" t="str">
        <f>IF([1]Product!$A$1:E800="","",[1]Product!$A$1:E800)</f>
        <v>ข้อต่ออ่อน # 700 มม.</v>
      </c>
      <c r="C101" s="99" t="str">
        <f>IF([1]Product!$A$1:F800="","",[1]Product!$A$1:F800)</f>
        <v>ตัว</v>
      </c>
      <c r="D101" s="105" t="str">
        <f>IF([1]Product!$A$1:G800="","",[1]Product!$A$1:G800)</f>
        <v/>
      </c>
    </row>
    <row r="102" spans="1:4">
      <c r="A102" s="99">
        <f>IF([1]Product!$A$1:D801="","",[1]Product!$A$1:D801)</f>
        <v>1502</v>
      </c>
      <c r="B102" s="105" t="str">
        <f>IF([1]Product!$A$1:E801="","",[1]Product!$A$1:E801)</f>
        <v>ข้อลดกลมเชื่อม PN6.3 PE100</v>
      </c>
      <c r="C102" s="99" t="str">
        <f>IF([1]Product!$A$1:F801="","",[1]Product!$A$1:F801)</f>
        <v>ตัว</v>
      </c>
      <c r="D102" s="105" t="str">
        <f>IF([1]Product!$A$1:G801="","",[1]Product!$A$1:G801)</f>
        <v/>
      </c>
    </row>
    <row r="103" spans="1:4">
      <c r="A103" s="99">
        <f>IF([1]Product!$A$1:D802="","",[1]Product!$A$1:D802)</f>
        <v>1048</v>
      </c>
      <c r="B103" s="105" t="str">
        <f>IF([1]Product!$A$1:E802="","",[1]Product!$A$1:E802)</f>
        <v xml:space="preserve">ขาตั้งมาตร # 6 หุน </v>
      </c>
      <c r="C103" s="99" t="str">
        <f>IF([1]Product!$A$1:F802="","",[1]Product!$A$1:F802)</f>
        <v>ตัว</v>
      </c>
      <c r="D103" s="105" t="str">
        <f>IF([1]Product!$A$1:G802="","",[1]Product!$A$1:G802)</f>
        <v/>
      </c>
    </row>
    <row r="104" spans="1:4">
      <c r="A104" s="99">
        <f>IF([1]Product!$A$1:D803="","",[1]Product!$A$1:D803)</f>
        <v>1503</v>
      </c>
      <c r="B104" s="105" t="str">
        <f>IF([1]Product!$A$1:E803="","",[1]Product!$A$1:E803)</f>
        <v>ขาตั้งมาตร ขนาด 1 นิ้ว</v>
      </c>
      <c r="C104" s="99" t="str">
        <f>IF([1]Product!$A$1:F803="","",[1]Product!$A$1:F803)</f>
        <v>ตัว</v>
      </c>
      <c r="D104" s="105" t="str">
        <f>IF([1]Product!$A$1:G803="","",[1]Product!$A$1:G803)</f>
        <v/>
      </c>
    </row>
    <row r="105" spans="1:4">
      <c r="A105" s="99">
        <f>IF([1]Product!$A$1:D804="","",[1]Product!$A$1:D804)</f>
        <v>1049</v>
      </c>
      <c r="B105" s="105" t="str">
        <f>IF([1]Product!$A$1:E804="","",[1]Product!$A$1:E804)</f>
        <v>เข็มขัดรัดท่อ # 300 มม.</v>
      </c>
      <c r="C105" s="99" t="str">
        <f>IF([1]Product!$A$1:F804="","",[1]Product!$A$1:F804)</f>
        <v>ตัว</v>
      </c>
      <c r="D105" s="105" t="str">
        <f>IF([1]Product!$A$1:G804="","",[1]Product!$A$1:G804)</f>
        <v/>
      </c>
    </row>
    <row r="106" spans="1:4">
      <c r="A106" s="99">
        <f>IF([1]Product!$A$1:D805="","",[1]Product!$A$1:D805)</f>
        <v>1050</v>
      </c>
      <c r="B106" s="105" t="str">
        <f>IF([1]Product!$A$1:E805="","",[1]Product!$A$1:E805)</f>
        <v>เข็มขัดรัดท่อบนดิน # 300 มม.</v>
      </c>
      <c r="C106" s="99" t="str">
        <f>IF([1]Product!$A$1:F805="","",[1]Product!$A$1:F805)</f>
        <v>ตัว</v>
      </c>
      <c r="D106" s="105" t="str">
        <f>IF([1]Product!$A$1:G805="","",[1]Product!$A$1:G805)</f>
        <v/>
      </c>
    </row>
    <row r="107" spans="1:4">
      <c r="A107" s="99">
        <f>IF([1]Product!$A$1:D806="","",[1]Product!$A$1:D806)</f>
        <v>1463</v>
      </c>
      <c r="B107" s="105" t="str">
        <f>IF([1]Product!$A$1:E806="","",[1]Product!$A$1:E806)</f>
        <v>ครอบโค้งปิดปลายหัวท้าย สีน้ำทะเล</v>
      </c>
      <c r="C107" s="99" t="str">
        <f>IF([1]Product!$A$1:F806="","",[1]Product!$A$1:F806)</f>
        <v>ตัว</v>
      </c>
      <c r="D107" s="105" t="str">
        <f>IF([1]Product!$A$1:G806="","",[1]Product!$A$1:G806)</f>
        <v/>
      </c>
    </row>
    <row r="108" spans="1:4">
      <c r="A108" s="99">
        <f>IF([1]Product!$A$1:D807="","",[1]Product!$A$1:D807)</f>
        <v>1051</v>
      </c>
      <c r="B108" s="105" t="str">
        <f>IF([1]Product!$A$1:E807="","",[1]Product!$A$1:E807)</f>
        <v>ครอบปิดสันโค้ง สีน้ำทะเล</v>
      </c>
      <c r="C108" s="99" t="str">
        <f>IF([1]Product!$A$1:F807="","",[1]Product!$A$1:F807)</f>
        <v>ตัว</v>
      </c>
      <c r="D108" s="105" t="str">
        <f>IF([1]Product!$A$1:G807="","",[1]Product!$A$1:G807)</f>
        <v/>
      </c>
    </row>
    <row r="109" spans="1:4">
      <c r="A109" s="99">
        <f>IF([1]Product!$A$1:D808="","",[1]Product!$A$1:D808)</f>
        <v>1053</v>
      </c>
      <c r="B109" s="105" t="str">
        <f>IF([1]Product!$A$1:E808="","",[1]Product!$A$1:E808)</f>
        <v>คอนเนคเตอร์จับท่ออ่อนกันน้ำ # 3 นิ้ว</v>
      </c>
      <c r="C109" s="99" t="str">
        <f>IF([1]Product!$A$1:F808="","",[1]Product!$A$1:F808)</f>
        <v>ตัว</v>
      </c>
      <c r="D109" s="105" t="str">
        <f>IF([1]Product!$A$1:G808="","",[1]Product!$A$1:G808)</f>
        <v/>
      </c>
    </row>
    <row r="110" spans="1:4">
      <c r="A110" s="99">
        <f>IF([1]Product!$A$1:D809="","",[1]Product!$A$1:D809)</f>
        <v>1054</v>
      </c>
      <c r="B110" s="105" t="str">
        <f>IF([1]Product!$A$1:E809="","",[1]Product!$A$1:E809)</f>
        <v>คอนเนคเตอร์จับท่ออ่อนกันน้ำ # 4 นิ้ว</v>
      </c>
      <c r="C110" s="99" t="str">
        <f>IF([1]Product!$A$1:F809="","",[1]Product!$A$1:F809)</f>
        <v>ตัว</v>
      </c>
      <c r="D110" s="105" t="str">
        <f>IF([1]Product!$A$1:G809="","",[1]Product!$A$1:G809)</f>
        <v/>
      </c>
    </row>
    <row r="111" spans="1:4">
      <c r="A111" s="99">
        <f>IF([1]Product!$A$1:D810="","",[1]Product!$A$1:D810)</f>
        <v>1055</v>
      </c>
      <c r="B111" s="105" t="str">
        <f>IF([1]Product!$A$1:E810="","",[1]Product!$A$1:E810)</f>
        <v>แคร์เรีย PC 200 รุ่น 5 (ญี่ปุ่น)</v>
      </c>
      <c r="C111" s="99" t="str">
        <f>IF([1]Product!$A$1:F810="","",[1]Product!$A$1:F810)</f>
        <v>ตัว</v>
      </c>
      <c r="D111" s="105" t="str">
        <f>IF([1]Product!$A$1:G810="","",[1]Product!$A$1:G810)</f>
        <v/>
      </c>
    </row>
    <row r="112" spans="1:4">
      <c r="A112" s="99">
        <f>IF([1]Product!$A$1:D811="","",[1]Product!$A$1:D811)</f>
        <v>1056</v>
      </c>
      <c r="B112" s="105" t="str">
        <f>IF([1]Product!$A$1:E811="","",[1]Product!$A$1:E811)</f>
        <v>แคร์เรีย PC 75 UU-1 (ญี่ปุ่น)</v>
      </c>
      <c r="C112" s="99" t="str">
        <f>IF([1]Product!$A$1:F811="","",[1]Product!$A$1:F811)</f>
        <v>ตัว</v>
      </c>
      <c r="D112" s="105" t="str">
        <f>IF([1]Product!$A$1:G811="","",[1]Product!$A$1:G811)</f>
        <v/>
      </c>
    </row>
    <row r="113" spans="1:4">
      <c r="A113" s="99">
        <f>IF([1]Product!$A$1:D812="","",[1]Product!$A$1:D812)</f>
        <v>1057</v>
      </c>
      <c r="B113" s="105" t="str">
        <f>IF([1]Product!$A$1:E812="","",[1]Product!$A$1:E812)</f>
        <v>ชุดเกียร์ Sluice Gate Valve # 1000x1000 มม.</v>
      </c>
      <c r="C113" s="99" t="str">
        <f>IF([1]Product!$A$1:F812="","",[1]Product!$A$1:F812)</f>
        <v>ตัว</v>
      </c>
      <c r="D113" s="105" t="str">
        <f>IF([1]Product!$A$1:G812="","",[1]Product!$A$1:G812)</f>
        <v/>
      </c>
    </row>
    <row r="114" spans="1:4">
      <c r="A114" s="99">
        <f>IF([1]Product!$A$1:D813="","",[1]Product!$A$1:D813)</f>
        <v>1058</v>
      </c>
      <c r="B114" s="105" t="str">
        <f>IF([1]Product!$A$1:E813="","",[1]Product!$A$1:E813)</f>
        <v>ชุดเกียร์ Sluice Gate Valve # 1500x1500 มม.</v>
      </c>
      <c r="C114" s="99" t="str">
        <f>IF([1]Product!$A$1:F813="","",[1]Product!$A$1:F813)</f>
        <v>ตัว</v>
      </c>
      <c r="D114" s="105" t="str">
        <f>IF([1]Product!$A$1:G813="","",[1]Product!$A$1:G813)</f>
        <v/>
      </c>
    </row>
    <row r="115" spans="1:4">
      <c r="A115" s="99">
        <f>IF([1]Product!$A$1:D814="","",[1]Product!$A$1:D814)</f>
        <v>1560</v>
      </c>
      <c r="B115" s="105" t="str">
        <f>IF([1]Product!$A$1:E814="","",[1]Product!$A$1:E814)</f>
        <v>ชุดขับสะพาน นิทชิ แบบวิ่งใต้คาน รุ่น GL4 0312 # 3 ตัน</v>
      </c>
      <c r="C115" s="99" t="str">
        <f>IF([1]Product!$A$1:F814="","",[1]Product!$A$1:F814)</f>
        <v>คู่</v>
      </c>
      <c r="D115" s="105" t="str">
        <f>IF([1]Product!$A$1:G814="","",[1]Product!$A$1:G814)</f>
        <v>รับน้ำหนักได้รวม 10.8 ตัน/8ล้อ</v>
      </c>
    </row>
    <row r="116" spans="1:4">
      <c r="A116" s="99">
        <f>IF([1]Product!$A$1:D815="","",[1]Product!$A$1:D815)</f>
        <v>1561</v>
      </c>
      <c r="B116" s="105" t="str">
        <f>IF([1]Product!$A$1:E815="","",[1]Product!$A$1:E815)</f>
        <v>ชุดขับสะพาน นิทชิ แบบวิ่งบนราง รุ่น GO4 0312 # 3 ตัน</v>
      </c>
      <c r="C116" s="99" t="str">
        <f>IF([1]Product!$A$1:F815="","",[1]Product!$A$1:F815)</f>
        <v>คู่</v>
      </c>
      <c r="D116" s="105" t="str">
        <f>IF([1]Product!$A$1:G815="","",[1]Product!$A$1:G815)</f>
        <v>รับน้ำหนักได้รวม 10.8 ตัน/8ล้อ</v>
      </c>
    </row>
    <row r="117" spans="1:4">
      <c r="A117" s="99">
        <f>IF([1]Product!$A$1:D816="","",[1]Product!$A$1:D816)</f>
        <v>1562</v>
      </c>
      <c r="B117" s="105" t="str">
        <f>IF([1]Product!$A$1:E816="","",[1]Product!$A$1:E816)</f>
        <v>ชุดแป็ปพ่วงล้อชุดขับฯ (สแปนกว้างไม่เกิน 7 ม.) พร้อมลูกปืนตุ๊กตา</v>
      </c>
      <c r="C117" s="99" t="str">
        <f>IF([1]Product!$A$1:F816="","",[1]Product!$A$1:F816)</f>
        <v>ชุด</v>
      </c>
      <c r="D117" s="105" t="str">
        <f>IF([1]Product!$A$1:G816="","",[1]Product!$A$1:G816)</f>
        <v/>
      </c>
    </row>
    <row r="118" spans="1:4">
      <c r="A118" s="99">
        <f>IF([1]Product!$A$1:D817="","",[1]Product!$A$1:D817)</f>
        <v>1593</v>
      </c>
      <c r="B118" s="105" t="str">
        <f>IF([1]Product!$A$1:E817="","",[1]Product!$A$1:E817)</f>
        <v>ชุดรัดเสา S3 (ระยะ 300-620)</v>
      </c>
      <c r="C118" s="99" t="str">
        <f>IF([1]Product!$A$1:F817="","",[1]Product!$A$1:F817)</f>
        <v>ชุด</v>
      </c>
      <c r="D118" s="105" t="str">
        <f>IF([1]Product!$A$1:G817="","",[1]Product!$A$1:G817)</f>
        <v/>
      </c>
    </row>
    <row r="119" spans="1:4">
      <c r="A119" s="99">
        <f>IF([1]Product!$A$1:D818="","",[1]Product!$A$1:D818)</f>
        <v>1059</v>
      </c>
      <c r="B119" s="105" t="str">
        <f>IF([1]Product!$A$1:E818="","",[1]Product!$A$1:E818)</f>
        <v>เช็ควาล์ว # 300 มม.</v>
      </c>
      <c r="C119" s="99" t="str">
        <f>IF([1]Product!$A$1:F818="","",[1]Product!$A$1:F818)</f>
        <v>ตัว</v>
      </c>
      <c r="D119" s="105" t="str">
        <f>IF([1]Product!$A$1:G818="","",[1]Product!$A$1:G818)</f>
        <v/>
      </c>
    </row>
    <row r="120" spans="1:4">
      <c r="A120" s="99">
        <f>IF([1]Product!$A$1:D819="","",[1]Product!$A$1:D819)</f>
        <v>1060</v>
      </c>
      <c r="B120" s="105" t="str">
        <f>IF([1]Product!$A$1:E819="","",[1]Product!$A$1:E819)</f>
        <v>เช็ควาล์ว # 400 มม.</v>
      </c>
      <c r="C120" s="99" t="str">
        <f>IF([1]Product!$A$1:F819="","",[1]Product!$A$1:F819)</f>
        <v>ตัว</v>
      </c>
      <c r="D120" s="105" t="str">
        <f>IF([1]Product!$A$1:G819="","",[1]Product!$A$1:G819)</f>
        <v/>
      </c>
    </row>
    <row r="121" spans="1:4">
      <c r="A121" s="99">
        <f>IF([1]Product!$A$1:D820="","",[1]Product!$A$1:D820)</f>
        <v>1492</v>
      </c>
      <c r="B121" s="105" t="str">
        <f>IF([1]Product!$A$1:E820="","",[1]Product!$A$1:E820)</f>
        <v>เช็ควาล์ว (ไม่มีระบาย) # 100 มม.</v>
      </c>
      <c r="C121" s="99" t="str">
        <f>IF([1]Product!$A$1:F820="","",[1]Product!$A$1:F820)</f>
        <v>ตัว</v>
      </c>
      <c r="D121" s="105" t="str">
        <f>IF([1]Product!$A$1:G820="","",[1]Product!$A$1:G820)</f>
        <v/>
      </c>
    </row>
    <row r="122" spans="1:4">
      <c r="A122" s="99">
        <f>IF([1]Product!$A$1:D821="","",[1]Product!$A$1:D821)</f>
        <v>1061</v>
      </c>
      <c r="B122" s="105" t="str">
        <f>IF([1]Product!$A$1:E821="","",[1]Product!$A$1:E821)</f>
        <v>เซี้ยม พีวีซี # 2.6มม.x2.7 ม.</v>
      </c>
      <c r="C122" s="99" t="str">
        <f>IF([1]Product!$A$1:F821="","",[1]Product!$A$1:F821)</f>
        <v>ตัว</v>
      </c>
      <c r="D122" s="105" t="str">
        <f>IF([1]Product!$A$1:G821="","",[1]Product!$A$1:G821)</f>
        <v/>
      </c>
    </row>
    <row r="123" spans="1:4">
      <c r="A123" s="99">
        <f>IF([1]Product!$A$1:D822="","",[1]Product!$A$1:D822)</f>
        <v>1411</v>
      </c>
      <c r="B123" s="105" t="str">
        <f>IF([1]Product!$A$1:E822="","",[1]Product!$A$1:E822)</f>
        <v>โซ่แทรคหนึ่งด้านซ้าย 39 ข้อ (PC-75 UU-1)</v>
      </c>
      <c r="C123" s="99" t="str">
        <f>IF([1]Product!$A$1:F822="","",[1]Product!$A$1:F822)</f>
        <v>ตัว</v>
      </c>
      <c r="D123" s="105" t="str">
        <f>IF([1]Product!$A$1:G822="","",[1]Product!$A$1:G822)</f>
        <v/>
      </c>
    </row>
    <row r="124" spans="1:4">
      <c r="A124" s="99">
        <f>IF([1]Product!$A$1:D823="","",[1]Product!$A$1:D823)</f>
        <v>1063</v>
      </c>
      <c r="B124" s="105" t="str">
        <f>IF([1]Product!$A$1:E823="","",[1]Product!$A$1:E823)</f>
        <v>ตะแกรงวายเมธ 3.6 มม. # 2.0x50 ม.</v>
      </c>
      <c r="C124" s="99" t="str">
        <f>IF([1]Product!$A$1:F823="","",[1]Product!$A$1:F823)</f>
        <v>ตัว</v>
      </c>
      <c r="D124" s="105" t="str">
        <f>IF([1]Product!$A$1:G823="","",[1]Product!$A$1:G823)</f>
        <v/>
      </c>
    </row>
    <row r="125" spans="1:4">
      <c r="A125" s="99">
        <f>IF([1]Product!$A$1:D824="","",[1]Product!$A$1:D824)</f>
        <v>1464</v>
      </c>
      <c r="B125" s="105" t="str">
        <f>IF([1]Product!$A$1:E824="","",[1]Product!$A$1:E824)</f>
        <v>ตะขอ ป. ปลา 8 นิ้ว พร้อมอุปกรณ์ยึด</v>
      </c>
      <c r="C125" s="99" t="str">
        <f>IF([1]Product!$A$1:F824="","",[1]Product!$A$1:F824)</f>
        <v>ตัว</v>
      </c>
      <c r="D125" s="105" t="str">
        <f>IF([1]Product!$A$1:G824="","",[1]Product!$A$1:G824)</f>
        <v/>
      </c>
    </row>
    <row r="126" spans="1:4">
      <c r="A126" s="99">
        <f>IF([1]Product!$A$1:D825="","",[1]Product!$A$1:D825)</f>
        <v>1465</v>
      </c>
      <c r="B126" s="105" t="str">
        <f>IF([1]Product!$A$1:E825="","",[1]Product!$A$1:E825)</f>
        <v>ตะขอ ป. ปลา 9 นิ้ว พร้อมอุปกรณ์ยึด</v>
      </c>
      <c r="C126" s="99" t="str">
        <f>IF([1]Product!$A$1:F825="","",[1]Product!$A$1:F825)</f>
        <v>ตัว</v>
      </c>
      <c r="D126" s="105" t="str">
        <f>IF([1]Product!$A$1:G825="","",[1]Product!$A$1:G825)</f>
        <v/>
      </c>
    </row>
    <row r="127" spans="1:4">
      <c r="A127" s="99">
        <f>IF([1]Product!$A$1:D826="","",[1]Product!$A$1:D826)</f>
        <v>1066</v>
      </c>
      <c r="B127" s="105" t="str">
        <f>IF([1]Product!$A$1:E826="","",[1]Product!$A$1:E826)</f>
        <v>ตะปูตอกคอนกรีต # 1(1/2)x9 นิ้ว</v>
      </c>
      <c r="C127" s="99" t="str">
        <f>IF([1]Product!$A$1:F826="","",[1]Product!$A$1:F826)</f>
        <v>ลัง</v>
      </c>
      <c r="D127" s="105" t="str">
        <f>IF([1]Product!$A$1:G826="","",[1]Product!$A$1:G826)</f>
        <v/>
      </c>
    </row>
    <row r="128" spans="1:4">
      <c r="A128" s="99">
        <f>IF([1]Product!$A$1:D827="","",[1]Product!$A$1:D827)</f>
        <v>1067</v>
      </c>
      <c r="B128" s="105" t="str">
        <f>IF([1]Product!$A$1:E827="","",[1]Product!$A$1:E827)</f>
        <v>ตะปูตอกคอนกรีต # 3x7 นิ้ว</v>
      </c>
      <c r="C128" s="99" t="str">
        <f>IF([1]Product!$A$1:F827="","",[1]Product!$A$1:F827)</f>
        <v>ลัง</v>
      </c>
      <c r="D128" s="105" t="str">
        <f>IF([1]Product!$A$1:G827="","",[1]Product!$A$1:G827)</f>
        <v/>
      </c>
    </row>
    <row r="129" spans="1:4">
      <c r="A129" s="99">
        <f>IF([1]Product!$A$1:D828="","",[1]Product!$A$1:D828)</f>
        <v>1068</v>
      </c>
      <c r="B129" s="105" t="str">
        <f>IF([1]Product!$A$1:E828="","",[1]Product!$A$1:E828)</f>
        <v>ตะปูตอกไม้ # 3x10 นิ้ว</v>
      </c>
      <c r="C129" s="99" t="str">
        <f>IF([1]Product!$A$1:F828="","",[1]Product!$A$1:F828)</f>
        <v>ลัง</v>
      </c>
      <c r="D129" s="105" t="str">
        <f>IF([1]Product!$A$1:G828="","",[1]Product!$A$1:G828)</f>
        <v/>
      </c>
    </row>
    <row r="130" spans="1:4">
      <c r="A130" s="99">
        <f>IF([1]Product!$A$1:D829="","",[1]Product!$A$1:D829)</f>
        <v>1069</v>
      </c>
      <c r="B130" s="105" t="str">
        <f>IF([1]Product!$A$1:E829="","",[1]Product!$A$1:E829)</f>
        <v>ตะปูตอกไม้ # 4x7 นิ้ว</v>
      </c>
      <c r="C130" s="99" t="str">
        <f>IF([1]Product!$A$1:F829="","",[1]Product!$A$1:F829)</f>
        <v>ลัง</v>
      </c>
      <c r="D130" s="105" t="str">
        <f>IF([1]Product!$A$1:G829="","",[1]Product!$A$1:G829)</f>
        <v/>
      </c>
    </row>
    <row r="131" spans="1:4">
      <c r="A131" s="99">
        <f>IF([1]Product!$A$1:D830="","",[1]Product!$A$1:D830)</f>
        <v>1070</v>
      </c>
      <c r="B131" s="105" t="str">
        <f>IF([1]Product!$A$1:E830="","",[1]Product!$A$1:E830)</f>
        <v>ตะูปูตอกไม้ # 1(1/2)x14 นิ้ว</v>
      </c>
      <c r="C131" s="99" t="str">
        <f>IF([1]Product!$A$1:F830="","",[1]Product!$A$1:F830)</f>
        <v>ลัง</v>
      </c>
      <c r="D131" s="105" t="str">
        <f>IF([1]Product!$A$1:G830="","",[1]Product!$A$1:G830)</f>
        <v/>
      </c>
    </row>
    <row r="132" spans="1:4">
      <c r="A132" s="99">
        <f>IF([1]Product!$A$1:D831="","",[1]Product!$A$1:D831)</f>
        <v>1071</v>
      </c>
      <c r="B132" s="105" t="str">
        <f>IF([1]Product!$A$1:E831="","",[1]Product!$A$1:E831)</f>
        <v>ตะูปูตอกไม้ # 2(1/2)x12 นิ้ว</v>
      </c>
      <c r="C132" s="99" t="str">
        <f>IF([1]Product!$A$1:F831="","",[1]Product!$A$1:F831)</f>
        <v>ลัง</v>
      </c>
      <c r="D132" s="105" t="str">
        <f>IF([1]Product!$A$1:G831="","",[1]Product!$A$1:G831)</f>
        <v/>
      </c>
    </row>
    <row r="133" spans="1:4">
      <c r="A133" s="99">
        <f>IF([1]Product!$A$1:D832="","",[1]Product!$A$1:D832)</f>
        <v>1072</v>
      </c>
      <c r="B133" s="105" t="str">
        <f>IF([1]Product!$A$1:E832="","",[1]Product!$A$1:E832)</f>
        <v>ตะูปูตอกไม้ # 2x13 นิ้ว</v>
      </c>
      <c r="C133" s="99" t="str">
        <f>IF([1]Product!$A$1:F832="","",[1]Product!$A$1:F832)</f>
        <v>ลัง</v>
      </c>
      <c r="D133" s="105" t="str">
        <f>IF([1]Product!$A$1:G832="","",[1]Product!$A$1:G832)</f>
        <v/>
      </c>
    </row>
    <row r="134" spans="1:4">
      <c r="A134" s="99">
        <f>IF([1]Product!$A$1:D833="","",[1]Product!$A$1:D833)</f>
        <v>1578</v>
      </c>
      <c r="B134" s="105" t="str">
        <f>IF([1]Product!$A$1:E833="","",[1]Product!$A$1:E833)</f>
        <v>ตุ๊กตารับท่อ ขนาด 300 มม.</v>
      </c>
      <c r="C134" s="99" t="str">
        <f>IF([1]Product!$A$1:F833="","",[1]Product!$A$1:F833)</f>
        <v>ตัว</v>
      </c>
      <c r="D134" s="105" t="str">
        <f>IF([1]Product!$A$1:G833="","",[1]Product!$A$1:G833)</f>
        <v/>
      </c>
    </row>
    <row r="135" spans="1:4">
      <c r="A135" s="99">
        <f>IF([1]Product!$A$1:D834="","",[1]Product!$A$1:D834)</f>
        <v>1627</v>
      </c>
      <c r="B135" s="105" t="str">
        <f>IF([1]Product!$A$1:E834="","",[1]Product!$A$1:E834)</f>
        <v>ตู้ควบคุมไฟฟ้า ขนาด 315 KW</v>
      </c>
      <c r="C135" s="99" t="str">
        <f>IF([1]Product!$A$1:F834="","",[1]Product!$A$1:F834)</f>
        <v>ชุด</v>
      </c>
      <c r="D135" s="105" t="str">
        <f>IF([1]Product!$A$1:G834="","",[1]Product!$A$1:G834)</f>
        <v/>
      </c>
    </row>
    <row r="136" spans="1:4">
      <c r="A136" s="99">
        <f>IF([1]Product!$A$1:D835="","",[1]Product!$A$1:D835)</f>
        <v>1077</v>
      </c>
      <c r="B136" s="105" t="str">
        <f>IF([1]Product!$A$1:E835="","",[1]Product!$A$1:E835)</f>
        <v>ท่อ GS # 100x6 มม. (คาดน้ำเงิน)</v>
      </c>
      <c r="C136" s="99" t="str">
        <f>IF([1]Product!$A$1:F835="","",[1]Product!$A$1:F835)</f>
        <v>ลัง</v>
      </c>
      <c r="D136" s="105" t="str">
        <f>IF([1]Product!$A$1:G835="","",[1]Product!$A$1:G835)</f>
        <v/>
      </c>
    </row>
    <row r="137" spans="1:4">
      <c r="A137" s="99">
        <f>IF([1]Product!$A$1:D836="","",[1]Product!$A$1:D836)</f>
        <v>1581</v>
      </c>
      <c r="B137" s="105" t="str">
        <f>IF([1]Product!$A$1:E836="","",[1]Product!$A$1:E836)</f>
        <v>ท่อ GS # 100x6 มม. (คาดเหลือง)</v>
      </c>
      <c r="C137" s="99" t="str">
        <f>IF([1]Product!$A$1:F836="","",[1]Product!$A$1:F836)</f>
        <v>ท่อน</v>
      </c>
      <c r="D137" s="105" t="str">
        <f>IF([1]Product!$A$1:G836="","",[1]Product!$A$1:G836)</f>
        <v/>
      </c>
    </row>
    <row r="138" spans="1:4">
      <c r="A138" s="99">
        <f>IF([1]Product!$A$1:D837="","",[1]Product!$A$1:D837)</f>
        <v>1430</v>
      </c>
      <c r="B138" s="105" t="str">
        <f>IF([1]Product!$A$1:E837="","",[1]Product!$A$1:E837)</f>
        <v>ท่อ GS # 2 1/2x6 มม. (คาดน้ำเงิน)</v>
      </c>
      <c r="C138" s="99" t="str">
        <f>IF([1]Product!$A$1:F837="","",[1]Product!$A$1:F837)</f>
        <v>ท่อน</v>
      </c>
      <c r="D138" s="105" t="str">
        <f>IF([1]Product!$A$1:G837="","",[1]Product!$A$1:G837)</f>
        <v/>
      </c>
    </row>
    <row r="139" spans="1:4">
      <c r="A139" s="99">
        <f>IF([1]Product!$A$1:D838="","",[1]Product!$A$1:D838)</f>
        <v>1078</v>
      </c>
      <c r="B139" s="105" t="str">
        <f>IF([1]Product!$A$1:E838="","",[1]Product!$A$1:E838)</f>
        <v>ท่อ GS # 25x6 มม. (คาดน้ำเงิน)</v>
      </c>
      <c r="C139" s="99" t="str">
        <f>IF([1]Product!$A$1:F838="","",[1]Product!$A$1:F838)</f>
        <v>ท่อน</v>
      </c>
      <c r="D139" s="105" t="str">
        <f>IF([1]Product!$A$1:G838="","",[1]Product!$A$1:G838)</f>
        <v/>
      </c>
    </row>
    <row r="140" spans="1:4">
      <c r="A140" s="99">
        <f>IF([1]Product!$A$1:D839="","",[1]Product!$A$1:D839)</f>
        <v>1079</v>
      </c>
      <c r="B140" s="105" t="str">
        <f>IF([1]Product!$A$1:E839="","",[1]Product!$A$1:E839)</f>
        <v>ท่อ GS # 40x6 มม. (คาดน้ำเงิน)</v>
      </c>
      <c r="C140" s="99" t="str">
        <f>IF([1]Product!$A$1:F839="","",[1]Product!$A$1:F839)</f>
        <v>ท่อน</v>
      </c>
      <c r="D140" s="105" t="str">
        <f>IF([1]Product!$A$1:G839="","",[1]Product!$A$1:G839)</f>
        <v/>
      </c>
    </row>
    <row r="141" spans="1:4">
      <c r="A141" s="99">
        <f>IF([1]Product!$A$1:D840="","",[1]Product!$A$1:D840)</f>
        <v>1080</v>
      </c>
      <c r="B141" s="105" t="str">
        <f>IF([1]Product!$A$1:E840="","",[1]Product!$A$1:E840)</f>
        <v>ท่อ GS # 50x6 มม. (คาดน้ำเงิน)</v>
      </c>
      <c r="C141" s="99" t="str">
        <f>IF([1]Product!$A$1:F840="","",[1]Product!$A$1:F840)</f>
        <v>ท่อน</v>
      </c>
      <c r="D141" s="105" t="str">
        <f>IF([1]Product!$A$1:G840="","",[1]Product!$A$1:G840)</f>
        <v/>
      </c>
    </row>
    <row r="142" spans="1:4">
      <c r="A142" s="99">
        <f>IF([1]Product!$A$1:D841="","",[1]Product!$A$1:D841)</f>
        <v>1633</v>
      </c>
      <c r="B142" s="105" t="str">
        <f>IF([1]Product!$A$1:E841="","",[1]Product!$A$1:E841)</f>
        <v>ท่อ PB ชั้น SDR 13.5 ขนาด 50 มม.</v>
      </c>
      <c r="C142" s="99" t="str">
        <f>IF([1]Product!$A$1:F841="","",[1]Product!$A$1:F841)</f>
        <v>เมตร</v>
      </c>
      <c r="D142" s="105" t="str">
        <f>IF([1]Product!$A$1:G841="","",[1]Product!$A$1:G841)</f>
        <v/>
      </c>
    </row>
    <row r="143" spans="1:4">
      <c r="A143" s="99">
        <f>IF([1]Product!$A$1:D842="","",[1]Product!$A$1:D842)</f>
        <v>1088</v>
      </c>
      <c r="B143" s="105" t="str">
        <f>IF([1]Product!$A$1:E842="","",[1]Product!$A$1:E842)</f>
        <v>ท่อ PE100 PN6.3 # 110 มม.</v>
      </c>
      <c r="C143" s="99" t="str">
        <f>IF([1]Product!$A$1:F842="","",[1]Product!$A$1:F842)</f>
        <v>เมตร</v>
      </c>
      <c r="D143" s="105" t="str">
        <f>IF([1]Product!$A$1:G842="","",[1]Product!$A$1:G842)</f>
        <v/>
      </c>
    </row>
    <row r="144" spans="1:4">
      <c r="A144" s="99">
        <f>IF([1]Product!$A$1:D843="","",[1]Product!$A$1:D843)</f>
        <v>1089</v>
      </c>
      <c r="B144" s="105" t="str">
        <f>IF([1]Product!$A$1:E843="","",[1]Product!$A$1:E843)</f>
        <v>ท่อ PE100 PN6.3 # 160 มม.</v>
      </c>
      <c r="C144" s="99" t="str">
        <f>IF([1]Product!$A$1:F843="","",[1]Product!$A$1:F843)</f>
        <v>เมตร</v>
      </c>
      <c r="D144" s="105" t="str">
        <f>IF([1]Product!$A$1:G843="","",[1]Product!$A$1:G843)</f>
        <v/>
      </c>
    </row>
    <row r="145" spans="1:4">
      <c r="A145" s="99">
        <f>IF([1]Product!$A$1:D844="","",[1]Product!$A$1:D844)</f>
        <v>1090</v>
      </c>
      <c r="B145" s="105" t="str">
        <f>IF([1]Product!$A$1:E844="","",[1]Product!$A$1:E844)</f>
        <v>ท่อ PE100 PN6.3 # 225 มม.</v>
      </c>
      <c r="C145" s="99" t="str">
        <f>IF([1]Product!$A$1:F844="","",[1]Product!$A$1:F844)</f>
        <v>เมตร</v>
      </c>
      <c r="D145" s="105" t="str">
        <f>IF([1]Product!$A$1:G844="","",[1]Product!$A$1:G844)</f>
        <v/>
      </c>
    </row>
    <row r="146" spans="1:4">
      <c r="A146" s="99">
        <f>IF([1]Product!$A$1:D845="","",[1]Product!$A$1:D845)</f>
        <v>1091</v>
      </c>
      <c r="B146" s="105" t="str">
        <f>IF([1]Product!$A$1:E845="","",[1]Product!$A$1:E845)</f>
        <v>ท่อ PE100 PN6.3 # 280 มม.</v>
      </c>
      <c r="C146" s="99" t="str">
        <f>IF([1]Product!$A$1:F845="","",[1]Product!$A$1:F845)</f>
        <v>เมตร</v>
      </c>
      <c r="D146" s="105" t="str">
        <f>IF([1]Product!$A$1:G845="","",[1]Product!$A$1:G845)</f>
        <v/>
      </c>
    </row>
    <row r="147" spans="1:4">
      <c r="A147" s="99">
        <f>IF([1]Product!$A$1:D846="","",[1]Product!$A$1:D846)</f>
        <v>1092</v>
      </c>
      <c r="B147" s="105" t="str">
        <f>IF([1]Product!$A$1:E846="","",[1]Product!$A$1:E846)</f>
        <v>ท่อ PE100 PN6.3 # 315 มม.</v>
      </c>
      <c r="C147" s="99" t="str">
        <f>IF([1]Product!$A$1:F846="","",[1]Product!$A$1:F846)</f>
        <v>เมตร</v>
      </c>
      <c r="D147" s="105" t="str">
        <f>IF([1]Product!$A$1:G846="","",[1]Product!$A$1:G846)</f>
        <v/>
      </c>
    </row>
    <row r="148" spans="1:4">
      <c r="A148" s="99">
        <f>IF([1]Product!$A$1:D847="","",[1]Product!$A$1:D847)</f>
        <v>1093</v>
      </c>
      <c r="B148" s="105" t="str">
        <f>IF([1]Product!$A$1:E847="","",[1]Product!$A$1:E847)</f>
        <v>ท่อ PE100 PN6.3 # 400 มม.</v>
      </c>
      <c r="C148" s="99" t="str">
        <f>IF([1]Product!$A$1:F847="","",[1]Product!$A$1:F847)</f>
        <v>เมตร</v>
      </c>
      <c r="D148" s="105" t="str">
        <f>IF([1]Product!$A$1:G847="","",[1]Product!$A$1:G847)</f>
        <v/>
      </c>
    </row>
    <row r="149" spans="1:4">
      <c r="A149" s="99">
        <f>IF([1]Product!$A$1:D848="","",[1]Product!$A$1:D848)</f>
        <v>1094</v>
      </c>
      <c r="B149" s="105" t="str">
        <f>IF([1]Product!$A$1:E848="","",[1]Product!$A$1:E848)</f>
        <v>ท่อ PE100 PN6.3 # 500 มม.</v>
      </c>
      <c r="C149" s="99" t="str">
        <f>IF([1]Product!$A$1:F848="","",[1]Product!$A$1:F848)</f>
        <v>เมตร</v>
      </c>
      <c r="D149" s="105" t="str">
        <f>IF([1]Product!$A$1:G848="","",[1]Product!$A$1:G848)</f>
        <v/>
      </c>
    </row>
    <row r="150" spans="1:4">
      <c r="A150" s="99">
        <f>IF([1]Product!$A$1:D849="","",[1]Product!$A$1:D849)</f>
        <v>1095</v>
      </c>
      <c r="B150" s="105" t="str">
        <f>IF([1]Product!$A$1:E849="","",[1]Product!$A$1:E849)</f>
        <v>ท่อ PE100 PN6.3 # 630 มม.</v>
      </c>
      <c r="C150" s="99" t="str">
        <f>IF([1]Product!$A$1:F849="","",[1]Product!$A$1:F849)</f>
        <v>เมตร</v>
      </c>
      <c r="D150" s="105" t="str">
        <f>IF([1]Product!$A$1:G849="","",[1]Product!$A$1:G849)</f>
        <v/>
      </c>
    </row>
    <row r="151" spans="1:4">
      <c r="A151" s="99">
        <f>IF([1]Product!$A$1:D850="","",[1]Product!$A$1:D850)</f>
        <v>1632</v>
      </c>
      <c r="B151" s="105" t="str">
        <f>IF([1]Product!$A$1:E850="","",[1]Product!$A$1:E850)</f>
        <v>ท่อ PE100 PN6.3 # 710 มม. x12 ม.</v>
      </c>
      <c r="C151" s="99" t="str">
        <f>IF([1]Product!$A$1:F850="","",[1]Product!$A$1:F850)</f>
        <v>ท่อน</v>
      </c>
      <c r="D151" s="105" t="str">
        <f>IF([1]Product!$A$1:G850="","",[1]Product!$A$1:G850)</f>
        <v/>
      </c>
    </row>
    <row r="152" spans="1:4">
      <c r="A152" s="99">
        <f>IF([1]Product!$A$1:D851="","",[1]Product!$A$1:D851)</f>
        <v>1096</v>
      </c>
      <c r="B152" s="105" t="str">
        <f>IF([1]Product!$A$1:E851="","",[1]Product!$A$1:E851)</f>
        <v>ท่อ PE100 PN8 # 315 มม.</v>
      </c>
      <c r="C152" s="99" t="str">
        <f>IF([1]Product!$A$1:F851="","",[1]Product!$A$1:F851)</f>
        <v>เมตร</v>
      </c>
      <c r="D152" s="105" t="str">
        <f>IF([1]Product!$A$1:G851="","",[1]Product!$A$1:G851)</f>
        <v/>
      </c>
    </row>
    <row r="153" spans="1:4">
      <c r="A153" s="99">
        <f>IF([1]Product!$A$1:D852="","",[1]Product!$A$1:D852)</f>
        <v>1432</v>
      </c>
      <c r="B153" s="105" t="str">
        <f>IF([1]Product!$A$1:E852="","",[1]Product!$A$1:E852)</f>
        <v>ท่อ PE100 PN8 # 630 มม.</v>
      </c>
      <c r="C153" s="99" t="str">
        <f>IF([1]Product!$A$1:F852="","",[1]Product!$A$1:F852)</f>
        <v>เมตร</v>
      </c>
      <c r="D153" s="105" t="str">
        <f>IF([1]Product!$A$1:G852="","",[1]Product!$A$1:G852)</f>
        <v/>
      </c>
    </row>
    <row r="154" spans="1:4">
      <c r="A154" s="99">
        <f>IF([1]Product!$A$1:D853="","",[1]Product!$A$1:D853)</f>
        <v>1239</v>
      </c>
      <c r="B154" s="105" t="str">
        <f>IF([1]Product!$A$1:E853="","",[1]Product!$A$1:E853)</f>
        <v>ท่อ PE80 PN6.3 # 110 มม.</v>
      </c>
      <c r="C154" s="99" t="str">
        <f>IF([1]Product!$A$1:F853="","",[1]Product!$A$1:F853)</f>
        <v>เมตร</v>
      </c>
      <c r="D154" s="105" t="str">
        <f>IF([1]Product!$A$1:G853="","",[1]Product!$A$1:G853)</f>
        <v/>
      </c>
    </row>
    <row r="155" spans="1:4">
      <c r="A155" s="99">
        <f>IF([1]Product!$A$1:D854="","",[1]Product!$A$1:D854)</f>
        <v>1084</v>
      </c>
      <c r="B155" s="105" t="str">
        <f>IF([1]Product!$A$1:E854="","",[1]Product!$A$1:E854)</f>
        <v>ท่อ PE80 PN6.3 # 160 มม.</v>
      </c>
      <c r="C155" s="99" t="str">
        <f>IF([1]Product!$A$1:F854="","",[1]Product!$A$1:F854)</f>
        <v>เมตร</v>
      </c>
      <c r="D155" s="105" t="str">
        <f>IF([1]Product!$A$1:G854="","",[1]Product!$A$1:G854)</f>
        <v/>
      </c>
    </row>
    <row r="156" spans="1:4">
      <c r="A156" s="99">
        <f>IF([1]Product!$A$1:D855="","",[1]Product!$A$1:D855)</f>
        <v>1085</v>
      </c>
      <c r="B156" s="105" t="str">
        <f>IF([1]Product!$A$1:E855="","",[1]Product!$A$1:E855)</f>
        <v>ท่อ PE80 PN6.3 # 500 มม.</v>
      </c>
      <c r="C156" s="99" t="str">
        <f>IF([1]Product!$A$1:F855="","",[1]Product!$A$1:F855)</f>
        <v>เมตร</v>
      </c>
      <c r="D156" s="105" t="str">
        <f>IF([1]Product!$A$1:G855="","",[1]Product!$A$1:G855)</f>
        <v/>
      </c>
    </row>
    <row r="157" spans="1:4">
      <c r="A157" s="99">
        <f>IF([1]Product!$A$1:D856="","",[1]Product!$A$1:D856)</f>
        <v>1086</v>
      </c>
      <c r="B157" s="105" t="str">
        <f>IF([1]Product!$A$1:E856="","",[1]Product!$A$1:E856)</f>
        <v>ท่อ PE80 PN6.3 # 630 มม.</v>
      </c>
      <c r="C157" s="99" t="str">
        <f>IF([1]Product!$A$1:F856="","",[1]Product!$A$1:F856)</f>
        <v>เมตร</v>
      </c>
      <c r="D157" s="105" t="str">
        <f>IF([1]Product!$A$1:G856="","",[1]Product!$A$1:G856)</f>
        <v/>
      </c>
    </row>
    <row r="158" spans="1:4">
      <c r="A158" s="99">
        <f>IF([1]Product!$A$1:D857="","",[1]Product!$A$1:D857)</f>
        <v>1646</v>
      </c>
      <c r="B158" s="105" t="str">
        <f>IF([1]Product!$A$1:E857="","",[1]Product!$A$1:E857)</f>
        <v>ท่อ Steel Liner ปลายเรียบ 2 ด้าน 500x6 มม. ยาว 3 ม.</v>
      </c>
      <c r="C158" s="99" t="str">
        <f>IF([1]Product!$A$1:F857="","",[1]Product!$A$1:F857)</f>
        <v>ท่อน</v>
      </c>
      <c r="D158" s="105" t="str">
        <f>IF([1]Product!$A$1:G857="","",[1]Product!$A$1:G857)</f>
        <v/>
      </c>
    </row>
    <row r="159" spans="1:4">
      <c r="A159" s="99">
        <f>IF([1]Product!$A$1:D858="","",[1]Product!$A$1:D858)</f>
        <v>1645</v>
      </c>
      <c r="B159" s="105" t="str">
        <f>IF([1]Product!$A$1:E858="","",[1]Product!$A$1:E858)</f>
        <v>ท่อ Steel Liner ปลายเรียบ 2 ด้าน 500x6 มม. ยาว 6 ม.</v>
      </c>
      <c r="C159" s="99" t="str">
        <f>IF([1]Product!$A$1:F858="","",[1]Product!$A$1:F858)</f>
        <v>ท่อน</v>
      </c>
      <c r="D159" s="105" t="str">
        <f>IF([1]Product!$A$1:G858="","",[1]Product!$A$1:G858)</f>
        <v/>
      </c>
    </row>
    <row r="160" spans="1:4">
      <c r="A160" s="99">
        <f>IF([1]Product!$A$1:D859="","",[1]Product!$A$1:D859)</f>
        <v>1504</v>
      </c>
      <c r="B160" s="105" t="str">
        <f>IF([1]Product!$A$1:E859="","",[1]Product!$A$1:E859)</f>
        <v>ท่อ คสล ชั้น 3 # 0.60x1 ม.</v>
      </c>
      <c r="C160" s="99" t="str">
        <f>IF([1]Product!$A$1:F859="","",[1]Product!$A$1:F859)</f>
        <v>ท่อน</v>
      </c>
      <c r="D160" s="105" t="str">
        <f>IF([1]Product!$A$1:G859="","",[1]Product!$A$1:G859)</f>
        <v/>
      </c>
    </row>
    <row r="161" spans="1:4">
      <c r="A161" s="99">
        <f>IF([1]Product!$A$1:D860="","",[1]Product!$A$1:D860)</f>
        <v>1478</v>
      </c>
      <c r="B161" s="105" t="str">
        <f>IF([1]Product!$A$1:E860="","",[1]Product!$A$1:E860)</f>
        <v>ท่อ พีวีซี ชั้น 13.5 # 25x4 มม.</v>
      </c>
      <c r="C161" s="99" t="str">
        <f>IF([1]Product!$A$1:F860="","",[1]Product!$A$1:F860)</f>
        <v>ท่อน</v>
      </c>
      <c r="D161" s="105" t="str">
        <f>IF([1]Product!$A$1:G860="","",[1]Product!$A$1:G860)</f>
        <v/>
      </c>
    </row>
    <row r="162" spans="1:4">
      <c r="A162" s="99">
        <f>IF([1]Product!$A$1:D861="","",[1]Product!$A$1:D861)</f>
        <v>1477</v>
      </c>
      <c r="B162" s="105" t="str">
        <f>IF([1]Product!$A$1:E861="","",[1]Product!$A$1:E861)</f>
        <v>ท่อ พีวีซี ชั้น 13.5 # 35x4 มม.</v>
      </c>
      <c r="C162" s="99" t="str">
        <f>IF([1]Product!$A$1:F861="","",[1]Product!$A$1:F861)</f>
        <v>ท่อน</v>
      </c>
      <c r="D162" s="105" t="str">
        <f>IF([1]Product!$A$1:G861="","",[1]Product!$A$1:G861)</f>
        <v/>
      </c>
    </row>
    <row r="163" spans="1:4">
      <c r="A163" s="99">
        <f>IF([1]Product!$A$1:D862="","",[1]Product!$A$1:D862)</f>
        <v>1100</v>
      </c>
      <c r="B163" s="105" t="str">
        <f>IF([1]Product!$A$1:E862="","",[1]Product!$A$1:E862)</f>
        <v>ท่อ พีวีซี ชั้น 8.5 # 100x4 มม.</v>
      </c>
      <c r="C163" s="99" t="str">
        <f>IF([1]Product!$A$1:F862="","",[1]Product!$A$1:F862)</f>
        <v>ท่อน</v>
      </c>
      <c r="D163" s="105" t="str">
        <f>IF([1]Product!$A$1:G862="","",[1]Product!$A$1:G862)</f>
        <v/>
      </c>
    </row>
    <row r="164" spans="1:4">
      <c r="A164" s="99">
        <f>IF([1]Product!$A$1:D863="","",[1]Product!$A$1:D863)</f>
        <v>1101</v>
      </c>
      <c r="B164" s="105" t="str">
        <f>IF([1]Product!$A$1:E863="","",[1]Product!$A$1:E863)</f>
        <v>ท่อ พีวีซี ชั้น 8.5 # 100x5 มม.</v>
      </c>
      <c r="C164" s="99" t="str">
        <f>IF([1]Product!$A$1:F863="","",[1]Product!$A$1:F863)</f>
        <v>ท่อน</v>
      </c>
      <c r="D164" s="105" t="str">
        <f>IF([1]Product!$A$1:G863="","",[1]Product!$A$1:G863)</f>
        <v/>
      </c>
    </row>
    <row r="165" spans="1:4">
      <c r="A165" s="99">
        <f>IF([1]Product!$A$1:D864="","",[1]Product!$A$1:D864)</f>
        <v>1102</v>
      </c>
      <c r="B165" s="105" t="str">
        <f>IF([1]Product!$A$1:E864="","",[1]Product!$A$1:E864)</f>
        <v>ท่อ พีวีซี ชั้น 8.5 # 100x6 มม.</v>
      </c>
      <c r="C165" s="99" t="str">
        <f>IF([1]Product!$A$1:F864="","",[1]Product!$A$1:F864)</f>
        <v>ท่อน</v>
      </c>
      <c r="D165" s="105" t="str">
        <f>IF([1]Product!$A$1:G864="","",[1]Product!$A$1:G864)</f>
        <v/>
      </c>
    </row>
    <row r="166" spans="1:4">
      <c r="A166" s="99">
        <f>IF([1]Product!$A$1:D865="","",[1]Product!$A$1:D865)</f>
        <v>1103</v>
      </c>
      <c r="B166" s="105" t="str">
        <f>IF([1]Product!$A$1:E865="","",[1]Product!$A$1:E865)</f>
        <v>ท่อ พีวีซี ชั้น 8.5 # 150x6 มม.</v>
      </c>
      <c r="C166" s="99" t="str">
        <f>IF([1]Product!$A$1:F865="","",[1]Product!$A$1:F865)</f>
        <v>ท่อน</v>
      </c>
      <c r="D166" s="105" t="str">
        <f>IF([1]Product!$A$1:G865="","",[1]Product!$A$1:G865)</f>
        <v/>
      </c>
    </row>
    <row r="167" spans="1:4">
      <c r="A167" s="99">
        <f>IF([1]Product!$A$1:D866="","",[1]Product!$A$1:D866)</f>
        <v>1104</v>
      </c>
      <c r="B167" s="105" t="str">
        <f>IF([1]Product!$A$1:E866="","",[1]Product!$A$1:E866)</f>
        <v>ท่อ พีวีซี ชั้น 8.5 # 200x6 มม.</v>
      </c>
      <c r="C167" s="99" t="str">
        <f>IF([1]Product!$A$1:F866="","",[1]Product!$A$1:F866)</f>
        <v>ท่อน</v>
      </c>
      <c r="D167" s="105" t="str">
        <f>IF([1]Product!$A$1:G866="","",[1]Product!$A$1:G866)</f>
        <v/>
      </c>
    </row>
    <row r="168" spans="1:4">
      <c r="A168" s="99">
        <f>IF([1]Product!$A$1:D867="","",[1]Product!$A$1:D867)</f>
        <v>1105</v>
      </c>
      <c r="B168" s="105" t="str">
        <f>IF([1]Product!$A$1:E867="","",[1]Product!$A$1:E867)</f>
        <v>ท่อ พีวีซี ชั้น 8.5 # 250x6 มม.</v>
      </c>
      <c r="C168" s="99" t="str">
        <f>IF([1]Product!$A$1:F867="","",[1]Product!$A$1:F867)</f>
        <v>ท่อน</v>
      </c>
      <c r="D168" s="105" t="str">
        <f>IF([1]Product!$A$1:G867="","",[1]Product!$A$1:G867)</f>
        <v/>
      </c>
    </row>
    <row r="169" spans="1:4">
      <c r="A169" s="99">
        <f>IF([1]Product!$A$1:D868="","",[1]Product!$A$1:D868)</f>
        <v>1106</v>
      </c>
      <c r="B169" s="105" t="str">
        <f>IF([1]Product!$A$1:E868="","",[1]Product!$A$1:E868)</f>
        <v>ท่อ พีวีซี ชั้น 8.5 # 25x6 มม.</v>
      </c>
      <c r="C169" s="99" t="str">
        <f>IF([1]Product!$A$1:F868="","",[1]Product!$A$1:F868)</f>
        <v>ท่อน</v>
      </c>
      <c r="D169" s="105" t="str">
        <f>IF([1]Product!$A$1:G868="","",[1]Product!$A$1:G868)</f>
        <v/>
      </c>
    </row>
    <row r="170" spans="1:4">
      <c r="A170" s="99">
        <f>IF([1]Product!$A$1:D869="","",[1]Product!$A$1:D869)</f>
        <v>1107</v>
      </c>
      <c r="B170" s="105" t="str">
        <f>IF([1]Product!$A$1:E869="","",[1]Product!$A$1:E869)</f>
        <v>ท่อ พีวีซี ชั้น 8.5 # 300x6 มม.</v>
      </c>
      <c r="C170" s="99" t="str">
        <f>IF([1]Product!$A$1:F869="","",[1]Product!$A$1:F869)</f>
        <v>ท่อน</v>
      </c>
      <c r="D170" s="105" t="str">
        <f>IF([1]Product!$A$1:G869="","",[1]Product!$A$1:G869)</f>
        <v/>
      </c>
    </row>
    <row r="171" spans="1:4">
      <c r="A171" s="99">
        <f>IF([1]Product!$A$1:D870="","",[1]Product!$A$1:D870)</f>
        <v>1108</v>
      </c>
      <c r="B171" s="105" t="str">
        <f>IF([1]Product!$A$1:E870="","",[1]Product!$A$1:E870)</f>
        <v>ท่อ พีวีซี ชั้น 8.5 ปากระฆัง # 100 มม.</v>
      </c>
      <c r="C171" s="99" t="str">
        <f>IF([1]Product!$A$1:F870="","",[1]Product!$A$1:F870)</f>
        <v>ท่อน</v>
      </c>
      <c r="D171" s="105" t="str">
        <f>IF([1]Product!$A$1:G870="","",[1]Product!$A$1:G870)</f>
        <v/>
      </c>
    </row>
    <row r="172" spans="1:4">
      <c r="A172" s="99">
        <f>IF([1]Product!$A$1:D871="","",[1]Product!$A$1:D871)</f>
        <v>1109</v>
      </c>
      <c r="B172" s="105" t="str">
        <f>IF([1]Product!$A$1:E871="","",[1]Product!$A$1:E871)</f>
        <v>ท่อ พีวีซี ชั้น 8.5 ปากระฆัง # 150x6 มม.</v>
      </c>
      <c r="C172" s="99" t="str">
        <f>IF([1]Product!$A$1:F871="","",[1]Product!$A$1:F871)</f>
        <v>ท่อน</v>
      </c>
      <c r="D172" s="105" t="str">
        <f>IF([1]Product!$A$1:G871="","",[1]Product!$A$1:G871)</f>
        <v/>
      </c>
    </row>
    <row r="173" spans="1:4">
      <c r="A173" s="99">
        <f>IF([1]Product!$A$1:D872="","",[1]Product!$A$1:D872)</f>
        <v>1110</v>
      </c>
      <c r="B173" s="105" t="str">
        <f>IF([1]Product!$A$1:E872="","",[1]Product!$A$1:E872)</f>
        <v>ท่อ พีวีซี ชั้น 8.5 ปากระฆัง # 200 มม.</v>
      </c>
      <c r="C173" s="99" t="str">
        <f>IF([1]Product!$A$1:F872="","",[1]Product!$A$1:F872)</f>
        <v>ท่อน</v>
      </c>
      <c r="D173" s="105" t="str">
        <f>IF([1]Product!$A$1:G872="","",[1]Product!$A$1:G872)</f>
        <v/>
      </c>
    </row>
    <row r="174" spans="1:4">
      <c r="A174" s="99">
        <f>IF([1]Product!$A$1:D873="","",[1]Product!$A$1:D873)</f>
        <v>1111</v>
      </c>
      <c r="B174" s="105" t="str">
        <f>IF([1]Product!$A$1:E873="","",[1]Product!$A$1:E873)</f>
        <v>ท่อ พีวีซี ชั้น 8.5 ปากระฆัง # 300x2 มม.</v>
      </c>
      <c r="C174" s="99" t="str">
        <f>IF([1]Product!$A$1:F873="","",[1]Product!$A$1:F873)</f>
        <v>ท่อน</v>
      </c>
      <c r="D174" s="105" t="str">
        <f>IF([1]Product!$A$1:G873="","",[1]Product!$A$1:G873)</f>
        <v/>
      </c>
    </row>
    <row r="175" spans="1:4">
      <c r="A175" s="99">
        <f>IF([1]Product!$A$1:D874="","",[1]Product!$A$1:D874)</f>
        <v>1112</v>
      </c>
      <c r="B175" s="105" t="str">
        <f>IF([1]Product!$A$1:E874="","",[1]Product!$A$1:E874)</f>
        <v>ท่อ พีวีซี ชั้น 8.5 ปากระฆัง # 300x6 มม.</v>
      </c>
      <c r="C175" s="99" t="str">
        <f>IF([1]Product!$A$1:F874="","",[1]Product!$A$1:F874)</f>
        <v>ท่อน</v>
      </c>
      <c r="D175" s="105" t="str">
        <f>IF([1]Product!$A$1:G874="","",[1]Product!$A$1:G874)</f>
        <v/>
      </c>
    </row>
    <row r="176" spans="1:4">
      <c r="A176" s="99">
        <f>IF([1]Product!$A$1:D875="","",[1]Product!$A$1:D875)</f>
        <v>1114</v>
      </c>
      <c r="B176" s="105" t="str">
        <f>IF([1]Product!$A$1:E875="","",[1]Product!$A$1:E875)</f>
        <v>ท่อโค้ง 45 องศา ปากระฆัง # 100 มม.</v>
      </c>
      <c r="C176" s="99" t="str">
        <f>IF([1]Product!$A$1:F875="","",[1]Product!$A$1:F875)</f>
        <v>ตัว</v>
      </c>
      <c r="D176" s="105" t="str">
        <f>IF([1]Product!$A$1:G875="","",[1]Product!$A$1:G875)</f>
        <v/>
      </c>
    </row>
    <row r="177" spans="1:4">
      <c r="A177" s="99">
        <f>IF([1]Product!$A$1:D876="","",[1]Product!$A$1:D876)</f>
        <v>1115</v>
      </c>
      <c r="B177" s="105" t="str">
        <f>IF([1]Product!$A$1:E876="","",[1]Product!$A$1:E876)</f>
        <v>ท่อโค้ง 45 องศา ปากระฆัง # 150 มม.</v>
      </c>
      <c r="C177" s="99" t="str">
        <f>IF([1]Product!$A$1:F876="","",[1]Product!$A$1:F876)</f>
        <v>ตัว</v>
      </c>
      <c r="D177" s="105" t="str">
        <f>IF([1]Product!$A$1:G876="","",[1]Product!$A$1:G876)</f>
        <v/>
      </c>
    </row>
    <row r="178" spans="1:4">
      <c r="A178" s="99">
        <f>IF([1]Product!$A$1:D877="","",[1]Product!$A$1:D877)</f>
        <v>1116</v>
      </c>
      <c r="B178" s="105" t="str">
        <f>IF([1]Product!$A$1:E877="","",[1]Product!$A$1:E877)</f>
        <v>ท่อโค้ง 45 องศา ปากระฆัง # 200 มม.</v>
      </c>
      <c r="C178" s="99" t="str">
        <f>IF([1]Product!$A$1:F877="","",[1]Product!$A$1:F877)</f>
        <v>ตัว</v>
      </c>
      <c r="D178" s="105" t="str">
        <f>IF([1]Product!$A$1:G877="","",[1]Product!$A$1:G877)</f>
        <v/>
      </c>
    </row>
    <row r="179" spans="1:4">
      <c r="A179" s="99">
        <f>IF([1]Product!$A$1:D878="","",[1]Product!$A$1:D878)</f>
        <v>1117</v>
      </c>
      <c r="B179" s="105" t="str">
        <f>IF([1]Product!$A$1:E878="","",[1]Product!$A$1:E878)</f>
        <v>ท่อโค้ง 45 องศา หน้าจาน 2 ด้าน # 100 มม.</v>
      </c>
      <c r="C179" s="99" t="str">
        <f>IF([1]Product!$A$1:F878="","",[1]Product!$A$1:F878)</f>
        <v>ตัว</v>
      </c>
      <c r="D179" s="105" t="str">
        <f>IF([1]Product!$A$1:G878="","",[1]Product!$A$1:G878)</f>
        <v/>
      </c>
    </row>
    <row r="180" spans="1:4">
      <c r="A180" s="99">
        <f>IF([1]Product!$A$1:D879="","",[1]Product!$A$1:D879)</f>
        <v>1118</v>
      </c>
      <c r="B180" s="105" t="str">
        <f>IF([1]Product!$A$1:E879="","",[1]Product!$A$1:E879)</f>
        <v>ท่อโค้ง 45 องศา หน้าจาน 2 ด้าน # 150 มม.</v>
      </c>
      <c r="C180" s="99" t="str">
        <f>IF([1]Product!$A$1:F879="","",[1]Product!$A$1:F879)</f>
        <v>ตัว</v>
      </c>
      <c r="D180" s="105" t="str">
        <f>IF([1]Product!$A$1:G879="","",[1]Product!$A$1:G879)</f>
        <v/>
      </c>
    </row>
    <row r="181" spans="1:4">
      <c r="A181" s="99">
        <f>IF([1]Product!$A$1:D880="","",[1]Product!$A$1:D880)</f>
        <v>1119</v>
      </c>
      <c r="B181" s="105" t="str">
        <f>IF([1]Product!$A$1:E880="","",[1]Product!$A$1:E880)</f>
        <v>ท่อโค้ง 45 องศา หน้าจาน 2 ด้าน # 250 มม.</v>
      </c>
      <c r="C181" s="99" t="str">
        <f>IF([1]Product!$A$1:F880="","",[1]Product!$A$1:F880)</f>
        <v>ตัว</v>
      </c>
      <c r="D181" s="105" t="str">
        <f>IF([1]Product!$A$1:G880="","",[1]Product!$A$1:G880)</f>
        <v/>
      </c>
    </row>
    <row r="182" spans="1:4">
      <c r="A182" s="99">
        <f>IF([1]Product!$A$1:D881="","",[1]Product!$A$1:D881)</f>
        <v>1120</v>
      </c>
      <c r="B182" s="105" t="str">
        <f>IF([1]Product!$A$1:E881="","",[1]Product!$A$1:E881)</f>
        <v>ท่อโค้ง 45 องศา หน้าจาน 2 ด้าน # 300 มม.</v>
      </c>
      <c r="C182" s="99" t="str">
        <f>IF([1]Product!$A$1:F881="","",[1]Product!$A$1:F881)</f>
        <v>ตัว</v>
      </c>
      <c r="D182" s="105" t="str">
        <f>IF([1]Product!$A$1:G881="","",[1]Product!$A$1:G881)</f>
        <v/>
      </c>
    </row>
    <row r="183" spans="1:4">
      <c r="A183" s="99">
        <f>IF([1]Product!$A$1:D882="","",[1]Product!$A$1:D882)</f>
        <v>1121</v>
      </c>
      <c r="B183" s="105" t="str">
        <f>IF([1]Product!$A$1:E882="","",[1]Product!$A$1:E882)</f>
        <v>ท่อโค้ง 45 องศา หน้าจาน 2 ด้าน # 400 มม.</v>
      </c>
      <c r="C183" s="99" t="str">
        <f>IF([1]Product!$A$1:F882="","",[1]Product!$A$1:F882)</f>
        <v>ตัว</v>
      </c>
      <c r="D183" s="105" t="str">
        <f>IF([1]Product!$A$1:G882="","",[1]Product!$A$1:G882)</f>
        <v/>
      </c>
    </row>
    <row r="184" spans="1:4">
      <c r="A184" s="99">
        <f>IF([1]Product!$A$1:D883="","",[1]Product!$A$1:D883)</f>
        <v>1406</v>
      </c>
      <c r="B184" s="105" t="str">
        <f>IF([1]Product!$A$1:E883="","",[1]Product!$A$1:E883)</f>
        <v>ท่อโค้ง 45 องศา หน้าจาน 2 ด้าน # 600 มม.</v>
      </c>
      <c r="C184" s="99" t="str">
        <f>IF([1]Product!$A$1:F883="","",[1]Product!$A$1:F883)</f>
        <v>ตัว</v>
      </c>
      <c r="D184" s="105" t="str">
        <f>IF([1]Product!$A$1:G883="","",[1]Product!$A$1:G883)</f>
        <v/>
      </c>
    </row>
    <row r="185" spans="1:4">
      <c r="A185" s="99">
        <f>IF([1]Product!$A$1:D884="","",[1]Product!$A$1:D884)</f>
        <v>1447</v>
      </c>
      <c r="B185" s="105" t="str">
        <f>IF([1]Product!$A$1:E884="","",[1]Product!$A$1:E884)</f>
        <v>ท่อโค้ง 90 PE # 280 มม. PN6.3</v>
      </c>
      <c r="C185" s="99" t="str">
        <f>IF([1]Product!$A$1:F884="","",[1]Product!$A$1:F884)</f>
        <v>ตัว</v>
      </c>
      <c r="D185" s="105" t="str">
        <f>IF([1]Product!$A$1:G884="","",[1]Product!$A$1:G884)</f>
        <v/>
      </c>
    </row>
    <row r="186" spans="1:4">
      <c r="A186" s="99">
        <f>IF([1]Product!$A$1:D885="","",[1]Product!$A$1:D885)</f>
        <v>1122</v>
      </c>
      <c r="B186" s="105" t="str">
        <f>IF([1]Product!$A$1:E885="","",[1]Product!$A$1:E885)</f>
        <v>ท่อโค้ง 90 PE # 630 มม. PN8</v>
      </c>
      <c r="C186" s="99" t="str">
        <f>IF([1]Product!$A$1:F885="","",[1]Product!$A$1:F885)</f>
        <v>ตัว</v>
      </c>
      <c r="D186" s="105" t="str">
        <f>IF([1]Product!$A$1:G885="","",[1]Product!$A$1:G885)</f>
        <v/>
      </c>
    </row>
    <row r="187" spans="1:4">
      <c r="A187" s="99">
        <f>IF([1]Product!$A$1:D886="","",[1]Product!$A$1:D886)</f>
        <v>1144</v>
      </c>
      <c r="B187" s="105" t="str">
        <f>IF([1]Product!$A$1:E886="","",[1]Product!$A$1:E886)</f>
        <v>ท่อโค้ง 90 องศา หน้าจาน 1 ด้าน ปลายเรียบ # 700 มม.</v>
      </c>
      <c r="C187" s="99" t="str">
        <f>IF([1]Product!$A$1:F886="","",[1]Product!$A$1:F886)</f>
        <v>ตัว</v>
      </c>
      <c r="D187" s="105" t="str">
        <f>IF([1]Product!$A$1:G886="","",[1]Product!$A$1:G886)</f>
        <v/>
      </c>
    </row>
    <row r="188" spans="1:4">
      <c r="A188" s="99">
        <f>IF([1]Product!$A$1:D887="","",[1]Product!$A$1:D887)</f>
        <v>1123</v>
      </c>
      <c r="B188" s="105" t="str">
        <f>IF([1]Product!$A$1:E887="","",[1]Product!$A$1:E887)</f>
        <v>ท่อโค้ง 90 องศา หน้าจาน 2 ด้าน # 100 มม.</v>
      </c>
      <c r="C188" s="99" t="str">
        <f>IF([1]Product!$A$1:F887="","",[1]Product!$A$1:F887)</f>
        <v>ตัว</v>
      </c>
      <c r="D188" s="105" t="str">
        <f>IF([1]Product!$A$1:G887="","",[1]Product!$A$1:G887)</f>
        <v/>
      </c>
    </row>
    <row r="189" spans="1:4">
      <c r="A189" s="99">
        <f>IF([1]Product!$A$1:D888="","",[1]Product!$A$1:D888)</f>
        <v>1124</v>
      </c>
      <c r="B189" s="105" t="str">
        <f>IF([1]Product!$A$1:E888="","",[1]Product!$A$1:E888)</f>
        <v>ท่อโค้ง 90 องศา หน้าจาน 2 ด้าน # 150 มม.</v>
      </c>
      <c r="C189" s="99" t="str">
        <f>IF([1]Product!$A$1:F888="","",[1]Product!$A$1:F888)</f>
        <v>ตัว</v>
      </c>
      <c r="D189" s="105" t="str">
        <f>IF([1]Product!$A$1:G888="","",[1]Product!$A$1:G888)</f>
        <v/>
      </c>
    </row>
    <row r="190" spans="1:4">
      <c r="A190" s="99">
        <f>IF([1]Product!$A$1:D889="","",[1]Product!$A$1:D889)</f>
        <v>1125</v>
      </c>
      <c r="B190" s="105" t="str">
        <f>IF([1]Product!$A$1:E889="","",[1]Product!$A$1:E889)</f>
        <v>ท่อโค้ง 90 องศา หน้าจาน 2 ด้าน # 200 มม.</v>
      </c>
      <c r="C190" s="99" t="str">
        <f>IF([1]Product!$A$1:F889="","",[1]Product!$A$1:F889)</f>
        <v>ตัว</v>
      </c>
      <c r="D190" s="105" t="str">
        <f>IF([1]Product!$A$1:G889="","",[1]Product!$A$1:G889)</f>
        <v/>
      </c>
    </row>
    <row r="191" spans="1:4">
      <c r="A191" s="99">
        <f>IF([1]Product!$A$1:D890="","",[1]Product!$A$1:D890)</f>
        <v>1127</v>
      </c>
      <c r="B191" s="105" t="str">
        <f>IF([1]Product!$A$1:E890="","",[1]Product!$A$1:E890)</f>
        <v>ท่อโค้ง 90 องศา หน้าจาน 2 ด้าน # 250 มม.</v>
      </c>
      <c r="C191" s="99" t="str">
        <f>IF([1]Product!$A$1:F890="","",[1]Product!$A$1:F890)</f>
        <v>ตัว</v>
      </c>
      <c r="D191" s="105" t="str">
        <f>IF([1]Product!$A$1:G890="","",[1]Product!$A$1:G890)</f>
        <v/>
      </c>
    </row>
    <row r="192" spans="1:4">
      <c r="A192" s="99">
        <f>IF([1]Product!$A$1:D891="","",[1]Product!$A$1:D891)</f>
        <v>1126</v>
      </c>
      <c r="B192" s="105" t="str">
        <f>IF([1]Product!$A$1:E891="","",[1]Product!$A$1:E891)</f>
        <v>ท่อโค้ง 90 องศา หน้าจาน 2 ด้าน # 300 มม.</v>
      </c>
      <c r="C192" s="99" t="str">
        <f>IF([1]Product!$A$1:F891="","",[1]Product!$A$1:F891)</f>
        <v>ตัว</v>
      </c>
      <c r="D192" s="105" t="str">
        <f>IF([1]Product!$A$1:G891="","",[1]Product!$A$1:G891)</f>
        <v/>
      </c>
    </row>
    <row r="193" spans="1:4">
      <c r="A193" s="99">
        <f>IF([1]Product!$A$1:D892="","",[1]Product!$A$1:D892)</f>
        <v>1490</v>
      </c>
      <c r="B193" s="105" t="str">
        <f>IF([1]Product!$A$1:E892="","",[1]Product!$A$1:E892)</f>
        <v>ท่อโค้ง 90 องศา หน้าจาน 2 ด้าน # 400 มม.</v>
      </c>
      <c r="C193" s="99" t="str">
        <f>IF([1]Product!$A$1:F892="","",[1]Product!$A$1:F892)</f>
        <v>ตัว</v>
      </c>
      <c r="D193" s="105" t="str">
        <f>IF([1]Product!$A$1:G892="","",[1]Product!$A$1:G892)</f>
        <v/>
      </c>
    </row>
    <row r="194" spans="1:4">
      <c r="A194" s="99">
        <f>IF([1]Product!$A$1:D893="","",[1]Product!$A$1:D893)</f>
        <v>1128</v>
      </c>
      <c r="B194" s="105" t="str">
        <f>IF([1]Product!$A$1:E893="","",[1]Product!$A$1:E893)</f>
        <v>ท่อโค้ง 90 องศา หน้าจาน 2 ด้าน # 500 มม.</v>
      </c>
      <c r="C194" s="99" t="str">
        <f>IF([1]Product!$A$1:F893="","",[1]Product!$A$1:F893)</f>
        <v>ตัว</v>
      </c>
      <c r="D194" s="105" t="str">
        <f>IF([1]Product!$A$1:G893="","",[1]Product!$A$1:G893)</f>
        <v/>
      </c>
    </row>
    <row r="195" spans="1:4">
      <c r="A195" s="99">
        <f>IF([1]Product!$A$1:D894="","",[1]Product!$A$1:D894)</f>
        <v>1129</v>
      </c>
      <c r="B195" s="105" t="str">
        <f>IF([1]Product!$A$1:E894="","",[1]Product!$A$1:E894)</f>
        <v>ท่อโค้ง 90 องศา หน้าจาน 2 ด้าน # 700 มม.</v>
      </c>
      <c r="C195" s="99" t="str">
        <f>IF([1]Product!$A$1:F894="","",[1]Product!$A$1:F894)</f>
        <v>ตัว</v>
      </c>
      <c r="D195" s="105" t="str">
        <f>IF([1]Product!$A$1:G894="","",[1]Product!$A$1:G894)</f>
        <v/>
      </c>
    </row>
    <row r="196" spans="1:4">
      <c r="A196" s="99">
        <f>IF([1]Product!$A$1:D895="","",[1]Product!$A$1:D895)</f>
        <v>1494</v>
      </c>
      <c r="B196" s="105" t="str">
        <f>IF([1]Product!$A$1:E895="","",[1]Product!$A$1:E895)</f>
        <v>ท่อโค้ง 90 องศาตีนเป็ด # 100 มม.</v>
      </c>
      <c r="C196" s="99" t="str">
        <f>IF([1]Product!$A$1:F895="","",[1]Product!$A$1:F895)</f>
        <v>ตัว</v>
      </c>
      <c r="D196" s="105" t="str">
        <f>IF([1]Product!$A$1:G895="","",[1]Product!$A$1:G895)</f>
        <v/>
      </c>
    </row>
    <row r="197" spans="1:4">
      <c r="A197" s="99">
        <f>IF([1]Product!$A$1:D896="","",[1]Product!$A$1:D896)</f>
        <v>1130</v>
      </c>
      <c r="B197" s="105" t="str">
        <f>IF([1]Product!$A$1:E896="","",[1]Product!$A$1:E896)</f>
        <v>ท่อโค้งตีนเป็ด หน้าจาน 2 ด้าน # 100 มม.</v>
      </c>
      <c r="C197" s="99" t="str">
        <f>IF([1]Product!$A$1:F896="","",[1]Product!$A$1:F896)</f>
        <v>ตัว</v>
      </c>
      <c r="D197" s="105" t="str">
        <f>IF([1]Product!$A$1:G896="","",[1]Product!$A$1:G896)</f>
        <v/>
      </c>
    </row>
    <row r="198" spans="1:4">
      <c r="A198" s="99">
        <f>IF([1]Product!$A$1:D897="","",[1]Product!$A$1:D897)</f>
        <v>1532</v>
      </c>
      <c r="B198" s="105" t="str">
        <f>IF([1]Product!$A$1:E897="","",[1]Product!$A$1:E897)</f>
        <v>ท่อปลอกดันลอดปลายเรียบ 2 ด้าน # 1000x12.7x3000 มม.</v>
      </c>
      <c r="C198" s="99" t="str">
        <f>IF([1]Product!$A$1:F897="","",[1]Product!$A$1:F897)</f>
        <v>ท่อน</v>
      </c>
      <c r="D198" s="105" t="str">
        <f>IF([1]Product!$A$1:G897="","",[1]Product!$A$1:G897)</f>
        <v/>
      </c>
    </row>
    <row r="199" spans="1:4">
      <c r="A199" s="99">
        <f>IF([1]Product!$A$1:D898="","",[1]Product!$A$1:D898)</f>
        <v>1563</v>
      </c>
      <c r="B199" s="105" t="str">
        <f>IF([1]Product!$A$1:E898="","",[1]Product!$A$1:E898)</f>
        <v>ท่อปลอกดันลอดปลายเรียบ 2 ด้าน # 1000x3 มม.</v>
      </c>
      <c r="C199" s="99" t="str">
        <f>IF([1]Product!$A$1:F898="","",[1]Product!$A$1:F898)</f>
        <v>ท่อน</v>
      </c>
      <c r="D199" s="105" t="str">
        <f>IF([1]Product!$A$1:G898="","",[1]Product!$A$1:G898)</f>
        <v/>
      </c>
    </row>
    <row r="200" spans="1:4">
      <c r="A200" s="99">
        <f>IF([1]Product!$A$1:D899="","",[1]Product!$A$1:D899)</f>
        <v>1133</v>
      </c>
      <c r="B200" s="105" t="str">
        <f>IF([1]Product!$A$1:E899="","",[1]Product!$A$1:E899)</f>
        <v>ท่อปลอกดันลอดปลายเรียบ 2 ด้าน # 1000x6 มม.</v>
      </c>
      <c r="C200" s="99" t="str">
        <f>IF([1]Product!$A$1:F899="","",[1]Product!$A$1:F899)</f>
        <v>ท่อน</v>
      </c>
      <c r="D200" s="105" t="str">
        <f>IF([1]Product!$A$1:G899="","",[1]Product!$A$1:G899)</f>
        <v/>
      </c>
    </row>
    <row r="201" spans="1:4">
      <c r="A201" s="99">
        <f>IF([1]Product!$A$1:D900="","",[1]Product!$A$1:D900)</f>
        <v>1533</v>
      </c>
      <c r="B201" s="105" t="str">
        <f>IF([1]Product!$A$1:E900="","",[1]Product!$A$1:E900)</f>
        <v>ท่อปลอกดันลอดปลายเรียบ 2 ด้าน # 1000x9.5x3000 มม.</v>
      </c>
      <c r="C201" s="99" t="str">
        <f>IF([1]Product!$A$1:F900="","",[1]Product!$A$1:F900)</f>
        <v>ท่อน</v>
      </c>
      <c r="D201" s="105" t="str">
        <f>IF([1]Product!$A$1:G900="","",[1]Product!$A$1:G900)</f>
        <v/>
      </c>
    </row>
    <row r="202" spans="1:4">
      <c r="A202" s="99">
        <f>IF([1]Product!$A$1:D901="","",[1]Product!$A$1:D901)</f>
        <v>1534</v>
      </c>
      <c r="B202" s="105" t="str">
        <f>IF([1]Product!$A$1:E901="","",[1]Product!$A$1:E901)</f>
        <v>ท่อปลอกดันลอดปลายเรียบ 2 ด้าน # 1000x9.5x9000 มม.</v>
      </c>
      <c r="C202" s="99" t="str">
        <f>IF([1]Product!$A$1:F901="","",[1]Product!$A$1:F901)</f>
        <v>ท่อน</v>
      </c>
      <c r="D202" s="105" t="str">
        <f>IF([1]Product!$A$1:G901="","",[1]Product!$A$1:G901)</f>
        <v/>
      </c>
    </row>
    <row r="203" spans="1:4">
      <c r="A203" s="99">
        <f>IF([1]Product!$A$1:D902="","",[1]Product!$A$1:D902)</f>
        <v>1135</v>
      </c>
      <c r="B203" s="105" t="str">
        <f>IF([1]Product!$A$1:E902="","",[1]Product!$A$1:E902)</f>
        <v>ท่อปลอกดันลอดปลายเรียบ 2 ด้าน # 300x3 มม.</v>
      </c>
      <c r="C203" s="99" t="str">
        <f>IF([1]Product!$A$1:F902="","",[1]Product!$A$1:F902)</f>
        <v>ท่อน</v>
      </c>
      <c r="D203" s="105" t="str">
        <f>IF([1]Product!$A$1:G902="","",[1]Product!$A$1:G902)</f>
        <v/>
      </c>
    </row>
    <row r="204" spans="1:4">
      <c r="A204" s="99">
        <f>IF([1]Product!$A$1:D903="","",[1]Product!$A$1:D903)</f>
        <v>1136</v>
      </c>
      <c r="B204" s="105" t="str">
        <f>IF([1]Product!$A$1:E903="","",[1]Product!$A$1:E903)</f>
        <v>ท่อปลอกดันลอดปลายเรียบ 2 ด้าน # 300x6 มม.</v>
      </c>
      <c r="C204" s="99" t="str">
        <f>IF([1]Product!$A$1:F903="","",[1]Product!$A$1:F903)</f>
        <v>ท่อน</v>
      </c>
      <c r="D204" s="105" t="str">
        <f>IF([1]Product!$A$1:G903="","",[1]Product!$A$1:G903)</f>
        <v/>
      </c>
    </row>
    <row r="205" spans="1:4">
      <c r="A205" s="99">
        <f>IF([1]Product!$A$1:D904="","",[1]Product!$A$1:D904)</f>
        <v>1137</v>
      </c>
      <c r="B205" s="105" t="str">
        <f>IF([1]Product!$A$1:E904="","",[1]Product!$A$1:E904)</f>
        <v>ท่อปลอกดันลอดปลายเรียบ 2 ด้าน # 400x3 มม.</v>
      </c>
      <c r="C205" s="99" t="str">
        <f>IF([1]Product!$A$1:F904="","",[1]Product!$A$1:F904)</f>
        <v>ท่อน</v>
      </c>
      <c r="D205" s="105" t="str">
        <f>IF([1]Product!$A$1:G904="","",[1]Product!$A$1:G904)</f>
        <v/>
      </c>
    </row>
    <row r="206" spans="1:4">
      <c r="A206" s="99">
        <f>IF([1]Product!$A$1:D905="","",[1]Product!$A$1:D905)</f>
        <v>1138</v>
      </c>
      <c r="B206" s="105" t="str">
        <f>IF([1]Product!$A$1:E905="","",[1]Product!$A$1:E905)</f>
        <v>ท่อปลอกดันลอดปลายเรียบ 2 ด้าน # 400x6 มม.</v>
      </c>
      <c r="C206" s="99" t="str">
        <f>IF([1]Product!$A$1:F905="","",[1]Product!$A$1:F905)</f>
        <v>ท่อน</v>
      </c>
      <c r="D206" s="105" t="str">
        <f>IF([1]Product!$A$1:G905="","",[1]Product!$A$1:G905)</f>
        <v/>
      </c>
    </row>
    <row r="207" spans="1:4">
      <c r="A207" s="99">
        <f>IF([1]Product!$A$1:D906="","",[1]Product!$A$1:D906)</f>
        <v>1139</v>
      </c>
      <c r="B207" s="105" t="str">
        <f>IF([1]Product!$A$1:E906="","",[1]Product!$A$1:E906)</f>
        <v>ท่อปลอกดันลอดปลายเรียบ 2 ด้าน # 500x3 มม.</v>
      </c>
      <c r="C207" s="99" t="str">
        <f>IF([1]Product!$A$1:F906="","",[1]Product!$A$1:F906)</f>
        <v>ท่อน</v>
      </c>
      <c r="D207" s="105" t="str">
        <f>IF([1]Product!$A$1:G906="","",[1]Product!$A$1:G906)</f>
        <v/>
      </c>
    </row>
    <row r="208" spans="1:4">
      <c r="A208" s="99">
        <f>IF([1]Product!$A$1:D907="","",[1]Product!$A$1:D907)</f>
        <v>1140</v>
      </c>
      <c r="B208" s="105" t="str">
        <f>IF([1]Product!$A$1:E907="","",[1]Product!$A$1:E907)</f>
        <v>ท่อปลอกดันลอดปลายเรียบ 2 ด้าน # 600x3 มม.</v>
      </c>
      <c r="C208" s="99" t="str">
        <f>IF([1]Product!$A$1:F907="","",[1]Product!$A$1:F907)</f>
        <v>ท่อน</v>
      </c>
      <c r="D208" s="105" t="str">
        <f>IF([1]Product!$A$1:G907="","",[1]Product!$A$1:G907)</f>
        <v/>
      </c>
    </row>
    <row r="209" spans="1:4">
      <c r="A209" s="99">
        <f>IF([1]Product!$A$1:D908="","",[1]Product!$A$1:D908)</f>
        <v>1142</v>
      </c>
      <c r="B209" s="105" t="str">
        <f>IF([1]Product!$A$1:E908="","",[1]Product!$A$1:E908)</f>
        <v>ท่อปลอกดันลอดปลายเรียบ 2 ด้าน # 700x3 มม.</v>
      </c>
      <c r="C209" s="99" t="str">
        <f>IF([1]Product!$A$1:F908="","",[1]Product!$A$1:F908)</f>
        <v>ท่อน</v>
      </c>
      <c r="D209" s="105" t="str">
        <f>IF([1]Product!$A$1:G908="","",[1]Product!$A$1:G908)</f>
        <v/>
      </c>
    </row>
    <row r="210" spans="1:4">
      <c r="A210" s="99">
        <f>IF([1]Product!$A$1:D909="","",[1]Product!$A$1:D909)</f>
        <v>1143</v>
      </c>
      <c r="B210" s="105" t="str">
        <f>IF([1]Product!$A$1:E909="","",[1]Product!$A$1:E909)</f>
        <v>ท่อปลอกดันลอดปลายเรียบ 2 ด้าน # 800x3 มม.</v>
      </c>
      <c r="C210" s="99" t="str">
        <f>IF([1]Product!$A$1:F909="","",[1]Product!$A$1:F909)</f>
        <v>ท่อน</v>
      </c>
      <c r="D210" s="105" t="str">
        <f>IF([1]Product!$A$1:G909="","",[1]Product!$A$1:G909)</f>
        <v/>
      </c>
    </row>
    <row r="211" spans="1:4">
      <c r="A211" s="99">
        <f>IF([1]Product!$A$1:D910="","",[1]Product!$A$1:D910)</f>
        <v>1141</v>
      </c>
      <c r="B211" s="105" t="str">
        <f>IF([1]Product!$A$1:E910="","",[1]Product!$A$1:E910)</f>
        <v>ท่อปลอกดันลอดปลายเรียบ 2 ด้าน # 900x3 มม.</v>
      </c>
      <c r="C211" s="99" t="str">
        <f>IF([1]Product!$A$1:F910="","",[1]Product!$A$1:F910)</f>
        <v>ท่อน</v>
      </c>
      <c r="D211" s="105" t="str">
        <f>IF([1]Product!$A$1:G910="","",[1]Product!$A$1:G910)</f>
        <v/>
      </c>
    </row>
    <row r="212" spans="1:4">
      <c r="A212" s="99">
        <f>IF([1]Product!$A$1:D911="","",[1]Product!$A$1:D911)</f>
        <v>1644</v>
      </c>
      <c r="B212" s="105" t="str">
        <f>IF([1]Product!$A$1:E911="","",[1]Product!$A$1:E911)</f>
        <v>ท่อเปลือย 500x6 มม. ยาว 6 ม.</v>
      </c>
      <c r="C212" s="99" t="str">
        <f>IF([1]Product!$A$1:F911="","",[1]Product!$A$1:F911)</f>
        <v>ท่อน</v>
      </c>
      <c r="D212" s="105" t="str">
        <f>IF([1]Product!$A$1:G911="","",[1]Product!$A$1:G911)</f>
        <v/>
      </c>
    </row>
    <row r="213" spans="1:4">
      <c r="A213" s="99">
        <f>IF([1]Product!$A$1:D912="","",[1]Product!$A$1:D912)</f>
        <v>1134</v>
      </c>
      <c r="B213" s="105" t="str">
        <f>IF([1]Product!$A$1:E912="","",[1]Product!$A$1:E912)</f>
        <v>ท่อเปลือยปลายเรียบ 2 ด้าน # 700x12 มม. หนา 6 มม.</v>
      </c>
      <c r="C213" s="99" t="str">
        <f>IF([1]Product!$A$1:F912="","",[1]Product!$A$1:F912)</f>
        <v>ท่อน</v>
      </c>
      <c r="D213" s="105" t="str">
        <f>IF([1]Product!$A$1:G912="","",[1]Product!$A$1:G912)</f>
        <v/>
      </c>
    </row>
    <row r="214" spans="1:4">
      <c r="A214" s="99">
        <f>IF([1]Product!$A$1:D913="","",[1]Product!$A$1:D913)</f>
        <v>1145</v>
      </c>
      <c r="B214" s="105" t="str">
        <f>IF([1]Product!$A$1:E913="","",[1]Product!$A$1:E913)</f>
        <v>ท่อเฟ็กซ์อ่อนหน้าจาน 2 ด้าน PN10 # 400Ax550 มม.</v>
      </c>
      <c r="C214" s="99" t="str">
        <f>IF([1]Product!$A$1:F913="","",[1]Product!$A$1:F913)</f>
        <v>ตัว</v>
      </c>
      <c r="D214" s="105" t="str">
        <f>IF([1]Product!$A$1:G913="","",[1]Product!$A$1:G913)</f>
        <v/>
      </c>
    </row>
    <row r="215" spans="1:4">
      <c r="A215" s="99">
        <f>IF([1]Product!$A$1:D914="","",[1]Product!$A$1:D914)</f>
        <v>1146</v>
      </c>
      <c r="B215" s="105" t="str">
        <f>IF([1]Product!$A$1:E914="","",[1]Product!$A$1:E914)</f>
        <v>ท่อเฟ็กซ์อ่อนหน้าจาน 2 ด้าน PN10 # 500Ax550 มม.</v>
      </c>
      <c r="C215" s="99" t="str">
        <f>IF([1]Product!$A$1:F914="","",[1]Product!$A$1:F914)</f>
        <v>ตัว</v>
      </c>
      <c r="D215" s="105" t="str">
        <f>IF([1]Product!$A$1:G914="","",[1]Product!$A$1:G914)</f>
        <v/>
      </c>
    </row>
    <row r="216" spans="1:4">
      <c r="A216" s="99">
        <f>IF([1]Product!$A$1:D915="","",[1]Product!$A$1:D915)</f>
        <v>1603</v>
      </c>
      <c r="B216" s="105" t="str">
        <f>IF([1]Product!$A$1:E915="","",[1]Product!$A$1:E915)</f>
        <v>ท่อร้อยสายไฟ ขนาด 40 มม.</v>
      </c>
      <c r="C216" s="99" t="str">
        <f>IF([1]Product!$A$1:F915="","",[1]Product!$A$1:F915)</f>
        <v>เมตร</v>
      </c>
      <c r="D216" s="105" t="str">
        <f>IF([1]Product!$A$1:G915="","",[1]Product!$A$1:G915)</f>
        <v/>
      </c>
    </row>
    <row r="217" spans="1:4">
      <c r="A217" s="99">
        <f>IF([1]Product!$A$1:D916="","",[1]Product!$A$1:D916)</f>
        <v>1580</v>
      </c>
      <c r="B217" s="105" t="str">
        <f>IF([1]Product!$A$1:E916="","",[1]Product!$A$1:E916)</f>
        <v>ท่อลด PE # 280x110x280 PN6.3</v>
      </c>
      <c r="C217" s="99" t="str">
        <f>IF([1]Product!$A$1:F916="","",[1]Product!$A$1:F916)</f>
        <v>ตัว</v>
      </c>
      <c r="D217" s="105" t="str">
        <f>IF([1]Product!$A$1:G916="","",[1]Product!$A$1:G916)</f>
        <v/>
      </c>
    </row>
    <row r="218" spans="1:4">
      <c r="A218" s="99">
        <f>IF([1]Product!$A$1:D917="","",[1]Product!$A$1:D917)</f>
        <v>1147</v>
      </c>
      <c r="B218" s="105" t="str">
        <f>IF([1]Product!$A$1:E917="","",[1]Product!$A$1:E917)</f>
        <v>ท่อลดกลมหน้าจาน 2 ด้าน # 100x50x100 มม.</v>
      </c>
      <c r="C218" s="99" t="str">
        <f>IF([1]Product!$A$1:F917="","",[1]Product!$A$1:F917)</f>
        <v>ตัว</v>
      </c>
      <c r="D218" s="105" t="str">
        <f>IF([1]Product!$A$1:G917="","",[1]Product!$A$1:G917)</f>
        <v/>
      </c>
    </row>
    <row r="219" spans="1:4">
      <c r="A219" s="99">
        <f>IF([1]Product!$A$1:D918="","",[1]Product!$A$1:D918)</f>
        <v>1148</v>
      </c>
      <c r="B219" s="105" t="str">
        <f>IF([1]Product!$A$1:E918="","",[1]Product!$A$1:E918)</f>
        <v>ท่อลดกลมหน้าจาน 2 ด้าน # 200x150x200 มม.</v>
      </c>
      <c r="C219" s="99" t="str">
        <f>IF([1]Product!$A$1:F918="","",[1]Product!$A$1:F918)</f>
        <v>ตัว</v>
      </c>
      <c r="D219" s="105" t="str">
        <f>IF([1]Product!$A$1:G918="","",[1]Product!$A$1:G918)</f>
        <v/>
      </c>
    </row>
    <row r="220" spans="1:4">
      <c r="A220" s="99">
        <f>IF([1]Product!$A$1:D919="","",[1]Product!$A$1:D919)</f>
        <v>1149</v>
      </c>
      <c r="B220" s="105" t="str">
        <f>IF([1]Product!$A$1:E919="","",[1]Product!$A$1:E919)</f>
        <v>ท่อลดกลมหน้าจาน 2 ด้าน # 300x100x300 มม.</v>
      </c>
      <c r="C220" s="99" t="str">
        <f>IF([1]Product!$A$1:F919="","",[1]Product!$A$1:F919)</f>
        <v>ตัว</v>
      </c>
      <c r="D220" s="105" t="str">
        <f>IF([1]Product!$A$1:G919="","",[1]Product!$A$1:G919)</f>
        <v/>
      </c>
    </row>
    <row r="221" spans="1:4">
      <c r="A221" s="99">
        <f>IF([1]Product!$A$1:D920="","",[1]Product!$A$1:D920)</f>
        <v>1150</v>
      </c>
      <c r="B221" s="105" t="str">
        <f>IF([1]Product!$A$1:E920="","",[1]Product!$A$1:E920)</f>
        <v>ท่อลดกลมหน้าจาน 2 ด้าน # 300x150x300 มม.</v>
      </c>
      <c r="C221" s="99" t="str">
        <f>IF([1]Product!$A$1:F920="","",[1]Product!$A$1:F920)</f>
        <v>ตัว</v>
      </c>
      <c r="D221" s="105" t="str">
        <f>IF([1]Product!$A$1:G920="","",[1]Product!$A$1:G920)</f>
        <v/>
      </c>
    </row>
    <row r="222" spans="1:4">
      <c r="A222" s="99">
        <f>IF([1]Product!$A$1:D921="","",[1]Product!$A$1:D921)</f>
        <v>1151</v>
      </c>
      <c r="B222" s="105" t="str">
        <f>IF([1]Product!$A$1:E921="","",[1]Product!$A$1:E921)</f>
        <v>ท่อลดกลมหน้าจาน 2 ด้าน # 300x200x300 มม.</v>
      </c>
      <c r="C222" s="99" t="str">
        <f>IF([1]Product!$A$1:F921="","",[1]Product!$A$1:F921)</f>
        <v>ตัว</v>
      </c>
      <c r="D222" s="105" t="str">
        <f>IF([1]Product!$A$1:G921="","",[1]Product!$A$1:G921)</f>
        <v/>
      </c>
    </row>
    <row r="223" spans="1:4">
      <c r="A223" s="99">
        <f>IF([1]Product!$A$1:D922="","",[1]Product!$A$1:D922)</f>
        <v>1553</v>
      </c>
      <c r="B223" s="105" t="str">
        <f>IF([1]Product!$A$1:E922="","",[1]Product!$A$1:E922)</f>
        <v>ท่อลดกลมหน้าจาน 2 ด้าน # 400x200x400 มม.</v>
      </c>
      <c r="C223" s="99" t="str">
        <f>IF([1]Product!$A$1:F922="","",[1]Product!$A$1:F922)</f>
        <v>ตัว</v>
      </c>
      <c r="D223" s="105" t="str">
        <f>IF([1]Product!$A$1:G922="","",[1]Product!$A$1:G922)</f>
        <v/>
      </c>
    </row>
    <row r="224" spans="1:4">
      <c r="A224" s="99">
        <f>IF([1]Product!$A$1:D923="","",[1]Product!$A$1:D923)</f>
        <v>1557</v>
      </c>
      <c r="B224" s="105" t="str">
        <f>IF([1]Product!$A$1:E923="","",[1]Product!$A$1:E923)</f>
        <v>ท่อลดกลมหน้าจาน 2 ด้าน # 400x200x400 มม.</v>
      </c>
      <c r="C224" s="99" t="str">
        <f>IF([1]Product!$A$1:F923="","",[1]Product!$A$1:F923)</f>
        <v>ตัว</v>
      </c>
      <c r="D224" s="105" t="str">
        <f>IF([1]Product!$A$1:G923="","",[1]Product!$A$1:G923)</f>
        <v/>
      </c>
    </row>
    <row r="225" spans="1:4">
      <c r="A225" s="99">
        <f>IF([1]Product!$A$1:D924="","",[1]Product!$A$1:D924)</f>
        <v>1113</v>
      </c>
      <c r="B225" s="105" t="str">
        <f>IF([1]Product!$A$1:E924="","",[1]Product!$A$1:E924)</f>
        <v>ท่อลดกลมหน้าจาน 2 ด้าน # 600x200x600 มม.</v>
      </c>
      <c r="C225" s="99" t="str">
        <f>IF([1]Product!$A$1:F924="","",[1]Product!$A$1:F924)</f>
        <v>ตัว</v>
      </c>
      <c r="D225" s="105" t="str">
        <f>IF([1]Product!$A$1:G924="","",[1]Product!$A$1:G924)</f>
        <v/>
      </c>
    </row>
    <row r="226" spans="1:4">
      <c r="A226" s="99">
        <f>IF([1]Product!$A$1:D925="","",[1]Product!$A$1:D925)</f>
        <v>1152</v>
      </c>
      <c r="B226" s="105" t="str">
        <f>IF([1]Product!$A$1:E925="","",[1]Product!$A$1:E925)</f>
        <v>ท่อลดกลมหน้าจาน 2 ด้าน # 600x300x600 มม.</v>
      </c>
      <c r="C226" s="99" t="str">
        <f>IF([1]Product!$A$1:F925="","",[1]Product!$A$1:F925)</f>
        <v>ตัว</v>
      </c>
      <c r="D226" s="105" t="str">
        <f>IF([1]Product!$A$1:G925="","",[1]Product!$A$1:G925)</f>
        <v/>
      </c>
    </row>
    <row r="227" spans="1:4">
      <c r="A227" s="99">
        <f>IF([1]Product!$A$1:D926="","",[1]Product!$A$1:D926)</f>
        <v>1153</v>
      </c>
      <c r="B227" s="105" t="str">
        <f>IF([1]Product!$A$1:E926="","",[1]Product!$A$1:E926)</f>
        <v>ท่อลดกลมหน้าจาน 2 ด้าน # 600x500x600 มม.</v>
      </c>
      <c r="C227" s="99" t="str">
        <f>IF([1]Product!$A$1:F926="","",[1]Product!$A$1:F926)</f>
        <v>ตัว</v>
      </c>
      <c r="D227" s="105" t="str">
        <f>IF([1]Product!$A$1:G926="","",[1]Product!$A$1:G926)</f>
        <v/>
      </c>
    </row>
    <row r="228" spans="1:4">
      <c r="A228" s="99">
        <f>IF([1]Product!$A$1:D927="","",[1]Product!$A$1:D927)</f>
        <v>1007</v>
      </c>
      <c r="B228" s="105" t="str">
        <f>IF([1]Product!$A$1:E927="","",[1]Product!$A$1:E927)</f>
        <v>ท่อลดกลมหน้าจาน 2 ด้าน # 600x700x600 มม.</v>
      </c>
      <c r="C228" s="99" t="str">
        <f>IF([1]Product!$A$1:F927="","",[1]Product!$A$1:F927)</f>
        <v>ตัว</v>
      </c>
      <c r="D228" s="105" t="str">
        <f>IF([1]Product!$A$1:G927="","",[1]Product!$A$1:G927)</f>
        <v/>
      </c>
    </row>
    <row r="229" spans="1:4">
      <c r="A229" s="99">
        <f>IF([1]Product!$A$1:D928="","",[1]Product!$A$1:D928)</f>
        <v>1009</v>
      </c>
      <c r="B229" s="105" t="str">
        <f>IF([1]Product!$A$1:E928="","",[1]Product!$A$1:E928)</f>
        <v>ท่อลดกลมหน้าจาน 2 ด้าน # 700x600x700 มม.</v>
      </c>
      <c r="C229" s="99" t="str">
        <f>IF([1]Product!$A$1:F928="","",[1]Product!$A$1:F928)</f>
        <v>ตัว</v>
      </c>
      <c r="D229" s="105" t="str">
        <f>IF([1]Product!$A$1:G928="","",[1]Product!$A$1:G928)</f>
        <v/>
      </c>
    </row>
    <row r="230" spans="1:4">
      <c r="A230" s="99">
        <f>IF([1]Product!$A$1:D929="","",[1]Product!$A$1:D929)</f>
        <v>1045</v>
      </c>
      <c r="B230" s="105" t="str">
        <f>IF([1]Product!$A$1:E929="","",[1]Product!$A$1:E929)</f>
        <v>ท่อลดคางหมู # 400x100 มม. หน้าจาน 2 ด้าน</v>
      </c>
      <c r="C230" s="99" t="str">
        <f>IF([1]Product!$A$1:F929="","",[1]Product!$A$1:F929)</f>
        <v>ตัว</v>
      </c>
      <c r="D230" s="105" t="str">
        <f>IF([1]Product!$A$1:G929="","",[1]Product!$A$1:G929)</f>
        <v/>
      </c>
    </row>
    <row r="231" spans="1:4">
      <c r="A231" s="99">
        <f>IF([1]Product!$A$1:D930="","",[1]Product!$A$1:D930)</f>
        <v>1046</v>
      </c>
      <c r="B231" s="105" t="str">
        <f>IF([1]Product!$A$1:E930="","",[1]Product!$A$1:E930)</f>
        <v>ท่อลดคางหมู # 400x200 มม. หน้าจาน 2 ด้าน</v>
      </c>
      <c r="C231" s="99" t="str">
        <f>IF([1]Product!$A$1:F930="","",[1]Product!$A$1:F930)</f>
        <v>ตัว</v>
      </c>
      <c r="D231" s="105" t="str">
        <f>IF([1]Product!$A$1:G930="","",[1]Product!$A$1:G930)</f>
        <v/>
      </c>
    </row>
    <row r="232" spans="1:4">
      <c r="A232" s="99">
        <f>IF([1]Product!$A$1:D931="","",[1]Product!$A$1:D931)</f>
        <v>1154</v>
      </c>
      <c r="B232" s="105" t="str">
        <f>IF([1]Product!$A$1:E931="","",[1]Product!$A$1:E931)</f>
        <v>ท่อลดคางหมู # 500x200 มม. หน้าจาน 2 ด้าน</v>
      </c>
      <c r="C232" s="99" t="str">
        <f>IF([1]Product!$A$1:F931="","",[1]Product!$A$1:F931)</f>
        <v>ตัว</v>
      </c>
      <c r="D232" s="105" t="str">
        <f>IF([1]Product!$A$1:G931="","",[1]Product!$A$1:G931)</f>
        <v/>
      </c>
    </row>
    <row r="233" spans="1:4">
      <c r="A233" s="99">
        <f>IF([1]Product!$A$1:D932="","",[1]Product!$A$1:D932)</f>
        <v>1047</v>
      </c>
      <c r="B233" s="105" t="str">
        <f>IF([1]Product!$A$1:E932="","",[1]Product!$A$1:E932)</f>
        <v>ท่อลดคางหมู # 500x250 มม. หน้าจาน 2 ด้าน</v>
      </c>
      <c r="C233" s="99" t="str">
        <f>IF([1]Product!$A$1:F932="","",[1]Product!$A$1:F932)</f>
        <v>ตัว</v>
      </c>
      <c r="D233" s="105" t="str">
        <f>IF([1]Product!$A$1:G932="","",[1]Product!$A$1:G932)</f>
        <v/>
      </c>
    </row>
    <row r="234" spans="1:4">
      <c r="A234" s="99">
        <f>IF([1]Product!$A$1:D933="","",[1]Product!$A$1:D933)</f>
        <v>1157</v>
      </c>
      <c r="B234" s="105" t="str">
        <f>IF([1]Product!$A$1:E933="","",[1]Product!$A$1:E933)</f>
        <v>ท่อสั้นปากระฆังหน้าจาน 1 ด้าน # 150 มม.</v>
      </c>
      <c r="C234" s="99" t="str">
        <f>IF([1]Product!$A$1:F933="","",[1]Product!$A$1:F933)</f>
        <v>ตัว</v>
      </c>
      <c r="D234" s="105" t="str">
        <f>IF([1]Product!$A$1:G933="","",[1]Product!$A$1:G933)</f>
        <v/>
      </c>
    </row>
    <row r="235" spans="1:4">
      <c r="A235" s="99">
        <f>IF([1]Product!$A$1:D934="","",[1]Product!$A$1:D934)</f>
        <v>1156</v>
      </c>
      <c r="B235" s="105" t="str">
        <f>IF([1]Product!$A$1:E934="","",[1]Product!$A$1:E934)</f>
        <v>ท่อสั้นปากระฆังหน้าจาน 1 ด้าน # 200 มม.</v>
      </c>
      <c r="C235" s="99" t="str">
        <f>IF([1]Product!$A$1:F934="","",[1]Product!$A$1:F934)</f>
        <v>ตัว</v>
      </c>
      <c r="D235" s="105" t="str">
        <f>IF([1]Product!$A$1:G934="","",[1]Product!$A$1:G934)</f>
        <v/>
      </c>
    </row>
    <row r="236" spans="1:4">
      <c r="A236" s="99">
        <f>IF([1]Product!$A$1:D935="","",[1]Product!$A$1:D935)</f>
        <v>1155</v>
      </c>
      <c r="B236" s="105" t="str">
        <f>IF([1]Product!$A$1:E935="","",[1]Product!$A$1:E935)</f>
        <v>ท่อสั้นปากระฆังหน้าจาน 1 ด้าน # 300 มม.</v>
      </c>
      <c r="C236" s="99" t="str">
        <f>IF([1]Product!$A$1:F935="","",[1]Product!$A$1:F935)</f>
        <v>ตัว</v>
      </c>
      <c r="D236" s="105" t="str">
        <f>IF([1]Product!$A$1:G935="","",[1]Product!$A$1:G935)</f>
        <v/>
      </c>
    </row>
    <row r="237" spans="1:4">
      <c r="A237" s="99">
        <f>IF([1]Product!$A$1:D936="","",[1]Product!$A$1:D936)</f>
        <v>1160</v>
      </c>
      <c r="B237" s="105" t="str">
        <f>IF([1]Product!$A$1:E936="","",[1]Product!$A$1:E936)</f>
        <v>ท่อสั้นปีกกลางหน้าจาน 1 ด้าน # 100x450  มม.</v>
      </c>
      <c r="C237" s="99" t="str">
        <f>IF([1]Product!$A$1:F936="","",[1]Product!$A$1:F936)</f>
        <v>ตัว</v>
      </c>
      <c r="D237" s="105" t="str">
        <f>IF([1]Product!$A$1:G936="","",[1]Product!$A$1:G936)</f>
        <v/>
      </c>
    </row>
    <row r="238" spans="1:4">
      <c r="A238" s="99">
        <f>IF([1]Product!$A$1:D937="","",[1]Product!$A$1:D937)</f>
        <v>1159</v>
      </c>
      <c r="B238" s="105" t="str">
        <f>IF([1]Product!$A$1:E937="","",[1]Product!$A$1:E937)</f>
        <v>ท่อสั้นปีกกลางหน้าจาน 1 ด้าน # 100x450 มม.</v>
      </c>
      <c r="C238" s="99" t="str">
        <f>IF([1]Product!$A$1:F937="","",[1]Product!$A$1:F937)</f>
        <v>ตัว</v>
      </c>
      <c r="D238" s="105" t="str">
        <f>IF([1]Product!$A$1:G937="","",[1]Product!$A$1:G937)</f>
        <v/>
      </c>
    </row>
    <row r="239" spans="1:4">
      <c r="A239" s="99">
        <f>IF([1]Product!$A$1:D938="","",[1]Product!$A$1:D938)</f>
        <v>1161</v>
      </c>
      <c r="B239" s="105" t="str">
        <f>IF([1]Product!$A$1:E938="","",[1]Product!$A$1:E938)</f>
        <v>ท่อสั้นปีกกลางหน้าจาน 1 ด้าน # 100x800 มม.</v>
      </c>
      <c r="C239" s="99" t="str">
        <f>IF([1]Product!$A$1:F938="","",[1]Product!$A$1:F938)</f>
        <v>ตัว</v>
      </c>
      <c r="D239" s="105" t="str">
        <f>IF([1]Product!$A$1:G938="","",[1]Product!$A$1:G938)</f>
        <v/>
      </c>
    </row>
    <row r="240" spans="1:4">
      <c r="A240" s="99">
        <f>IF([1]Product!$A$1:D939="","",[1]Product!$A$1:D939)</f>
        <v>1162</v>
      </c>
      <c r="B240" s="105" t="str">
        <f>IF([1]Product!$A$1:E939="","",[1]Product!$A$1:E939)</f>
        <v>ท่อสั้นปีกกลางหน้าจาน 1 ด้าน # 200x400 มม.</v>
      </c>
      <c r="C240" s="99" t="str">
        <f>IF([1]Product!$A$1:F939="","",[1]Product!$A$1:F939)</f>
        <v>ตัว</v>
      </c>
      <c r="D240" s="105" t="str">
        <f>IF([1]Product!$A$1:G939="","",[1]Product!$A$1:G939)</f>
        <v/>
      </c>
    </row>
    <row r="241" spans="1:4">
      <c r="A241" s="99">
        <f>IF([1]Product!$A$1:D940="","",[1]Product!$A$1:D940)</f>
        <v>1163</v>
      </c>
      <c r="B241" s="105" t="str">
        <f>IF([1]Product!$A$1:E940="","",[1]Product!$A$1:E940)</f>
        <v>ท่อสั้นปีกกลางหน้าจาน 1 ด้าน # 200x500 มม.</v>
      </c>
      <c r="C241" s="99" t="str">
        <f>IF([1]Product!$A$1:F940="","",[1]Product!$A$1:F940)</f>
        <v>ตัว</v>
      </c>
      <c r="D241" s="105" t="str">
        <f>IF([1]Product!$A$1:G940="","",[1]Product!$A$1:G940)</f>
        <v/>
      </c>
    </row>
    <row r="242" spans="1:4">
      <c r="A242" s="99">
        <f>IF([1]Product!$A$1:D941="","",[1]Product!$A$1:D941)</f>
        <v>1164</v>
      </c>
      <c r="B242" s="105" t="str">
        <f>IF([1]Product!$A$1:E941="","",[1]Product!$A$1:E941)</f>
        <v>ท่อสั้นปีกกลางหน้าจาน 1 ด้าน # 250x400 มม.</v>
      </c>
      <c r="C242" s="99" t="str">
        <f>IF([1]Product!$A$1:F941="","",[1]Product!$A$1:F941)</f>
        <v>ตัว</v>
      </c>
      <c r="D242" s="105" t="str">
        <f>IF([1]Product!$A$1:G941="","",[1]Product!$A$1:G941)</f>
        <v/>
      </c>
    </row>
    <row r="243" spans="1:4">
      <c r="A243" s="99">
        <f>IF([1]Product!$A$1:D942="","",[1]Product!$A$1:D942)</f>
        <v>1165</v>
      </c>
      <c r="B243" s="105" t="str">
        <f>IF([1]Product!$A$1:E942="","",[1]Product!$A$1:E942)</f>
        <v>ท่อสั้นปีกกลางหน้าจาน 1 ด้าน # 400x400 มม.</v>
      </c>
      <c r="C243" s="99" t="str">
        <f>IF([1]Product!$A$1:F942="","",[1]Product!$A$1:F942)</f>
        <v>ตัว</v>
      </c>
      <c r="D243" s="105" t="str">
        <f>IF([1]Product!$A$1:G942="","",[1]Product!$A$1:G942)</f>
        <v/>
      </c>
    </row>
    <row r="244" spans="1:4">
      <c r="A244" s="99">
        <f>IF([1]Product!$A$1:D943="","",[1]Product!$A$1:D943)</f>
        <v>1167</v>
      </c>
      <c r="B244" s="105" t="str">
        <f>IF([1]Product!$A$1:E943="","",[1]Product!$A$1:E943)</f>
        <v>ท่อสั้นปีกกลางหน้าจาน 1 ด้าน # 500x350 มม.</v>
      </c>
      <c r="C244" s="99" t="str">
        <f>IF([1]Product!$A$1:F943="","",[1]Product!$A$1:F943)</f>
        <v>ตัว</v>
      </c>
      <c r="D244" s="105" t="str">
        <f>IF([1]Product!$A$1:G943="","",[1]Product!$A$1:G943)</f>
        <v/>
      </c>
    </row>
    <row r="245" spans="1:4">
      <c r="A245" s="99">
        <f>IF([1]Product!$A$1:D944="","",[1]Product!$A$1:D944)</f>
        <v>1166</v>
      </c>
      <c r="B245" s="105" t="str">
        <f>IF([1]Product!$A$1:E944="","",[1]Product!$A$1:E944)</f>
        <v>ท่อสั้นปีกกลางหน้าจาน 1 ด้าน # 500x700 มม.</v>
      </c>
      <c r="C245" s="99" t="str">
        <f>IF([1]Product!$A$1:F944="","",[1]Product!$A$1:F944)</f>
        <v>ตัว</v>
      </c>
      <c r="D245" s="105" t="str">
        <f>IF([1]Product!$A$1:G944="","",[1]Product!$A$1:G944)</f>
        <v/>
      </c>
    </row>
    <row r="246" spans="1:4">
      <c r="A246" s="99">
        <f>IF([1]Product!$A$1:D945="","",[1]Product!$A$1:D945)</f>
        <v>1168</v>
      </c>
      <c r="B246" s="105" t="str">
        <f>IF([1]Product!$A$1:E945="","",[1]Product!$A$1:E945)</f>
        <v>ท่อสั้นปีกกลางหน้าจาน 1 ด้าน # 600x400 มม.</v>
      </c>
      <c r="C246" s="99" t="str">
        <f>IF([1]Product!$A$1:F945="","",[1]Product!$A$1:F945)</f>
        <v>ตัว</v>
      </c>
      <c r="D246" s="105" t="str">
        <f>IF([1]Product!$A$1:G945="","",[1]Product!$A$1:G945)</f>
        <v/>
      </c>
    </row>
    <row r="247" spans="1:4">
      <c r="A247" s="99">
        <f>IF([1]Product!$A$1:D946="","",[1]Product!$A$1:D946)</f>
        <v>1158</v>
      </c>
      <c r="B247" s="105" t="str">
        <f>IF([1]Product!$A$1:E946="","",[1]Product!$A$1:E946)</f>
        <v>ท่อสั้นปีกกลางหน้าจาน 1 ด้าน # 700x800 มม.</v>
      </c>
      <c r="C247" s="99" t="str">
        <f>IF([1]Product!$A$1:F946="","",[1]Product!$A$1:F946)</f>
        <v>ตัว</v>
      </c>
      <c r="D247" s="105" t="str">
        <f>IF([1]Product!$A$1:G946="","",[1]Product!$A$1:G946)</f>
        <v/>
      </c>
    </row>
    <row r="248" spans="1:4">
      <c r="A248" s="99">
        <f>IF([1]Product!$A$1:D947="","",[1]Product!$A$1:D947)</f>
        <v>1169</v>
      </c>
      <c r="B248" s="105" t="str">
        <f>IF([1]Product!$A$1:E947="","",[1]Product!$A$1:E947)</f>
        <v>ท่อสั้นปีกกลางหน้าจาน 2 ด้าน # 150x550 มม.</v>
      </c>
      <c r="C248" s="99" t="str">
        <f>IF([1]Product!$A$1:F947="","",[1]Product!$A$1:F947)</f>
        <v>ตัว</v>
      </c>
      <c r="D248" s="105" t="str">
        <f>IF([1]Product!$A$1:G947="","",[1]Product!$A$1:G947)</f>
        <v/>
      </c>
    </row>
    <row r="249" spans="1:4">
      <c r="A249" s="99">
        <f>IF([1]Product!$A$1:D948="","",[1]Product!$A$1:D948)</f>
        <v>1170</v>
      </c>
      <c r="B249" s="105" t="str">
        <f>IF([1]Product!$A$1:E948="","",[1]Product!$A$1:E948)</f>
        <v>ท่อสั้นปีกกลางหน้าจาน 2 ด้าน # 300x700 มม.</v>
      </c>
      <c r="C249" s="99" t="str">
        <f>IF([1]Product!$A$1:F948="","",[1]Product!$A$1:F948)</f>
        <v>ตัว</v>
      </c>
      <c r="D249" s="105" t="str">
        <f>IF([1]Product!$A$1:G948="","",[1]Product!$A$1:G948)</f>
        <v/>
      </c>
    </row>
    <row r="250" spans="1:4">
      <c r="A250" s="99">
        <f>IF([1]Product!$A$1:D949="","",[1]Product!$A$1:D949)</f>
        <v>1132</v>
      </c>
      <c r="B250" s="105" t="str">
        <f>IF([1]Product!$A$1:E949="","",[1]Product!$A$1:E949)</f>
        <v>ท่อสั้นปีกกลางหน้าจาน 2 ด้าน # 300x800 มม.</v>
      </c>
      <c r="C250" s="99" t="str">
        <f>IF([1]Product!$A$1:F949="","",[1]Product!$A$1:F949)</f>
        <v>ตัว</v>
      </c>
      <c r="D250" s="105" t="str">
        <f>IF([1]Product!$A$1:G949="","",[1]Product!$A$1:G949)</f>
        <v/>
      </c>
    </row>
    <row r="251" spans="1:4">
      <c r="A251" s="99">
        <f>IF([1]Product!$A$1:D950="","",[1]Product!$A$1:D950)</f>
        <v>1131</v>
      </c>
      <c r="B251" s="105" t="str">
        <f>IF([1]Product!$A$1:E950="","",[1]Product!$A$1:E950)</f>
        <v>ท่อสั้นปีกกลางหน้าจาน 2 ด้าน # 500x700 มม.</v>
      </c>
      <c r="C251" s="99" t="str">
        <f>IF([1]Product!$A$1:F950="","",[1]Product!$A$1:F950)</f>
        <v>ตัว</v>
      </c>
      <c r="D251" s="105" t="str">
        <f>IF([1]Product!$A$1:G950="","",[1]Product!$A$1:G950)</f>
        <v/>
      </c>
    </row>
    <row r="252" spans="1:4">
      <c r="A252" s="99">
        <f>IF([1]Product!$A$1:D951="","",[1]Product!$A$1:D951)</f>
        <v>1171</v>
      </c>
      <c r="B252" s="105" t="str">
        <f>IF([1]Product!$A$1:E951="","",[1]Product!$A$1:E951)</f>
        <v>ท่อสั้นปีกกลางหน้าจาน 2 ด้าน # 700x800 มม.</v>
      </c>
      <c r="C252" s="99" t="str">
        <f>IF([1]Product!$A$1:F951="","",[1]Product!$A$1:F951)</f>
        <v>ตัว</v>
      </c>
      <c r="D252" s="105" t="str">
        <f>IF([1]Product!$A$1:G951="","",[1]Product!$A$1:G951)</f>
        <v/>
      </c>
    </row>
    <row r="253" spans="1:4">
      <c r="A253" s="99">
        <f>IF([1]Product!$A$1:D952="","",[1]Product!$A$1:D952)</f>
        <v>1172</v>
      </c>
      <c r="B253" s="105" t="str">
        <f>IF([1]Product!$A$1:E952="","",[1]Product!$A$1:E952)</f>
        <v>ท่อสั้นหน้าจานปลายปากระฆัง พีวีซี # 100 มม.</v>
      </c>
      <c r="C253" s="99" t="str">
        <f>IF([1]Product!$A$1:F952="","",[1]Product!$A$1:F952)</f>
        <v>ตัว</v>
      </c>
      <c r="D253" s="105" t="str">
        <f>IF([1]Product!$A$1:G952="","",[1]Product!$A$1:G952)</f>
        <v/>
      </c>
    </row>
    <row r="254" spans="1:4">
      <c r="A254" s="99">
        <f>IF([1]Product!$A$1:D953="","",[1]Product!$A$1:D953)</f>
        <v>1173</v>
      </c>
      <c r="B254" s="105" t="str">
        <f>IF([1]Product!$A$1:E953="","",[1]Product!$A$1:E953)</f>
        <v>ท่อสั้นหน้าจานปลายปากระฆัง พีวีซี # 300 มม.</v>
      </c>
      <c r="C254" s="99" t="str">
        <f>IF([1]Product!$A$1:F953="","",[1]Product!$A$1:F953)</f>
        <v>ตัว</v>
      </c>
      <c r="D254" s="105" t="str">
        <f>IF([1]Product!$A$1:G953="","",[1]Product!$A$1:G953)</f>
        <v/>
      </c>
    </row>
    <row r="255" spans="1:4">
      <c r="A255" s="99">
        <f>IF([1]Product!$A$1:D954="","",[1]Product!$A$1:D954)</f>
        <v>1174</v>
      </c>
      <c r="B255" s="105" t="str">
        <f>IF([1]Product!$A$1:E954="","",[1]Product!$A$1:E954)</f>
        <v>ท่อเหล็กเปลือย # 300x3 มม.</v>
      </c>
      <c r="C255" s="99" t="str">
        <f>IF([1]Product!$A$1:F954="","",[1]Product!$A$1:F954)</f>
        <v>ท่อน</v>
      </c>
      <c r="D255" s="105" t="str">
        <f>IF([1]Product!$A$1:G954="","",[1]Product!$A$1:G954)</f>
        <v/>
      </c>
    </row>
    <row r="256" spans="1:4">
      <c r="A256" s="99">
        <f>IF([1]Product!$A$1:D955="","",[1]Product!$A$1:D955)</f>
        <v>1175</v>
      </c>
      <c r="B256" s="105" t="str">
        <f>IF([1]Product!$A$1:E955="","",[1]Product!$A$1:E955)</f>
        <v>ท่อเหล็กเปลือย # 500x3 มม.</v>
      </c>
      <c r="C256" s="99" t="str">
        <f>IF([1]Product!$A$1:F955="","",[1]Product!$A$1:F955)</f>
        <v>ท่อน</v>
      </c>
      <c r="D256" s="105" t="str">
        <f>IF([1]Product!$A$1:G955="","",[1]Product!$A$1:G955)</f>
        <v/>
      </c>
    </row>
    <row r="257" spans="1:4">
      <c r="A257" s="99">
        <f>IF([1]Product!$A$1:D956="","",[1]Product!$A$1:D956)</f>
        <v>1176</v>
      </c>
      <c r="B257" s="105" t="str">
        <f>IF([1]Product!$A$1:E956="","",[1]Product!$A$1:E956)</f>
        <v>ท่อเหล็กเปลือย # 700x3 มม.</v>
      </c>
      <c r="C257" s="99" t="str">
        <f>IF([1]Product!$A$1:F956="","",[1]Product!$A$1:F956)</f>
        <v>ท่อน</v>
      </c>
      <c r="D257" s="105" t="str">
        <f>IF([1]Product!$A$1:G956="","",[1]Product!$A$1:G956)</f>
        <v/>
      </c>
    </row>
    <row r="258" spans="1:4">
      <c r="A258" s="99">
        <f>IF([1]Product!$A$1:D957="","",[1]Product!$A$1:D957)</f>
        <v>1177</v>
      </c>
      <c r="B258" s="105" t="str">
        <f>IF([1]Product!$A$1:E957="","",[1]Product!$A$1:E957)</f>
        <v>ท่อเหล็กเหนียวใต้ดิน ปลายเรียบ 2 ด้าน # 1000x1.8 มม.</v>
      </c>
      <c r="C258" s="99" t="str">
        <f>IF([1]Product!$A$1:F957="","",[1]Product!$A$1:F957)</f>
        <v>ท่อน</v>
      </c>
      <c r="D258" s="105" t="str">
        <f>IF([1]Product!$A$1:G957="","",[1]Product!$A$1:G957)</f>
        <v/>
      </c>
    </row>
    <row r="259" spans="1:4">
      <c r="A259" s="99">
        <f>IF([1]Product!$A$1:D958="","",[1]Product!$A$1:D958)</f>
        <v>1178</v>
      </c>
      <c r="B259" s="105" t="str">
        <f>IF([1]Product!$A$1:E958="","",[1]Product!$A$1:E958)</f>
        <v>ท่อเหล็กเหนียวใต้ดิน ปลายเรียบ 2 ด้าน # 1000x2 มม.</v>
      </c>
      <c r="C259" s="99" t="str">
        <f>IF([1]Product!$A$1:F958="","",[1]Product!$A$1:F958)</f>
        <v>ท่อน</v>
      </c>
      <c r="D259" s="105" t="str">
        <f>IF([1]Product!$A$1:G958="","",[1]Product!$A$1:G958)</f>
        <v/>
      </c>
    </row>
    <row r="260" spans="1:4">
      <c r="A260" s="99">
        <f>IF([1]Product!$A$1:D959="","",[1]Product!$A$1:D959)</f>
        <v>1179</v>
      </c>
      <c r="B260" s="105" t="str">
        <f>IF([1]Product!$A$1:E959="","",[1]Product!$A$1:E959)</f>
        <v>ท่อเหล็กเหนียวใต้ดิน ปลายเรียบ 2 ด้าน # 1000x3 มม.</v>
      </c>
      <c r="C260" s="99" t="str">
        <f>IF([1]Product!$A$1:F959="","",[1]Product!$A$1:F959)</f>
        <v>ท่อน</v>
      </c>
      <c r="D260" s="105" t="str">
        <f>IF([1]Product!$A$1:G959="","",[1]Product!$A$1:G959)</f>
        <v/>
      </c>
    </row>
    <row r="261" spans="1:4">
      <c r="A261" s="99">
        <f>IF([1]Product!$A$1:D960="","",[1]Product!$A$1:D960)</f>
        <v>1180</v>
      </c>
      <c r="B261" s="105" t="str">
        <f>IF([1]Product!$A$1:E960="","",[1]Product!$A$1:E960)</f>
        <v>ท่อเหล็กเหนียวใต้ดิน ปลายเรียบ 2 ด้าน # 150x0.3 มม.</v>
      </c>
      <c r="C261" s="99" t="str">
        <f>IF([1]Product!$A$1:F960="","",[1]Product!$A$1:F960)</f>
        <v>ท่อน</v>
      </c>
      <c r="D261" s="105" t="str">
        <f>IF([1]Product!$A$1:G960="","",[1]Product!$A$1:G960)</f>
        <v/>
      </c>
    </row>
    <row r="262" spans="1:4">
      <c r="A262" s="99">
        <f>IF([1]Product!$A$1:D961="","",[1]Product!$A$1:D961)</f>
        <v>1181</v>
      </c>
      <c r="B262" s="105" t="str">
        <f>IF([1]Product!$A$1:E961="","",[1]Product!$A$1:E961)</f>
        <v>ท่อเหล็กเหนียวใต้ดิน ปลายเรียบ 2 ด้าน # 150x4 มม.</v>
      </c>
      <c r="C262" s="99" t="str">
        <f>IF([1]Product!$A$1:F961="","",[1]Product!$A$1:F961)</f>
        <v>ท่อน</v>
      </c>
      <c r="D262" s="105" t="str">
        <f>IF([1]Product!$A$1:G961="","",[1]Product!$A$1:G961)</f>
        <v/>
      </c>
    </row>
    <row r="263" spans="1:4">
      <c r="A263" s="99">
        <f>IF([1]Product!$A$1:D962="","",[1]Product!$A$1:D962)</f>
        <v>1182</v>
      </c>
      <c r="B263" s="105" t="str">
        <f>IF([1]Product!$A$1:E962="","",[1]Product!$A$1:E962)</f>
        <v>ท่อเหล็กเหนียวใต้ดิน ปลายเรียบ 2 ด้าน # 150x6 มม.</v>
      </c>
      <c r="C263" s="99" t="str">
        <f>IF([1]Product!$A$1:F962="","",[1]Product!$A$1:F962)</f>
        <v>ท่อน</v>
      </c>
      <c r="D263" s="105" t="str">
        <f>IF([1]Product!$A$1:G962="","",[1]Product!$A$1:G962)</f>
        <v/>
      </c>
    </row>
    <row r="264" spans="1:4">
      <c r="A264" s="99">
        <f>IF([1]Product!$A$1:D963="","",[1]Product!$A$1:D963)</f>
        <v>1183</v>
      </c>
      <c r="B264" s="105" t="str">
        <f>IF([1]Product!$A$1:E963="","",[1]Product!$A$1:E963)</f>
        <v>ท่อเหล็กเหนียวใต้ดิน ปลายเรียบ 2 ด้าน # 150x8 มม.</v>
      </c>
      <c r="C264" s="99" t="str">
        <f>IF([1]Product!$A$1:F963="","",[1]Product!$A$1:F963)</f>
        <v>ท่อน</v>
      </c>
      <c r="D264" s="105" t="str">
        <f>IF([1]Product!$A$1:G963="","",[1]Product!$A$1:G963)</f>
        <v/>
      </c>
    </row>
    <row r="265" spans="1:4">
      <c r="A265" s="99">
        <f>IF([1]Product!$A$1:D964="","",[1]Product!$A$1:D964)</f>
        <v>1184</v>
      </c>
      <c r="B265" s="105" t="str">
        <f>IF([1]Product!$A$1:E964="","",[1]Product!$A$1:E964)</f>
        <v>ท่อเหล็กเหนียวใต้ดิน ปลายเรียบ 2 ด้าน # 200x2 มม.</v>
      </c>
      <c r="C265" s="99" t="str">
        <f>IF([1]Product!$A$1:F964="","",[1]Product!$A$1:F964)</f>
        <v>ท่อน</v>
      </c>
      <c r="D265" s="105" t="str">
        <f>IF([1]Product!$A$1:G964="","",[1]Product!$A$1:G964)</f>
        <v/>
      </c>
    </row>
    <row r="266" spans="1:4">
      <c r="A266" s="99">
        <f>IF([1]Product!$A$1:D965="","",[1]Product!$A$1:D965)</f>
        <v>1572</v>
      </c>
      <c r="B266" s="105" t="str">
        <f>IF([1]Product!$A$1:E965="","",[1]Product!$A$1:E965)</f>
        <v>ท่อเหล็กเหนียวใต้ดิน ปลายเรียบ 2 ด้าน # 200x2.90 ม.</v>
      </c>
      <c r="C266" s="99" t="str">
        <f>IF([1]Product!$A$1:F965="","",[1]Product!$A$1:F965)</f>
        <v>ท่อน</v>
      </c>
      <c r="D266" s="105" t="str">
        <f>IF([1]Product!$A$1:G965="","",[1]Product!$A$1:G965)</f>
        <v/>
      </c>
    </row>
    <row r="267" spans="1:4">
      <c r="A267" s="99">
        <f>IF([1]Product!$A$1:D966="","",[1]Product!$A$1:D966)</f>
        <v>1185</v>
      </c>
      <c r="B267" s="105" t="str">
        <f>IF([1]Product!$A$1:E966="","",[1]Product!$A$1:E966)</f>
        <v>ท่อเหล็กเหนียวใต้ดิน ปลายเรียบ 2 ด้าน # 200x6 มม.</v>
      </c>
      <c r="C267" s="99" t="str">
        <f>IF([1]Product!$A$1:F966="","",[1]Product!$A$1:F966)</f>
        <v>ท่อน</v>
      </c>
      <c r="D267" s="105" t="str">
        <f>IF([1]Product!$A$1:G966="","",[1]Product!$A$1:G966)</f>
        <v/>
      </c>
    </row>
    <row r="268" spans="1:4">
      <c r="A268" s="99">
        <f>IF([1]Product!$A$1:D967="","",[1]Product!$A$1:D967)</f>
        <v>1186</v>
      </c>
      <c r="B268" s="105" t="str">
        <f>IF([1]Product!$A$1:E967="","",[1]Product!$A$1:E967)</f>
        <v>ท่อเหล็กเหนียวใต้ดิน ปลายเรียบ 2 ด้าน # 250x5 มม.</v>
      </c>
      <c r="C268" s="99" t="str">
        <f>IF([1]Product!$A$1:F967="","",[1]Product!$A$1:F967)</f>
        <v>ท่อน</v>
      </c>
      <c r="D268" s="105" t="str">
        <f>IF([1]Product!$A$1:G967="","",[1]Product!$A$1:G967)</f>
        <v/>
      </c>
    </row>
    <row r="269" spans="1:4">
      <c r="A269" s="99">
        <f>IF([1]Product!$A$1:D968="","",[1]Product!$A$1:D968)</f>
        <v>1187</v>
      </c>
      <c r="B269" s="105" t="str">
        <f>IF([1]Product!$A$1:E968="","",[1]Product!$A$1:E968)</f>
        <v>ท่อเหล็กเหนียวใต้ดิน ปลายเรียบ 2 ด้าน # 250x6 มม.</v>
      </c>
      <c r="C269" s="99" t="str">
        <f>IF([1]Product!$A$1:F968="","",[1]Product!$A$1:F968)</f>
        <v>ท่อน</v>
      </c>
      <c r="D269" s="105" t="str">
        <f>IF([1]Product!$A$1:G968="","",[1]Product!$A$1:G968)</f>
        <v/>
      </c>
    </row>
    <row r="270" spans="1:4">
      <c r="A270" s="99">
        <f>IF([1]Product!$A$1:D969="","",[1]Product!$A$1:D969)</f>
        <v>1188</v>
      </c>
      <c r="B270" s="105" t="str">
        <f>IF([1]Product!$A$1:E969="","",[1]Product!$A$1:E969)</f>
        <v>ท่อเหล็กเหนียวใต้ดิน ปลายเรียบ 2 ด้าน # 300x3 มม.</v>
      </c>
      <c r="C270" s="99" t="str">
        <f>IF([1]Product!$A$1:F969="","",[1]Product!$A$1:F969)</f>
        <v>ท่อน</v>
      </c>
      <c r="D270" s="105" t="str">
        <f>IF([1]Product!$A$1:G969="","",[1]Product!$A$1:G969)</f>
        <v/>
      </c>
    </row>
    <row r="271" spans="1:4">
      <c r="A271" s="99">
        <f>IF([1]Product!$A$1:D970="","",[1]Product!$A$1:D970)</f>
        <v>1189</v>
      </c>
      <c r="B271" s="105" t="str">
        <f>IF([1]Product!$A$1:E970="","",[1]Product!$A$1:E970)</f>
        <v>ท่อเหล็กเหนียวใต้ดิน ปลายเรียบ 2 ด้าน # 300x6 มม.</v>
      </c>
      <c r="C271" s="99" t="str">
        <f>IF([1]Product!$A$1:F970="","",[1]Product!$A$1:F970)</f>
        <v>ท่อน</v>
      </c>
      <c r="D271" s="105" t="str">
        <f>IF([1]Product!$A$1:G970="","",[1]Product!$A$1:G970)</f>
        <v/>
      </c>
    </row>
    <row r="272" spans="1:4">
      <c r="A272" s="99">
        <f>IF([1]Product!$A$1:D971="","",[1]Product!$A$1:D971)</f>
        <v>1190</v>
      </c>
      <c r="B272" s="105" t="str">
        <f>IF([1]Product!$A$1:E971="","",[1]Product!$A$1:E971)</f>
        <v>ท่อเหล็กเหนียวใต้ดิน ปลายเรียบ 2 ด้าน # 400x2.5 มม.</v>
      </c>
      <c r="C272" s="99" t="str">
        <f>IF([1]Product!$A$1:F971="","",[1]Product!$A$1:F971)</f>
        <v>ท่อน</v>
      </c>
      <c r="D272" s="105" t="str">
        <f>IF([1]Product!$A$1:G971="","",[1]Product!$A$1:G971)</f>
        <v/>
      </c>
    </row>
    <row r="273" spans="1:4">
      <c r="A273" s="99">
        <f>IF([1]Product!$A$1:D972="","",[1]Product!$A$1:D972)</f>
        <v>1191</v>
      </c>
      <c r="B273" s="105" t="str">
        <f>IF([1]Product!$A$1:E972="","",[1]Product!$A$1:E972)</f>
        <v>ท่อเหล็กเหนียวใต้ดิน ปลายเรียบ 2 ด้าน # 400x6 มม.</v>
      </c>
      <c r="C273" s="99" t="str">
        <f>IF([1]Product!$A$1:F972="","",[1]Product!$A$1:F972)</f>
        <v>ท่อน</v>
      </c>
      <c r="D273" s="105" t="str">
        <f>IF([1]Product!$A$1:G972="","",[1]Product!$A$1:G972)</f>
        <v/>
      </c>
    </row>
    <row r="274" spans="1:4">
      <c r="A274" s="99">
        <f>IF([1]Product!$A$1:D973="","",[1]Product!$A$1:D973)</f>
        <v>1192</v>
      </c>
      <c r="B274" s="105" t="str">
        <f>IF([1]Product!$A$1:E973="","",[1]Product!$A$1:E973)</f>
        <v>ท่อเหล็กเหนียวใต้ดิน ปลายเรียบ 2 ด้าน # 500x2 มม.</v>
      </c>
      <c r="C274" s="99" t="str">
        <f>IF([1]Product!$A$1:F973="","",[1]Product!$A$1:F973)</f>
        <v>ท่อน</v>
      </c>
      <c r="D274" s="105" t="str">
        <f>IF([1]Product!$A$1:G973="","",[1]Product!$A$1:G973)</f>
        <v/>
      </c>
    </row>
    <row r="275" spans="1:4">
      <c r="A275" s="99">
        <f>IF([1]Product!$A$1:D974="","",[1]Product!$A$1:D974)</f>
        <v>1193</v>
      </c>
      <c r="B275" s="105" t="str">
        <f>IF([1]Product!$A$1:E974="","",[1]Product!$A$1:E974)</f>
        <v>ท่อเหล็กเหนียวใต้ดิน ปลายเรียบ 2 ด้าน # 500x3.8 มม.</v>
      </c>
      <c r="C275" s="99" t="str">
        <f>IF([1]Product!$A$1:F974="","",[1]Product!$A$1:F974)</f>
        <v>ท่อน</v>
      </c>
      <c r="D275" s="105" t="str">
        <f>IF([1]Product!$A$1:G974="","",[1]Product!$A$1:G974)</f>
        <v/>
      </c>
    </row>
    <row r="276" spans="1:4">
      <c r="A276" s="99">
        <f>IF([1]Product!$A$1:D975="","",[1]Product!$A$1:D975)</f>
        <v>1194</v>
      </c>
      <c r="B276" s="105" t="str">
        <f>IF([1]Product!$A$1:E975="","",[1]Product!$A$1:E975)</f>
        <v>ท่อเหล็กเหนียวใต้ดิน ปลายเรียบ 2 ด้าน # 500x6 มม.</v>
      </c>
      <c r="C276" s="99" t="str">
        <f>IF([1]Product!$A$1:F975="","",[1]Product!$A$1:F975)</f>
        <v>ท่อน</v>
      </c>
      <c r="D276" s="105" t="str">
        <f>IF([1]Product!$A$1:G975="","",[1]Product!$A$1:G975)</f>
        <v/>
      </c>
    </row>
    <row r="277" spans="1:4">
      <c r="A277" s="99">
        <f>IF([1]Product!$A$1:D976="","",[1]Product!$A$1:D976)</f>
        <v>1196</v>
      </c>
      <c r="B277" s="105" t="str">
        <f>IF([1]Product!$A$1:E976="","",[1]Product!$A$1:E976)</f>
        <v>ท่อเหล็กเหนียวใต้ดิน ปลายเรียบ 2 ด้าน # 600x12 มม.</v>
      </c>
      <c r="C277" s="99" t="str">
        <f>IF([1]Product!$A$1:F976="","",[1]Product!$A$1:F976)</f>
        <v>ท่อน</v>
      </c>
      <c r="D277" s="105" t="str">
        <f>IF([1]Product!$A$1:G976="","",[1]Product!$A$1:G976)</f>
        <v/>
      </c>
    </row>
    <row r="278" spans="1:4">
      <c r="A278" s="99">
        <f>IF([1]Product!$A$1:D977="","",[1]Product!$A$1:D977)</f>
        <v>1197</v>
      </c>
      <c r="B278" s="105" t="str">
        <f>IF([1]Product!$A$1:E977="","",[1]Product!$A$1:E977)</f>
        <v>ท่อเหล็กเหนียวใต้ดิน ปลายเรียบ 2 ด้าน # 600x24 มม.</v>
      </c>
      <c r="C278" s="99" t="str">
        <f>IF([1]Product!$A$1:F977="","",[1]Product!$A$1:F977)</f>
        <v>ท่อน</v>
      </c>
      <c r="D278" s="105" t="str">
        <f>IF([1]Product!$A$1:G977="","",[1]Product!$A$1:G977)</f>
        <v/>
      </c>
    </row>
    <row r="279" spans="1:4">
      <c r="A279" s="99">
        <f>IF([1]Product!$A$1:D978="","",[1]Product!$A$1:D978)</f>
        <v>1198</v>
      </c>
      <c r="B279" s="105" t="str">
        <f>IF([1]Product!$A$1:E978="","",[1]Product!$A$1:E978)</f>
        <v>ท่อเหล็กเหนียวใต้ดิน ปลายเรียบ 2 ด้าน # 600x4.60 มม.</v>
      </c>
      <c r="C279" s="99" t="str">
        <f>IF([1]Product!$A$1:F978="","",[1]Product!$A$1:F978)</f>
        <v>ท่อน</v>
      </c>
      <c r="D279" s="105" t="str">
        <f>IF([1]Product!$A$1:G978="","",[1]Product!$A$1:G978)</f>
        <v/>
      </c>
    </row>
    <row r="280" spans="1:4">
      <c r="A280" s="99">
        <f>IF([1]Product!$A$1:D979="","",[1]Product!$A$1:D979)</f>
        <v>1199</v>
      </c>
      <c r="B280" s="105" t="str">
        <f>IF([1]Product!$A$1:E979="","",[1]Product!$A$1:E979)</f>
        <v>ท่อเหล็กเหนียวใต้ดิน ปลายเรียบ 2 ด้าน # 600x6 มม.</v>
      </c>
      <c r="C280" s="99" t="str">
        <f>IF([1]Product!$A$1:F979="","",[1]Product!$A$1:F979)</f>
        <v>ท่อน</v>
      </c>
      <c r="D280" s="105" t="str">
        <f>IF([1]Product!$A$1:G979="","",[1]Product!$A$1:G979)</f>
        <v/>
      </c>
    </row>
    <row r="281" spans="1:4">
      <c r="A281" s="99">
        <f>IF([1]Product!$A$1:D980="","",[1]Product!$A$1:D980)</f>
        <v>1195</v>
      </c>
      <c r="B281" s="105" t="str">
        <f>IF([1]Product!$A$1:E980="","",[1]Product!$A$1:E980)</f>
        <v>ท่อเหล็กเหนียวใต้ดิน ปลายเรียบ 2 ด้าน # 700x12 มม.</v>
      </c>
      <c r="C281" s="99" t="str">
        <f>IF([1]Product!$A$1:F980="","",[1]Product!$A$1:F980)</f>
        <v>ท่อน</v>
      </c>
      <c r="D281" s="105" t="str">
        <f>IF([1]Product!$A$1:G980="","",[1]Product!$A$1:G980)</f>
        <v/>
      </c>
    </row>
    <row r="282" spans="1:4">
      <c r="A282" s="99">
        <f>IF([1]Product!$A$1:D981="","",[1]Product!$A$1:D981)</f>
        <v>1212</v>
      </c>
      <c r="B282" s="105" t="str">
        <f>IF([1]Product!$A$1:E981="","",[1]Product!$A$1:E981)</f>
        <v>ท่อเหล็กเหนียวใต้ดิน ปากระฆัง # 700x12 มม.</v>
      </c>
      <c r="C282" s="99" t="str">
        <f>IF([1]Product!$A$1:F981="","",[1]Product!$A$1:F981)</f>
        <v>ท่อน</v>
      </c>
      <c r="D282" s="105" t="str">
        <f>IF([1]Product!$A$1:G981="","",[1]Product!$A$1:G981)</f>
        <v/>
      </c>
    </row>
    <row r="283" spans="1:4">
      <c r="A283" s="99">
        <f>IF([1]Product!$A$1:D982="","",[1]Product!$A$1:D982)</f>
        <v>1643</v>
      </c>
      <c r="B283" s="105" t="str">
        <f>IF([1]Product!$A$1:E982="","",[1]Product!$A$1:E982)</f>
        <v>ท่อเหล็กเหนียวใต้ดิน ปากระฆัง 2 ด้าน # 800x12 มม.</v>
      </c>
      <c r="C283" s="99" t="str">
        <f>IF([1]Product!$A$1:F982="","",[1]Product!$A$1:F982)</f>
        <v>ท่อน</v>
      </c>
      <c r="D283" s="105" t="str">
        <f>IF([1]Product!$A$1:G982="","",[1]Product!$A$1:G982)</f>
        <v/>
      </c>
    </row>
    <row r="284" spans="1:4">
      <c r="A284" s="99">
        <f>IF([1]Product!$A$1:D983="","",[1]Product!$A$1:D983)</f>
        <v>1200</v>
      </c>
      <c r="B284" s="105" t="str">
        <f>IF([1]Product!$A$1:E983="","",[1]Product!$A$1:E983)</f>
        <v>ท่อเหล็กเหนียวบนดิน ปลายเรียบ 2 ด้าน # 1000x1.2 มม.</v>
      </c>
      <c r="C284" s="99" t="str">
        <f>IF([1]Product!$A$1:F983="","",[1]Product!$A$1:F983)</f>
        <v>ท่อน</v>
      </c>
      <c r="D284" s="105" t="str">
        <f>IF([1]Product!$A$1:G983="","",[1]Product!$A$1:G983)</f>
        <v/>
      </c>
    </row>
    <row r="285" spans="1:4">
      <c r="A285" s="99">
        <f>IF([1]Product!$A$1:D984="","",[1]Product!$A$1:D984)</f>
        <v>1201</v>
      </c>
      <c r="B285" s="105" t="str">
        <f>IF([1]Product!$A$1:E984="","",[1]Product!$A$1:E984)</f>
        <v>ท่อเหล็กเหนียวบนดิน ปลายเรียบ 2 ด้าน # 100x6 มม.</v>
      </c>
      <c r="C285" s="99" t="str">
        <f>IF([1]Product!$A$1:F984="","",[1]Product!$A$1:F984)</f>
        <v>ท่อน</v>
      </c>
      <c r="D285" s="105" t="str">
        <f>IF([1]Product!$A$1:G984="","",[1]Product!$A$1:G984)</f>
        <v/>
      </c>
    </row>
    <row r="286" spans="1:4">
      <c r="A286" s="99">
        <f>IF([1]Product!$A$1:D985="","",[1]Product!$A$1:D985)</f>
        <v>1202</v>
      </c>
      <c r="B286" s="105" t="str">
        <f>IF([1]Product!$A$1:E985="","",[1]Product!$A$1:E985)</f>
        <v>ท่อเหล็กเหนียวบนดิน ปลายเรียบ 2 ด้าน # 150x6 มม.</v>
      </c>
      <c r="C286" s="99" t="str">
        <f>IF([1]Product!$A$1:F985="","",[1]Product!$A$1:F985)</f>
        <v>ท่อน</v>
      </c>
      <c r="D286" s="105" t="str">
        <f>IF([1]Product!$A$1:G985="","",[1]Product!$A$1:G985)</f>
        <v/>
      </c>
    </row>
    <row r="287" spans="1:4">
      <c r="A287" s="99">
        <f>IF([1]Product!$A$1:D986="","",[1]Product!$A$1:D986)</f>
        <v>1571</v>
      </c>
      <c r="B287" s="105" t="str">
        <f>IF([1]Product!$A$1:E986="","",[1]Product!$A$1:E986)</f>
        <v>ท่อเหล็กเหนียวบนดิน ปลายเรียบ 2 ด้าน # 200x4.50 ม.</v>
      </c>
      <c r="C287" s="99" t="str">
        <f>IF([1]Product!$A$1:F986="","",[1]Product!$A$1:F986)</f>
        <v>ท่อน</v>
      </c>
      <c r="D287" s="105" t="str">
        <f>IF([1]Product!$A$1:G986="","",[1]Product!$A$1:G986)</f>
        <v/>
      </c>
    </row>
    <row r="288" spans="1:4">
      <c r="A288" s="99">
        <f>IF([1]Product!$A$1:D987="","",[1]Product!$A$1:D987)</f>
        <v>1203</v>
      </c>
      <c r="B288" s="105" t="str">
        <f>IF([1]Product!$A$1:E987="","",[1]Product!$A$1:E987)</f>
        <v>ท่อเหล็กเหนียวบนดิน ปลายเรียบ 2 ด้าน # 200x6 มม.</v>
      </c>
      <c r="C288" s="99" t="str">
        <f>IF([1]Product!$A$1:F987="","",[1]Product!$A$1:F987)</f>
        <v>ท่อน</v>
      </c>
      <c r="D288" s="105" t="str">
        <f>IF([1]Product!$A$1:G987="","",[1]Product!$A$1:G987)</f>
        <v/>
      </c>
    </row>
    <row r="289" spans="1:4">
      <c r="A289" s="99">
        <f>IF([1]Product!$A$1:D988="","",[1]Product!$A$1:D988)</f>
        <v>1204</v>
      </c>
      <c r="B289" s="105" t="str">
        <f>IF([1]Product!$A$1:E988="","",[1]Product!$A$1:E988)</f>
        <v>ท่อเหล็กเหนียวบนดิน ปลายเรียบ 2 ด้าน # 250x6 มม.</v>
      </c>
      <c r="C289" s="99" t="str">
        <f>IF([1]Product!$A$1:F988="","",[1]Product!$A$1:F988)</f>
        <v>ท่อน</v>
      </c>
      <c r="D289" s="105" t="str">
        <f>IF([1]Product!$A$1:G988="","",[1]Product!$A$1:G988)</f>
        <v/>
      </c>
    </row>
    <row r="290" spans="1:4">
      <c r="A290" s="99">
        <f>IF([1]Product!$A$1:D989="","",[1]Product!$A$1:D989)</f>
        <v>1205</v>
      </c>
      <c r="B290" s="105" t="str">
        <f>IF([1]Product!$A$1:E989="","",[1]Product!$A$1:E989)</f>
        <v>ท่อเหล็กเหนียวบนดิน ปลายเรียบ 2 ด้าน # 300x3 มม.</v>
      </c>
      <c r="C290" s="99" t="str">
        <f>IF([1]Product!$A$1:F989="","",[1]Product!$A$1:F989)</f>
        <v>ท่อน</v>
      </c>
      <c r="D290" s="105" t="str">
        <f>IF([1]Product!$A$1:G989="","",[1]Product!$A$1:G989)</f>
        <v/>
      </c>
    </row>
    <row r="291" spans="1:4">
      <c r="A291" s="99">
        <f>IF([1]Product!$A$1:D990="","",[1]Product!$A$1:D990)</f>
        <v>1206</v>
      </c>
      <c r="B291" s="105" t="str">
        <f>IF([1]Product!$A$1:E990="","",[1]Product!$A$1:E990)</f>
        <v>ท่อเหล็กเหนียวบนดิน ปลายเรียบ 2 ด้าน # 300x6 มม.</v>
      </c>
      <c r="C291" s="99" t="str">
        <f>IF([1]Product!$A$1:F990="","",[1]Product!$A$1:F990)</f>
        <v>ท่อน</v>
      </c>
      <c r="D291" s="105" t="str">
        <f>IF([1]Product!$A$1:G990="","",[1]Product!$A$1:G990)</f>
        <v/>
      </c>
    </row>
    <row r="292" spans="1:4">
      <c r="A292" s="99">
        <f>IF([1]Product!$A$1:D991="","",[1]Product!$A$1:D991)</f>
        <v>1207</v>
      </c>
      <c r="B292" s="105" t="str">
        <f>IF([1]Product!$A$1:E991="","",[1]Product!$A$1:E991)</f>
        <v>ท่อเหล็กเหนียวบนดิน ปลายเรียบ 2 ด้าน # 400x3 มม.</v>
      </c>
      <c r="C292" s="99" t="str">
        <f>IF([1]Product!$A$1:F991="","",[1]Product!$A$1:F991)</f>
        <v>ท่อน</v>
      </c>
      <c r="D292" s="105" t="str">
        <f>IF([1]Product!$A$1:G991="","",[1]Product!$A$1:G991)</f>
        <v/>
      </c>
    </row>
    <row r="293" spans="1:4">
      <c r="A293" s="99">
        <f>IF([1]Product!$A$1:D992="","",[1]Product!$A$1:D992)</f>
        <v>1208</v>
      </c>
      <c r="B293" s="105" t="str">
        <f>IF([1]Product!$A$1:E992="","",[1]Product!$A$1:E992)</f>
        <v>ท่อเหล็กเหนียวบนดิน ปลายเรียบ 2 ด้าน # 500x6 มม.</v>
      </c>
      <c r="C293" s="99" t="str">
        <f>IF([1]Product!$A$1:F992="","",[1]Product!$A$1:F992)</f>
        <v>ท่อน</v>
      </c>
      <c r="D293" s="105" t="str">
        <f>IF([1]Product!$A$1:G992="","",[1]Product!$A$1:G992)</f>
        <v/>
      </c>
    </row>
    <row r="294" spans="1:4">
      <c r="A294" s="99">
        <f>IF([1]Product!$A$1:D993="","",[1]Product!$A$1:D993)</f>
        <v>1209</v>
      </c>
      <c r="B294" s="105" t="str">
        <f>IF([1]Product!$A$1:E993="","",[1]Product!$A$1:E993)</f>
        <v>ท่อเหล็กเหนียวบนดิน ปลายเรียบ 2 ด้าน # 600x0.4 มม.</v>
      </c>
      <c r="C294" s="99" t="str">
        <f>IF([1]Product!$A$1:F993="","",[1]Product!$A$1:F993)</f>
        <v>ท่อน</v>
      </c>
      <c r="D294" s="105" t="str">
        <f>IF([1]Product!$A$1:G993="","",[1]Product!$A$1:G993)</f>
        <v/>
      </c>
    </row>
    <row r="295" spans="1:4">
      <c r="A295" s="99">
        <f>IF([1]Product!$A$1:D994="","",[1]Product!$A$1:D994)</f>
        <v>1210</v>
      </c>
      <c r="B295" s="105" t="str">
        <f>IF([1]Product!$A$1:E994="","",[1]Product!$A$1:E994)</f>
        <v>ท่อเหล็กเหนียวบนดิน ปลายเรียบ 2 ด้าน # 600x0.6 มม.</v>
      </c>
      <c r="C295" s="99" t="str">
        <f>IF([1]Product!$A$1:F994="","",[1]Product!$A$1:F994)</f>
        <v>ท่อน</v>
      </c>
      <c r="D295" s="105" t="str">
        <f>IF([1]Product!$A$1:G994="","",[1]Product!$A$1:G994)</f>
        <v/>
      </c>
    </row>
    <row r="296" spans="1:4">
      <c r="A296" s="99">
        <f>IF([1]Product!$A$1:D995="","",[1]Product!$A$1:D995)</f>
        <v>1211</v>
      </c>
      <c r="B296" s="105" t="str">
        <f>IF([1]Product!$A$1:E995="","",[1]Product!$A$1:E995)</f>
        <v>ท่อเหล็กเหนียวบนดิน ปลายเรียบ 2 ด้าน # 600x6 มม.</v>
      </c>
      <c r="C296" s="99" t="str">
        <f>IF([1]Product!$A$1:F995="","",[1]Product!$A$1:F995)</f>
        <v>ท่อน</v>
      </c>
      <c r="D296" s="105" t="str">
        <f>IF([1]Product!$A$1:G995="","",[1]Product!$A$1:G995)</f>
        <v/>
      </c>
    </row>
    <row r="297" spans="1:4">
      <c r="A297" s="99">
        <f>IF([1]Product!$A$1:D996="","",[1]Product!$A$1:D996)</f>
        <v>1476</v>
      </c>
      <c r="B297" s="105" t="str">
        <f>IF([1]Product!$A$1:E996="","",[1]Product!$A$1:E996)</f>
        <v>ท่อเหล็กเหนียวบนดิน ปลายเรียบ 2 ด้าน # 700x12 มม.</v>
      </c>
      <c r="C297" s="99" t="str">
        <f>IF([1]Product!$A$1:F996="","",[1]Product!$A$1:F996)</f>
        <v>ท่อน</v>
      </c>
      <c r="D297" s="105" t="str">
        <f>IF([1]Product!$A$1:G996="","",[1]Product!$A$1:G996)</f>
        <v/>
      </c>
    </row>
    <row r="298" spans="1:4">
      <c r="A298" s="99">
        <f>IF([1]Product!$A$1:D997="","",[1]Product!$A$1:D997)</f>
        <v>1213</v>
      </c>
      <c r="B298" s="105" t="str">
        <f>IF([1]Product!$A$1:E997="","",[1]Product!$A$1:E997)</f>
        <v>ท่อเหล็กเหนียวบนดิน ปลายเรียบ 2 ด้าน # 800x6 มม.</v>
      </c>
      <c r="C298" s="99" t="str">
        <f>IF([1]Product!$A$1:F997="","",[1]Product!$A$1:F997)</f>
        <v>ท่อน</v>
      </c>
      <c r="D298" s="105" t="str">
        <f>IF([1]Product!$A$1:G997="","",[1]Product!$A$1:G997)</f>
        <v/>
      </c>
    </row>
    <row r="299" spans="1:4">
      <c r="A299" s="99">
        <f>IF([1]Product!$A$1:D998="","",[1]Product!$A$1:D998)</f>
        <v>1454</v>
      </c>
      <c r="B299" s="105" t="str">
        <f>IF([1]Product!$A$1:E998="","",[1]Product!$A$1:E998)</f>
        <v>ทีสแตนเนอร์ ขนาด 100 มม.</v>
      </c>
      <c r="C299" s="99" t="str">
        <f>IF([1]Product!$A$1:F998="","",[1]Product!$A$1:F998)</f>
        <v>ตัว</v>
      </c>
      <c r="D299" s="105" t="str">
        <f>IF([1]Product!$A$1:G998="","",[1]Product!$A$1:G998)</f>
        <v/>
      </c>
    </row>
    <row r="300" spans="1:4">
      <c r="A300" s="99">
        <f>IF([1]Product!$A$1:D999="","",[1]Product!$A$1:D999)</f>
        <v>1062</v>
      </c>
      <c r="B300" s="105" t="str">
        <f>IF([1]Product!$A$1:E999="","",[1]Product!$A$1:E999)</f>
        <v>เทปพันท่อ (โมโนเทป) # 6x30 ม.</v>
      </c>
      <c r="C300" s="99" t="str">
        <f>IF([1]Product!$A$1:F999="","",[1]Product!$A$1:F999)</f>
        <v>ตัว</v>
      </c>
      <c r="D300" s="105" t="str">
        <f>IF([1]Product!$A$1:G999="","",[1]Product!$A$1:G999)</f>
        <v/>
      </c>
    </row>
    <row r="301" spans="1:4">
      <c r="A301" s="99">
        <f>IF([1]Product!$A$1:D1000="","",[1]Product!$A$1:D1000)</f>
        <v>1214</v>
      </c>
      <c r="B301" s="105" t="str">
        <f>IF([1]Product!$A$1:E1000="","",[1]Product!$A$1:E1000)</f>
        <v>น๊อตแกนเพลา Sluice Gate Valve # 1000x1000 มม.</v>
      </c>
      <c r="C301" s="99" t="str">
        <f>IF([1]Product!$A$1:F1000="","",[1]Product!$A$1:F1000)</f>
        <v>ตัว</v>
      </c>
      <c r="D301" s="105" t="str">
        <f>IF([1]Product!$A$1:G1000="","",[1]Product!$A$1:G1000)</f>
        <v/>
      </c>
    </row>
    <row r="302" spans="1:4">
      <c r="A302" s="99">
        <f>IF([1]Product!$A$1:D1001="","",[1]Product!$A$1:D1001)</f>
        <v>1215</v>
      </c>
      <c r="B302" s="105" t="str">
        <f>IF([1]Product!$A$1:E1001="","",[1]Product!$A$1:E1001)</f>
        <v>น๊อตแกนเพลา Sluice Gate Valve # 1500x1500 มม.</v>
      </c>
      <c r="C302" s="99" t="str">
        <f>IF([1]Product!$A$1:F1001="","",[1]Product!$A$1:F1001)</f>
        <v>ตัว</v>
      </c>
      <c r="D302" s="105" t="str">
        <f>IF([1]Product!$A$1:G1001="","",[1]Product!$A$1:G1001)</f>
        <v/>
      </c>
    </row>
    <row r="303" spans="1:4">
      <c r="A303" s="99">
        <f>IF([1]Product!$A$1:D1002="","",[1]Product!$A$1:D1002)</f>
        <v>1458</v>
      </c>
      <c r="B303" s="105" t="str">
        <f>IF([1]Product!$A$1:E1002="","",[1]Product!$A$1:E1002)</f>
        <v>น๊อตประกอบท่อ ขนาด 50 มม.</v>
      </c>
      <c r="C303" s="99" t="str">
        <f>IF([1]Product!$A$1:F1002="","",[1]Product!$A$1:F1002)</f>
        <v>ตัว</v>
      </c>
      <c r="D303" s="105" t="str">
        <f>IF([1]Product!$A$1:G1002="","",[1]Product!$A$1:G1002)</f>
        <v/>
      </c>
    </row>
    <row r="304" spans="1:4">
      <c r="A304" s="99">
        <f>IF([1]Product!$A$1:D1003="","",[1]Product!$A$1:D1003)</f>
        <v>1410</v>
      </c>
      <c r="B304" s="105" t="str">
        <f>IF([1]Product!$A$1:E1003="","",[1]Product!$A$1:E1003)</f>
        <v>น๊อตยึดใบแทร็ค (PC-75 UU-1)</v>
      </c>
      <c r="C304" s="99" t="str">
        <f>IF([1]Product!$A$1:F1003="","",[1]Product!$A$1:F1003)</f>
        <v>ตัว</v>
      </c>
      <c r="D304" s="105" t="str">
        <f>IF([1]Product!$A$1:G1003="","",[1]Product!$A$1:G1003)</f>
        <v/>
      </c>
    </row>
    <row r="305" spans="1:4">
      <c r="A305" s="99">
        <f>IF([1]Product!$A$1:D1004="","",[1]Product!$A$1:D1004)</f>
        <v>1216</v>
      </c>
      <c r="B305" s="105" t="str">
        <f>IF([1]Product!$A$1:E1004="","",[1]Product!$A$1:E1004)</f>
        <v>น้ำมันเครื่อง TRANE 40</v>
      </c>
      <c r="C305" s="99" t="str">
        <f>IF([1]Product!$A$1:F1004="","",[1]Product!$A$1:F1004)</f>
        <v>ลิตร</v>
      </c>
      <c r="D305" s="105" t="str">
        <f>IF([1]Product!$A$1:G1004="","",[1]Product!$A$1:G1004)</f>
        <v/>
      </c>
    </row>
    <row r="306" spans="1:4">
      <c r="A306" s="99">
        <f>IF([1]Product!$A$1:D1005="","",[1]Product!$A$1:D1005)</f>
        <v>1217</v>
      </c>
      <c r="B306" s="105" t="str">
        <f>IF([1]Product!$A$1:E1005="","",[1]Product!$A$1:E1005)</f>
        <v>น้ำมันไฮดรอลิค TRANE 68</v>
      </c>
      <c r="C306" s="99" t="str">
        <f>IF([1]Product!$A$1:F1005="","",[1]Product!$A$1:F1005)</f>
        <v>ลิตร</v>
      </c>
      <c r="D306" s="105" t="str">
        <f>IF([1]Product!$A$1:G1005="","",[1]Product!$A$1:G1005)</f>
        <v/>
      </c>
    </row>
    <row r="307" spans="1:4">
      <c r="A307" s="99">
        <f>IF([1]Product!$A$1:D1006="","",[1]Product!$A$1:D1006)</f>
        <v>1218</v>
      </c>
      <c r="B307" s="105" t="str">
        <f>IF([1]Product!$A$1:E1006="","",[1]Product!$A$1:E1006)</f>
        <v>น้ำยาทาท่อ พีวีซี 500 กรัม</v>
      </c>
      <c r="C307" s="99" t="str">
        <f>IF([1]Product!$A$1:F1006="","",[1]Product!$A$1:F1006)</f>
        <v>กระป๋อง</v>
      </c>
      <c r="D307" s="105" t="str">
        <f>IF([1]Product!$A$1:G1006="","",[1]Product!$A$1:G1006)</f>
        <v/>
      </c>
    </row>
    <row r="308" spans="1:4">
      <c r="A308" s="99">
        <f>IF([1]Product!$A$1:D1007="","",[1]Product!$A$1:D1007)</f>
        <v>1219</v>
      </c>
      <c r="B308" s="105" t="str">
        <f>IF([1]Product!$A$1:E1007="","",[1]Product!$A$1:E1007)</f>
        <v>น้ำยาอีพ๊อกซี่ UNITEX</v>
      </c>
      <c r="C308" s="99" t="str">
        <f>IF([1]Product!$A$1:F1007="","",[1]Product!$A$1:F1007)</f>
        <v>ชุด</v>
      </c>
      <c r="D308" s="105" t="str">
        <f>IF([1]Product!$A$1:G1007="","",[1]Product!$A$1:G1007)</f>
        <v/>
      </c>
    </row>
    <row r="309" spans="1:4">
      <c r="A309" s="99">
        <f>IF([1]Product!$A$1:D1008="","",[1]Product!$A$1:D1008)</f>
        <v>1597</v>
      </c>
      <c r="B309" s="105" t="str">
        <f>IF([1]Product!$A$1:E1008="","",[1]Product!$A$1:E1008)</f>
        <v>แบบมุมฉาก ขนาด 50x50x1500 มม.</v>
      </c>
      <c r="C309" s="99" t="str">
        <f>IF([1]Product!$A$1:F1008="","",[1]Product!$A$1:F1008)</f>
        <v>ท่อน</v>
      </c>
      <c r="D309" s="105" t="str">
        <f>IF([1]Product!$A$1:G1008="","",[1]Product!$A$1:G1008)</f>
        <v/>
      </c>
    </row>
    <row r="310" spans="1:4">
      <c r="A310" s="99">
        <f>IF([1]Product!$A$1:D1009="","",[1]Product!$A$1:D1009)</f>
        <v>1505</v>
      </c>
      <c r="B310" s="105" t="str">
        <f>IF([1]Product!$A$1:E1009="","",[1]Product!$A$1:E1009)</f>
        <v>แบบเหล็ก # 0.60x1.20 ม.</v>
      </c>
      <c r="C310" s="99" t="str">
        <f>IF([1]Product!$A$1:F1009="","",[1]Product!$A$1:F1009)</f>
        <v>แผ่น</v>
      </c>
      <c r="D310" s="105" t="str">
        <f>IF([1]Product!$A$1:G1009="","",[1]Product!$A$1:G1009)</f>
        <v/>
      </c>
    </row>
    <row r="311" spans="1:4">
      <c r="A311" s="99">
        <f>IF([1]Product!$A$1:D1010="","",[1]Product!$A$1:D1010)</f>
        <v>1566</v>
      </c>
      <c r="B311" s="105" t="str">
        <f>IF([1]Product!$A$1:E1010="","",[1]Product!$A$1:E1010)</f>
        <v>แบบเหล็ก # 3.00x1.50 ม.</v>
      </c>
      <c r="C311" s="99" t="str">
        <f>IF([1]Product!$A$1:F1010="","",[1]Product!$A$1:F1010)</f>
        <v>แผ่น</v>
      </c>
      <c r="D311" s="105" t="str">
        <f>IF([1]Product!$A$1:G1010="","",[1]Product!$A$1:G1010)</f>
        <v/>
      </c>
    </row>
    <row r="312" spans="1:4">
      <c r="A312" s="99">
        <f>IF([1]Product!$A$1:D1011="","",[1]Product!$A$1:D1011)</f>
        <v>1589</v>
      </c>
      <c r="B312" s="105" t="str">
        <f>IF([1]Product!$A$1:E1011="","",[1]Product!$A$1:E1011)</f>
        <v>แบบเหล็ก # 400x1200 มม.</v>
      </c>
      <c r="C312" s="99" t="str">
        <f>IF([1]Product!$A$1:F1011="","",[1]Product!$A$1:F1011)</f>
        <v>แผ่น</v>
      </c>
      <c r="D312" s="105" t="str">
        <f>IF([1]Product!$A$1:G1011="","",[1]Product!$A$1:G1011)</f>
        <v/>
      </c>
    </row>
    <row r="313" spans="1:4">
      <c r="A313" s="99">
        <f>IF([1]Product!$A$1:D1012="","",[1]Product!$A$1:D1012)</f>
        <v>1588</v>
      </c>
      <c r="B313" s="105" t="str">
        <f>IF([1]Product!$A$1:E1012="","",[1]Product!$A$1:E1012)</f>
        <v>แบบเหล็ก # 400x1500 มม.</v>
      </c>
      <c r="C313" s="99" t="str">
        <f>IF([1]Product!$A$1:F1012="","",[1]Product!$A$1:F1012)</f>
        <v>แผ่น</v>
      </c>
      <c r="D313" s="105" t="str">
        <f>IF([1]Product!$A$1:G1012="","",[1]Product!$A$1:G1012)</f>
        <v/>
      </c>
    </row>
    <row r="314" spans="1:4">
      <c r="A314" s="99">
        <f>IF([1]Product!$A$1:D1013="","",[1]Product!$A$1:D1013)</f>
        <v>1251</v>
      </c>
      <c r="B314" s="105" t="str">
        <f>IF([1]Product!$A$1:E1013="","",[1]Product!$A$1:E1013)</f>
        <v>ใบเจียร์ # 4 นิ้ว (บาง)</v>
      </c>
      <c r="C314" s="99" t="str">
        <f>IF([1]Product!$A$1:F1013="","",[1]Product!$A$1:F1013)</f>
        <v>ใบ</v>
      </c>
      <c r="D314" s="105" t="str">
        <f>IF([1]Product!$A$1:G1013="","",[1]Product!$A$1:G1013)</f>
        <v/>
      </c>
    </row>
    <row r="315" spans="1:4">
      <c r="A315" s="99">
        <f>IF([1]Product!$A$1:D1014="","",[1]Product!$A$1:D1014)</f>
        <v>1252</v>
      </c>
      <c r="B315" s="105" t="str">
        <f>IF([1]Product!$A$1:E1014="","",[1]Product!$A$1:E1014)</f>
        <v>ใบเจียร์ # 4 นิ้ว (หนา)</v>
      </c>
      <c r="C315" s="99" t="str">
        <f>IF([1]Product!$A$1:F1014="","",[1]Product!$A$1:F1014)</f>
        <v>ใบ</v>
      </c>
      <c r="D315" s="105" t="str">
        <f>IF([1]Product!$A$1:G1014="","",[1]Product!$A$1:G1014)</f>
        <v/>
      </c>
    </row>
    <row r="316" spans="1:4">
      <c r="A316" s="99">
        <f>IF([1]Product!$A$1:D1015="","",[1]Product!$A$1:D1015)</f>
        <v>1253</v>
      </c>
      <c r="B316" s="105" t="str">
        <f>IF([1]Product!$A$1:E1015="","",[1]Product!$A$1:E1015)</f>
        <v>ใบเจียร์ # 7 นิ้ว (หนา)</v>
      </c>
      <c r="C316" s="99" t="str">
        <f>IF([1]Product!$A$1:F1015="","",[1]Product!$A$1:F1015)</f>
        <v>ใบ</v>
      </c>
      <c r="D316" s="105" t="str">
        <f>IF([1]Product!$A$1:G1015="","",[1]Product!$A$1:G1015)</f>
        <v/>
      </c>
    </row>
    <row r="317" spans="1:4">
      <c r="A317" s="99">
        <f>IF([1]Product!$A$1:D1016="","",[1]Product!$A$1:D1016)</f>
        <v>1220</v>
      </c>
      <c r="B317" s="105" t="str">
        <f>IF([1]Product!$A$1:E1016="","",[1]Product!$A$1:E1016)</f>
        <v>ใบตัดเหล็ก # 14 นิ้ว</v>
      </c>
      <c r="C317" s="99" t="str">
        <f>IF([1]Product!$A$1:F1016="","",[1]Product!$A$1:F1016)</f>
        <v>ใบ</v>
      </c>
      <c r="D317" s="105" t="str">
        <f>IF([1]Product!$A$1:G1016="","",[1]Product!$A$1:G1016)</f>
        <v/>
      </c>
    </row>
    <row r="318" spans="1:4">
      <c r="A318" s="99">
        <f>IF([1]Product!$A$1:D1017="","",[1]Product!$A$1:D1017)</f>
        <v>1221</v>
      </c>
      <c r="B318" s="105" t="str">
        <f>IF([1]Product!$A$1:E1017="","",[1]Product!$A$1:E1017)</f>
        <v>ใบตัดเหล็ก # 16 นิ้ว</v>
      </c>
      <c r="C318" s="99" t="str">
        <f>IF([1]Product!$A$1:F1017="","",[1]Product!$A$1:F1017)</f>
        <v>ใบ</v>
      </c>
      <c r="D318" s="105" t="str">
        <f>IF([1]Product!$A$1:G1017="","",[1]Product!$A$1:G1017)</f>
        <v/>
      </c>
    </row>
    <row r="319" spans="1:4">
      <c r="A319" s="99">
        <f>IF([1]Product!$A$1:D1018="","",[1]Product!$A$1:D1018)</f>
        <v>1222</v>
      </c>
      <c r="B319" s="105" t="str">
        <f>IF([1]Product!$A$1:E1018="","",[1]Product!$A$1:E1018)</f>
        <v>ใบเลื่อยวงเดือน คาร์ไบทิพ # 7x40 นิ้ว</v>
      </c>
      <c r="C319" s="99" t="str">
        <f>IF([1]Product!$A$1:F1018="","",[1]Product!$A$1:F1018)</f>
        <v>ใบ</v>
      </c>
      <c r="D319" s="105" t="str">
        <f>IF([1]Product!$A$1:G1018="","",[1]Product!$A$1:G1018)</f>
        <v/>
      </c>
    </row>
    <row r="320" spans="1:4">
      <c r="A320" s="99">
        <f>IF([1]Product!$A$1:D1019="","",[1]Product!$A$1:D1019)</f>
        <v>1223</v>
      </c>
      <c r="B320" s="105" t="str">
        <f>IF([1]Product!$A$1:E1019="","",[1]Product!$A$1:E1019)</f>
        <v>ใบเลื่อยวงเดือน คาร์ไบทิพ # 7x60 นิ้ว</v>
      </c>
      <c r="C320" s="99" t="str">
        <f>IF([1]Product!$A$1:F1019="","",[1]Product!$A$1:F1019)</f>
        <v>ใบ</v>
      </c>
      <c r="D320" s="105" t="str">
        <f>IF([1]Product!$A$1:G1019="","",[1]Product!$A$1:G1019)</f>
        <v/>
      </c>
    </row>
    <row r="321" spans="1:4">
      <c r="A321" s="99">
        <f>IF([1]Product!$A$1:D1020="","",[1]Product!$A$1:D1020)</f>
        <v>1224</v>
      </c>
      <c r="B321" s="105" t="str">
        <f>IF([1]Product!$A$1:E1020="","",[1]Product!$A$1:E1020)</f>
        <v>ประตู 2 วงกบไม้เนื้อแข็ง 2x4 นิ้ว (0.80)</v>
      </c>
      <c r="C321" s="99" t="str">
        <f>IF([1]Product!$A$1:F1020="","",[1]Product!$A$1:F1020)</f>
        <v>บาน</v>
      </c>
      <c r="D321" s="105" t="str">
        <f>IF([1]Product!$A$1:G1020="","",[1]Product!$A$1:G1020)</f>
        <v/>
      </c>
    </row>
    <row r="322" spans="1:4">
      <c r="A322" s="99">
        <f>IF([1]Product!$A$1:D1021="","",[1]Product!$A$1:D1021)</f>
        <v>1552</v>
      </c>
      <c r="B322" s="105" t="str">
        <f>IF([1]Product!$A$1:E1021="","",[1]Product!$A$1:E1021)</f>
        <v>ประตู 2 วงกบเหล็กเคลือบสี 2"x4" บังใบในตัวช่องแสงส่อง 5 มม. 1ช่อง</v>
      </c>
      <c r="C322" s="99" t="str">
        <f>IF([1]Product!$A$1:F1021="","",[1]Product!$A$1:F1021)</f>
        <v>ชุด</v>
      </c>
      <c r="D322" s="105" t="str">
        <f>IF([1]Product!$A$1:G1021="","",[1]Product!$A$1:G1021)</f>
        <v/>
      </c>
    </row>
    <row r="323" spans="1:4">
      <c r="A323" s="99">
        <f>IF([1]Product!$A$1:D1022="","",[1]Product!$A$1:D1022)</f>
        <v>1225</v>
      </c>
      <c r="B323" s="105" t="str">
        <f>IF([1]Product!$A$1:E1022="","",[1]Product!$A$1:E1022)</f>
        <v>ประตู 3 วงกบไม้เนื้อแข็ง 2x4 นิ้ว (0.70)</v>
      </c>
      <c r="C323" s="99" t="str">
        <f>IF([1]Product!$A$1:F1022="","",[1]Product!$A$1:F1022)</f>
        <v>บาน</v>
      </c>
      <c r="D323" s="105" t="str">
        <f>IF([1]Product!$A$1:G1022="","",[1]Product!$A$1:G1022)</f>
        <v/>
      </c>
    </row>
    <row r="324" spans="1:4">
      <c r="A324" s="99">
        <f>IF([1]Product!$A$1:D1023="","",[1]Product!$A$1:D1023)</f>
        <v>1412</v>
      </c>
      <c r="B324" s="105" t="str">
        <f>IF([1]Product!$A$1:E1023="","",[1]Product!$A$1:E1023)</f>
        <v>ประตูน้ำกันกลับ (CV) # 400 มม.</v>
      </c>
      <c r="C324" s="99" t="str">
        <f>IF([1]Product!$A$1:F1023="","",[1]Product!$A$1:F1023)</f>
        <v>ตัว</v>
      </c>
      <c r="D324" s="105" t="str">
        <f>IF([1]Product!$A$1:G1023="","",[1]Product!$A$1:G1023)</f>
        <v/>
      </c>
    </row>
    <row r="325" spans="1:4">
      <c r="A325" s="99">
        <f>IF([1]Product!$A$1:D1024="","",[1]Product!$A$1:D1024)</f>
        <v>1455</v>
      </c>
      <c r="B325" s="105" t="str">
        <f>IF([1]Product!$A$1:E1024="","",[1]Product!$A$1:E1024)</f>
        <v>ประตูน้ำกันกลับ (CV) # 400 มม.</v>
      </c>
      <c r="C325" s="99" t="str">
        <f>IF([1]Product!$A$1:F1024="","",[1]Product!$A$1:F1024)</f>
        <v>ตัว</v>
      </c>
      <c r="D325" s="105" t="str">
        <f>IF([1]Product!$A$1:G1024="","",[1]Product!$A$1:G1024)</f>
        <v/>
      </c>
    </row>
    <row r="326" spans="1:4">
      <c r="A326" s="99">
        <f>IF([1]Product!$A$1:D1025="","",[1]Product!$A$1:D1025)</f>
        <v>1230</v>
      </c>
      <c r="B326" s="105" t="str">
        <f>IF([1]Product!$A$1:E1025="","",[1]Product!$A$1:E1025)</f>
        <v>ประตูน้ำบนดินเหล็กหล่อ # 150 มม.</v>
      </c>
      <c r="C326" s="99" t="str">
        <f>IF([1]Product!$A$1:F1025="","",[1]Product!$A$1:F1025)</f>
        <v>ตัว</v>
      </c>
      <c r="D326" s="105" t="str">
        <f>IF([1]Product!$A$1:G1025="","",[1]Product!$A$1:G1025)</f>
        <v/>
      </c>
    </row>
    <row r="327" spans="1:4">
      <c r="A327" s="99">
        <f>IF([1]Product!$A$1:D1026="","",[1]Product!$A$1:D1026)</f>
        <v>1231</v>
      </c>
      <c r="B327" s="105" t="str">
        <f>IF([1]Product!$A$1:E1026="","",[1]Product!$A$1:E1026)</f>
        <v>ประตูน้ำบนดินเหล็กหล่อ # 500 มม.</v>
      </c>
      <c r="C327" s="99" t="str">
        <f>IF([1]Product!$A$1:F1026="","",[1]Product!$A$1:F1026)</f>
        <v>ตัว</v>
      </c>
      <c r="D327" s="105" t="str">
        <f>IF([1]Product!$A$1:G1026="","",[1]Product!$A$1:G1026)</f>
        <v/>
      </c>
    </row>
    <row r="328" spans="1:4">
      <c r="A328" s="99">
        <f>IF([1]Product!$A$1:D1027="","",[1]Product!$A$1:D1027)</f>
        <v>1232</v>
      </c>
      <c r="B328" s="105" t="str">
        <f>IF([1]Product!$A$1:E1027="","",[1]Product!$A$1:E1027)</f>
        <v>ประตูน้ำปีกผีเสื้อใต้ดิน # 600 มม.</v>
      </c>
      <c r="C328" s="99" t="str">
        <f>IF([1]Product!$A$1:F1027="","",[1]Product!$A$1:F1027)</f>
        <v>ตัว</v>
      </c>
      <c r="D328" s="105" t="str">
        <f>IF([1]Product!$A$1:G1027="","",[1]Product!$A$1:G1027)</f>
        <v/>
      </c>
    </row>
    <row r="329" spans="1:4">
      <c r="A329" s="99">
        <f>IF([1]Product!$A$1:D1028="","",[1]Product!$A$1:D1028)</f>
        <v>1226</v>
      </c>
      <c r="B329" s="105" t="str">
        <f>IF([1]Product!$A$1:E1028="","",[1]Product!$A$1:E1028)</f>
        <v>ประตูน้ำปีกผีเสื้อบนดิน # 700 มม. พร้อมพวงมาลัย</v>
      </c>
      <c r="C329" s="99" t="str">
        <f>IF([1]Product!$A$1:F1028="","",[1]Product!$A$1:F1028)</f>
        <v>ตัว</v>
      </c>
      <c r="D329" s="105" t="str">
        <f>IF([1]Product!$A$1:G1028="","",[1]Product!$A$1:G1028)</f>
        <v/>
      </c>
    </row>
    <row r="330" spans="1:4">
      <c r="A330" s="99">
        <f>IF([1]Product!$A$1:D1029="","",[1]Product!$A$1:D1029)</f>
        <v>1506</v>
      </c>
      <c r="B330" s="105" t="str">
        <f>IF([1]Product!$A$1:E1029="","",[1]Product!$A$1:E1029)</f>
        <v>ประตูน้ำลิ้นปีกผีเสื้อ ใต้ดิน ชนิด ตัวสั้นคอสั้น # 600 มม.</v>
      </c>
      <c r="C330" s="99" t="str">
        <f>IF([1]Product!$A$1:F1029="","",[1]Product!$A$1:F1029)</f>
        <v>ตัว</v>
      </c>
      <c r="D330" s="105" t="str">
        <f>IF([1]Product!$A$1:G1029="","",[1]Product!$A$1:G1029)</f>
        <v/>
      </c>
    </row>
    <row r="331" spans="1:4">
      <c r="A331" s="99">
        <f>IF([1]Product!$A$1:D1030="","",[1]Product!$A$1:D1030)</f>
        <v>1227</v>
      </c>
      <c r="B331" s="105" t="str">
        <f>IF([1]Product!$A$1:E1030="","",[1]Product!$A$1:E1030)</f>
        <v>ประตูน้ำเหล็กหล่อใต้ดิน # 100 มม.</v>
      </c>
      <c r="C331" s="99" t="str">
        <f>IF([1]Product!$A$1:F1030="","",[1]Product!$A$1:F1030)</f>
        <v>ตัว</v>
      </c>
      <c r="D331" s="105" t="str">
        <f>IF([1]Product!$A$1:G1030="","",[1]Product!$A$1:G1030)</f>
        <v/>
      </c>
    </row>
    <row r="332" spans="1:4">
      <c r="A332" s="99">
        <f>IF([1]Product!$A$1:D1031="","",[1]Product!$A$1:D1031)</f>
        <v>1228</v>
      </c>
      <c r="B332" s="105" t="str">
        <f>IF([1]Product!$A$1:E1031="","",[1]Product!$A$1:E1031)</f>
        <v>ประตูน้ำเหล็กหล่อใต้ดิน # 150 มม.</v>
      </c>
      <c r="C332" s="99" t="str">
        <f>IF([1]Product!$A$1:F1031="","",[1]Product!$A$1:F1031)</f>
        <v>ตัว</v>
      </c>
      <c r="D332" s="105" t="str">
        <f>IF([1]Product!$A$1:G1031="","",[1]Product!$A$1:G1031)</f>
        <v/>
      </c>
    </row>
    <row r="333" spans="1:4">
      <c r="A333" s="99">
        <f>IF([1]Product!$A$1:D1032="","",[1]Product!$A$1:D1032)</f>
        <v>1450</v>
      </c>
      <c r="B333" s="105" t="str">
        <f>IF([1]Product!$A$1:E1032="","",[1]Product!$A$1:E1032)</f>
        <v>ประตูน้ำเหล็กหล่อใต้ดิน # 200 มม.</v>
      </c>
      <c r="C333" s="99" t="str">
        <f>IF([1]Product!$A$1:F1032="","",[1]Product!$A$1:F1032)</f>
        <v>ตัว</v>
      </c>
      <c r="D333" s="105" t="str">
        <f>IF([1]Product!$A$1:G1032="","",[1]Product!$A$1:G1032)</f>
        <v/>
      </c>
    </row>
    <row r="334" spans="1:4">
      <c r="A334" s="99">
        <f>IF([1]Product!$A$1:D1033="","",[1]Product!$A$1:D1033)</f>
        <v>1229</v>
      </c>
      <c r="B334" s="105" t="str">
        <f>IF([1]Product!$A$1:E1033="","",[1]Product!$A$1:E1033)</f>
        <v>ประตูน้ำเหล็กหล่อใต้ดิน # 250 มม.</v>
      </c>
      <c r="C334" s="99" t="str">
        <f>IF([1]Product!$A$1:F1033="","",[1]Product!$A$1:F1033)</f>
        <v>ตัว</v>
      </c>
      <c r="D334" s="105" t="str">
        <f>IF([1]Product!$A$1:G1033="","",[1]Product!$A$1:G1033)</f>
        <v/>
      </c>
    </row>
    <row r="335" spans="1:4">
      <c r="A335" s="99">
        <f>IF([1]Product!$A$1:D1034="","",[1]Product!$A$1:D1034)</f>
        <v>1573</v>
      </c>
      <c r="B335" s="105" t="str">
        <f>IF([1]Product!$A$1:E1034="","",[1]Product!$A$1:E1034)</f>
        <v>ประตูน้ำเหล็กหล่อใต้ดิน # 300 มม.</v>
      </c>
      <c r="C335" s="99" t="str">
        <f>IF([1]Product!$A$1:F1034="","",[1]Product!$A$1:F1034)</f>
        <v>ตัว</v>
      </c>
      <c r="D335" s="105" t="str">
        <f>IF([1]Product!$A$1:G1034="","",[1]Product!$A$1:G1034)</f>
        <v/>
      </c>
    </row>
    <row r="336" spans="1:4">
      <c r="A336" s="99">
        <f>IF([1]Product!$A$1:D1035="","",[1]Product!$A$1:D1035)</f>
        <v>1491</v>
      </c>
      <c r="B336" s="105" t="str">
        <f>IF([1]Product!$A$1:E1035="","",[1]Product!$A$1:E1035)</f>
        <v>ประตูน้ำเหล็กหล่อใต้ดิน # 400 มม.</v>
      </c>
      <c r="C336" s="99" t="str">
        <f>IF([1]Product!$A$1:F1035="","",[1]Product!$A$1:F1035)</f>
        <v>ตัว</v>
      </c>
      <c r="D336" s="105" t="str">
        <f>IF([1]Product!$A$1:G1035="","",[1]Product!$A$1:G1035)</f>
        <v/>
      </c>
    </row>
    <row r="337" spans="1:4">
      <c r="A337" s="99">
        <f>IF([1]Product!$A$1:D1036="","",[1]Product!$A$1:D1036)</f>
        <v>1292</v>
      </c>
      <c r="B337" s="105" t="str">
        <f>IF([1]Product!$A$1:E1036="","",[1]Product!$A$1:E1036)</f>
        <v>ประตูน้ำเหล็กหล่อใต้ดิน # 500 มม.</v>
      </c>
      <c r="C337" s="99" t="str">
        <f>IF([1]Product!$A$1:F1036="","",[1]Product!$A$1:F1036)</f>
        <v>ตัว</v>
      </c>
      <c r="D337" s="105" t="str">
        <f>IF([1]Product!$A$1:G1036="","",[1]Product!$A$1:G1036)</f>
        <v/>
      </c>
    </row>
    <row r="338" spans="1:4">
      <c r="A338" s="99">
        <f>IF([1]Product!$A$1:D1037="","",[1]Product!$A$1:D1037)</f>
        <v>1262</v>
      </c>
      <c r="B338" s="105" t="str">
        <f>IF([1]Product!$A$1:E1037="","",[1]Product!$A$1:E1037)</f>
        <v>ประตูน้ำเหล็กหล่อลิ้นยก # 50 มม.</v>
      </c>
      <c r="C338" s="99" t="str">
        <f>IF([1]Product!$A$1:F1037="","",[1]Product!$A$1:F1037)</f>
        <v>ตัว</v>
      </c>
      <c r="D338" s="105" t="str">
        <f>IF([1]Product!$A$1:G1037="","",[1]Product!$A$1:G1037)</f>
        <v/>
      </c>
    </row>
    <row r="339" spans="1:4">
      <c r="A339" s="99">
        <f>IF([1]Product!$A$1:D1038="","",[1]Product!$A$1:D1038)</f>
        <v>1233</v>
      </c>
      <c r="B339" s="105" t="str">
        <f>IF([1]Product!$A$1:E1038="","",[1]Product!$A$1:E1038)</f>
        <v xml:space="preserve">ประตูพีวีซีบานเรียบ # 80x200 </v>
      </c>
      <c r="C339" s="99" t="str">
        <f>IF([1]Product!$A$1:F1038="","",[1]Product!$A$1:F1038)</f>
        <v>ตัว</v>
      </c>
      <c r="D339" s="105" t="str">
        <f>IF([1]Product!$A$1:G1038="","",[1]Product!$A$1:G1038)</f>
        <v/>
      </c>
    </row>
    <row r="340" spans="1:4">
      <c r="A340" s="99">
        <f>IF([1]Product!$A$1:D1039="","",[1]Product!$A$1:D1039)</f>
        <v>1073</v>
      </c>
      <c r="B340" s="105" t="str">
        <f>IF([1]Product!$A$1:E1039="","",[1]Product!$A$1:E1039)</f>
        <v>ประตูม้วนแบบมือดึง เบอร์ 22 ช่องระบายอากาศ 11 เกล็ด</v>
      </c>
      <c r="C340" s="99" t="str">
        <f>IF([1]Product!$A$1:F1039="","",[1]Product!$A$1:F1039)</f>
        <v>บาน</v>
      </c>
      <c r="D340" s="105" t="str">
        <f>IF([1]Product!$A$1:G1039="","",[1]Product!$A$1:G1039)</f>
        <v/>
      </c>
    </row>
    <row r="341" spans="1:4">
      <c r="A341" s="99">
        <f>IF([1]Product!$A$1:D1040="","",[1]Product!$A$1:D1040)</f>
        <v>1074</v>
      </c>
      <c r="B341" s="105" t="str">
        <f>IF([1]Product!$A$1:E1040="","",[1]Product!$A$1:E1040)</f>
        <v>ประตูเหล็กม้วนทึบลอน ระบบสปริง # 375x360x40 (15.00 ตร.ม.)</v>
      </c>
      <c r="C341" s="99" t="str">
        <f>IF([1]Product!$A$1:F1040="","",[1]Product!$A$1:F1040)</f>
        <v>บาน</v>
      </c>
      <c r="D341" s="105" t="str">
        <f>IF([1]Product!$A$1:G1040="","",[1]Product!$A$1:G1040)</f>
        <v/>
      </c>
    </row>
    <row r="342" spans="1:4">
      <c r="A342" s="99">
        <f>IF([1]Product!$A$1:D1041="","",[1]Product!$A$1:D1041)</f>
        <v>1236</v>
      </c>
      <c r="B342" s="105" t="str">
        <f>IF([1]Product!$A$1:E1041="","",[1]Product!$A$1:E1041)</f>
        <v>ปะเก็นยางหน้าจานเต็มหน้า # 100 มม.</v>
      </c>
      <c r="C342" s="99" t="str">
        <f>IF([1]Product!$A$1:F1041="","",[1]Product!$A$1:F1041)</f>
        <v>แผ่น</v>
      </c>
      <c r="D342" s="105" t="str">
        <f>IF([1]Product!$A$1:G1041="","",[1]Product!$A$1:G1041)</f>
        <v/>
      </c>
    </row>
    <row r="343" spans="1:4">
      <c r="A343" s="99">
        <f>IF([1]Product!$A$1:D1042="","",[1]Product!$A$1:D1042)</f>
        <v>1237</v>
      </c>
      <c r="B343" s="105" t="str">
        <f>IF([1]Product!$A$1:E1042="","",[1]Product!$A$1:E1042)</f>
        <v>ปะเก็นยางหน้าจานเต็มหน้า # 150 มม.</v>
      </c>
      <c r="C343" s="99" t="str">
        <f>IF([1]Product!$A$1:F1042="","",[1]Product!$A$1:F1042)</f>
        <v>แผ่น</v>
      </c>
      <c r="D343" s="105" t="str">
        <f>IF([1]Product!$A$1:G1042="","",[1]Product!$A$1:G1042)</f>
        <v/>
      </c>
    </row>
    <row r="344" spans="1:4">
      <c r="A344" s="99">
        <f>IF([1]Product!$A$1:D1043="","",[1]Product!$A$1:D1043)</f>
        <v>1238</v>
      </c>
      <c r="B344" s="105" t="str">
        <f>IF([1]Product!$A$1:E1043="","",[1]Product!$A$1:E1043)</f>
        <v>ปะเก็นยางหน้าจานเต็มหน้า # 200 มม.</v>
      </c>
      <c r="C344" s="99" t="str">
        <f>IF([1]Product!$A$1:F1043="","",[1]Product!$A$1:F1043)</f>
        <v>แผ่น</v>
      </c>
      <c r="D344" s="105" t="str">
        <f>IF([1]Product!$A$1:G1043="","",[1]Product!$A$1:G1043)</f>
        <v/>
      </c>
    </row>
    <row r="345" spans="1:4">
      <c r="A345" s="99">
        <f>IF([1]Product!$A$1:D1044="","",[1]Product!$A$1:D1044)</f>
        <v>1034</v>
      </c>
      <c r="B345" s="105" t="str">
        <f>IF([1]Product!$A$1:E1044="","",[1]Product!$A$1:E1044)</f>
        <v>ปะเก็นยางหน้าจานเต็มหน้า # 250 มม.</v>
      </c>
      <c r="C345" s="99" t="str">
        <f>IF([1]Product!$A$1:F1044="","",[1]Product!$A$1:F1044)</f>
        <v>แผ่น</v>
      </c>
      <c r="D345" s="105" t="str">
        <f>IF([1]Product!$A$1:G1044="","",[1]Product!$A$1:G1044)</f>
        <v/>
      </c>
    </row>
    <row r="346" spans="1:4">
      <c r="A346" s="99">
        <f>IF([1]Product!$A$1:D1045="","",[1]Product!$A$1:D1045)</f>
        <v>1240</v>
      </c>
      <c r="B346" s="105" t="str">
        <f>IF([1]Product!$A$1:E1045="","",[1]Product!$A$1:E1045)</f>
        <v>ปะเก็นยางหน้าจานเต็มหน้า # 300 มม.</v>
      </c>
      <c r="C346" s="99" t="str">
        <f>IF([1]Product!$A$1:F1045="","",[1]Product!$A$1:F1045)</f>
        <v>แผ่น</v>
      </c>
      <c r="D346" s="105" t="str">
        <f>IF([1]Product!$A$1:G1045="","",[1]Product!$A$1:G1045)</f>
        <v/>
      </c>
    </row>
    <row r="347" spans="1:4">
      <c r="A347" s="99">
        <f>IF([1]Product!$A$1:D1046="","",[1]Product!$A$1:D1046)</f>
        <v>1242</v>
      </c>
      <c r="B347" s="105" t="str">
        <f>IF([1]Product!$A$1:E1046="","",[1]Product!$A$1:E1046)</f>
        <v>ปะเก็นยางหน้าจานเต็มหน้า # 400 มม.</v>
      </c>
      <c r="C347" s="99" t="str">
        <f>IF([1]Product!$A$1:F1046="","",[1]Product!$A$1:F1046)</f>
        <v>แผ่น</v>
      </c>
      <c r="D347" s="105" t="str">
        <f>IF([1]Product!$A$1:G1046="","",[1]Product!$A$1:G1046)</f>
        <v/>
      </c>
    </row>
    <row r="348" spans="1:4">
      <c r="A348" s="99">
        <f>IF([1]Product!$A$1:D1047="","",[1]Product!$A$1:D1047)</f>
        <v>1579</v>
      </c>
      <c r="B348" s="105" t="str">
        <f>IF([1]Product!$A$1:E1047="","",[1]Product!$A$1:E1047)</f>
        <v>ปะเก็นยางหน้าจานเต็มหน้า # 400 มม. พร้อมน๊อต สกรู</v>
      </c>
      <c r="C348" s="99" t="str">
        <f>IF([1]Product!$A$1:F1047="","",[1]Product!$A$1:F1047)</f>
        <v>ชุด</v>
      </c>
      <c r="D348" s="105" t="str">
        <f>IF([1]Product!$A$1:G1047="","",[1]Product!$A$1:G1047)</f>
        <v/>
      </c>
    </row>
    <row r="349" spans="1:4">
      <c r="A349" s="99">
        <f>IF([1]Product!$A$1:D1048="","",[1]Product!$A$1:D1048)</f>
        <v>1457</v>
      </c>
      <c r="B349" s="105" t="str">
        <f>IF([1]Product!$A$1:E1048="","",[1]Product!$A$1:E1048)</f>
        <v>ปะเก็นยางหน้าจานเต็มหน้า # 50 มม.</v>
      </c>
      <c r="C349" s="99" t="str">
        <f>IF([1]Product!$A$1:F1048="","",[1]Product!$A$1:F1048)</f>
        <v>แผ่น</v>
      </c>
      <c r="D349" s="105" t="str">
        <f>IF([1]Product!$A$1:G1048="","",[1]Product!$A$1:G1048)</f>
        <v/>
      </c>
    </row>
    <row r="350" spans="1:4">
      <c r="A350" s="99">
        <f>IF([1]Product!$A$1:D1049="","",[1]Product!$A$1:D1049)</f>
        <v>1243</v>
      </c>
      <c r="B350" s="105" t="str">
        <f>IF([1]Product!$A$1:E1049="","",[1]Product!$A$1:E1049)</f>
        <v>ปะเก็นยางหน้าจานเต็มหน้า # 500 มม.</v>
      </c>
      <c r="C350" s="99" t="str">
        <f>IF([1]Product!$A$1:F1049="","",[1]Product!$A$1:F1049)</f>
        <v>แผ่น</v>
      </c>
      <c r="D350" s="105" t="str">
        <f>IF([1]Product!$A$1:G1049="","",[1]Product!$A$1:G1049)</f>
        <v/>
      </c>
    </row>
    <row r="351" spans="1:4">
      <c r="A351" s="99">
        <f>IF([1]Product!$A$1:D1050="","",[1]Product!$A$1:D1050)</f>
        <v>1244</v>
      </c>
      <c r="B351" s="105" t="str">
        <f>IF([1]Product!$A$1:E1050="","",[1]Product!$A$1:E1050)</f>
        <v>ปะเก็นยางหน้าจานเต็มหน้า # 600 มม.</v>
      </c>
      <c r="C351" s="99" t="str">
        <f>IF([1]Product!$A$1:F1050="","",[1]Product!$A$1:F1050)</f>
        <v>แผ่น</v>
      </c>
      <c r="D351" s="105" t="str">
        <f>IF([1]Product!$A$1:G1050="","",[1]Product!$A$1:G1050)</f>
        <v/>
      </c>
    </row>
    <row r="352" spans="1:4">
      <c r="A352" s="99">
        <f>IF([1]Product!$A$1:D1051="","",[1]Product!$A$1:D1051)</f>
        <v>1241</v>
      </c>
      <c r="B352" s="105" t="str">
        <f>IF([1]Product!$A$1:E1051="","",[1]Product!$A$1:E1051)</f>
        <v>ปะเก็นยางหน้าจานเต็มหน้า # 700 มม.</v>
      </c>
      <c r="C352" s="99" t="str">
        <f>IF([1]Product!$A$1:F1051="","",[1]Product!$A$1:F1051)</f>
        <v>แผ่น</v>
      </c>
      <c r="D352" s="105" t="str">
        <f>IF([1]Product!$A$1:G1051="","",[1]Product!$A$1:G1051)</f>
        <v/>
      </c>
    </row>
    <row r="353" spans="1:4">
      <c r="A353" s="99">
        <f>IF([1]Product!$A$1:D1052="","",[1]Product!$A$1:D1052)</f>
        <v>1245</v>
      </c>
      <c r="B353" s="105" t="str">
        <f>IF([1]Product!$A$1:E1052="","",[1]Product!$A$1:E1052)</f>
        <v>ปะเก็นยางหน้าจานทึบ # 300 มม.</v>
      </c>
      <c r="C353" s="99" t="str">
        <f>IF([1]Product!$A$1:F1052="","",[1]Product!$A$1:F1052)</f>
        <v>แผ่น</v>
      </c>
      <c r="D353" s="105" t="str">
        <f>IF([1]Product!$A$1:G1052="","",[1]Product!$A$1:G1052)</f>
        <v/>
      </c>
    </row>
    <row r="354" spans="1:4">
      <c r="A354" s="99">
        <f>IF([1]Product!$A$1:D1053="","",[1]Product!$A$1:D1053)</f>
        <v>1484</v>
      </c>
      <c r="B354" s="105" t="str">
        <f>IF([1]Product!$A$1:E1053="","",[1]Product!$A$1:E1053)</f>
        <v>ป้ายบอกระดับน้ำ ขนาด 3000 ลบ.ม.</v>
      </c>
      <c r="C354" s="99" t="str">
        <f>IF([1]Product!$A$1:F1053="","",[1]Product!$A$1:F1053)</f>
        <v>ชุด</v>
      </c>
      <c r="D354" s="105" t="str">
        <f>IF([1]Product!$A$1:G1053="","",[1]Product!$A$1:G1053)</f>
        <v/>
      </c>
    </row>
    <row r="355" spans="1:4">
      <c r="A355" s="99">
        <f>IF([1]Product!$A$1:D1054="","",[1]Product!$A$1:D1054)</f>
        <v>1246</v>
      </c>
      <c r="B355" s="105" t="str">
        <f>IF([1]Product!$A$1:E1054="","",[1]Product!$A$1:E1054)</f>
        <v>ปูนเกร้าท์ ซุปเปอร์โพล</v>
      </c>
      <c r="C355" s="99" t="str">
        <f>IF([1]Product!$A$1:F1054="","",[1]Product!$A$1:F1054)</f>
        <v>ถุง</v>
      </c>
      <c r="D355" s="105" t="str">
        <f>IF([1]Product!$A$1:G1054="","",[1]Product!$A$1:G1054)</f>
        <v/>
      </c>
    </row>
    <row r="356" spans="1:4">
      <c r="A356" s="99">
        <f>IF([1]Product!$A$1:D1055="","",[1]Product!$A$1:D1055)</f>
        <v>1601</v>
      </c>
      <c r="B356" s="105" t="str">
        <f>IF([1]Product!$A$1:E1055="","",[1]Product!$A$1:E1055)</f>
        <v xml:space="preserve">ปูนฉาบกันซึม พร้อมน้ำยา </v>
      </c>
      <c r="C356" s="99" t="str">
        <f>IF([1]Product!$A$1:F1055="","",[1]Product!$A$1:F1055)</f>
        <v>ชุด</v>
      </c>
      <c r="D356" s="105" t="str">
        <f>IF([1]Product!$A$1:G1055="","",[1]Product!$A$1:G1055)</f>
        <v>ชุดละ 22.5 กก.</v>
      </c>
    </row>
    <row r="357" spans="1:4">
      <c r="A357" s="99">
        <f>IF([1]Product!$A$1:D1056="","",[1]Product!$A$1:D1056)</f>
        <v>1600</v>
      </c>
      <c r="B357" s="105" t="str">
        <f>IF([1]Product!$A$1:E1056="","",[1]Product!$A$1:E1056)</f>
        <v>ปูนฉาบสำเร็จ ตราผึ้ง</v>
      </c>
      <c r="C357" s="99" t="str">
        <f>IF([1]Product!$A$1:F1056="","",[1]Product!$A$1:F1056)</f>
        <v>ถุง</v>
      </c>
      <c r="D357" s="105" t="str">
        <f>IF([1]Product!$A$1:G1056="","",[1]Product!$A$1:G1056)</f>
        <v/>
      </c>
    </row>
    <row r="358" spans="1:4">
      <c r="A358" s="99">
        <f>IF([1]Product!$A$1:D1057="","",[1]Product!$A$1:D1057)</f>
        <v>1247</v>
      </c>
      <c r="B358" s="105" t="str">
        <f>IF([1]Product!$A$1:E1057="","",[1]Product!$A$1:E1057)</f>
        <v>ปูนตราช้าง ถุงละ 50 กก.</v>
      </c>
      <c r="C358" s="99" t="str">
        <f>IF([1]Product!$A$1:F1057="","",[1]Product!$A$1:F1057)</f>
        <v>ถุง</v>
      </c>
      <c r="D358" s="105" t="str">
        <f>IF([1]Product!$A$1:G1057="","",[1]Product!$A$1:G1057)</f>
        <v/>
      </c>
    </row>
    <row r="359" spans="1:4">
      <c r="A359" s="99">
        <f>IF([1]Product!$A$1:D1058="","",[1]Product!$A$1:D1058)</f>
        <v>1248</v>
      </c>
      <c r="B359" s="105" t="str">
        <f>IF([1]Product!$A$1:E1058="","",[1]Product!$A$1:E1058)</f>
        <v>ปูนตราลูกโลกน้ำเงิน ถุงละ 50 กก.</v>
      </c>
      <c r="C359" s="99" t="str">
        <f>IF([1]Product!$A$1:F1058="","",[1]Product!$A$1:F1058)</f>
        <v>ถุง</v>
      </c>
      <c r="D359" s="105" t="str">
        <f>IF([1]Product!$A$1:G1058="","",[1]Product!$A$1:G1058)</f>
        <v/>
      </c>
    </row>
    <row r="360" spans="1:4">
      <c r="A360" s="99">
        <f>IF([1]Product!$A$1:D1059="","",[1]Product!$A$1:D1059)</f>
        <v>1249</v>
      </c>
      <c r="B360" s="105" t="str">
        <f>IF([1]Product!$A$1:E1059="","",[1]Product!$A$1:E1059)</f>
        <v>ปูนตราเสือ ถุงละ 50 กก.</v>
      </c>
      <c r="C360" s="99" t="str">
        <f>IF([1]Product!$A$1:F1059="","",[1]Product!$A$1:F1059)</f>
        <v>ถุง</v>
      </c>
      <c r="D360" s="105" t="str">
        <f>IF([1]Product!$A$1:G1059="","",[1]Product!$A$1:G1059)</f>
        <v/>
      </c>
    </row>
    <row r="361" spans="1:4">
      <c r="A361" s="99">
        <f>IF([1]Product!$A$1:D1060="","",[1]Product!$A$1:D1060)</f>
        <v>1598</v>
      </c>
      <c r="B361" s="105" t="str">
        <f>IF([1]Product!$A$1:E1060="","",[1]Product!$A$1:E1060)</f>
        <v>ปูนปอร์ตแลนด์ ตรา พญานาค</v>
      </c>
      <c r="C361" s="99" t="str">
        <f>IF([1]Product!$A$1:F1060="","",[1]Product!$A$1:F1060)</f>
        <v>ถุง</v>
      </c>
      <c r="D361" s="105" t="str">
        <f>IF([1]Product!$A$1:G1060="","",[1]Product!$A$1:G1060)</f>
        <v/>
      </c>
    </row>
    <row r="362" spans="1:4">
      <c r="A362" s="99">
        <f>IF([1]Product!$A$1:D1061="","",[1]Product!$A$1:D1061)</f>
        <v>1599</v>
      </c>
      <c r="B362" s="105" t="str">
        <f>IF([1]Product!$A$1:E1061="","",[1]Product!$A$1:E1061)</f>
        <v>ปูนผสมก่อ เท ตรา งูเห่า</v>
      </c>
      <c r="C362" s="99" t="str">
        <f>IF([1]Product!$A$1:F1061="","",[1]Product!$A$1:F1061)</f>
        <v>ถุง</v>
      </c>
      <c r="D362" s="105" t="str">
        <f>IF([1]Product!$A$1:G1061="","",[1]Product!$A$1:G1061)</f>
        <v/>
      </c>
    </row>
    <row r="363" spans="1:4">
      <c r="A363" s="99">
        <f>IF([1]Product!$A$1:D1062="","",[1]Product!$A$1:D1062)</f>
        <v>1250</v>
      </c>
      <c r="B363" s="105" t="str">
        <f>IF([1]Product!$A$1:E1062="","",[1]Product!$A$1:E1062)</f>
        <v>ปูนเสือมอลต้าฉาบทั่วไป ถุงละ 50 กก.</v>
      </c>
      <c r="C363" s="99" t="str">
        <f>IF([1]Product!$A$1:F1062="","",[1]Product!$A$1:F1062)</f>
        <v>ถุง</v>
      </c>
      <c r="D363" s="105" t="str">
        <f>IF([1]Product!$A$1:G1062="","",[1]Product!$A$1:G1062)</f>
        <v/>
      </c>
    </row>
    <row r="364" spans="1:4">
      <c r="A364" s="99">
        <f>IF([1]Product!$A$1:D1063="","",[1]Product!$A$1:D1063)</f>
        <v>1440</v>
      </c>
      <c r="B364" s="105" t="str">
        <f>IF([1]Product!$A$1:E1063="","",[1]Product!$A$1:E1063)</f>
        <v>แผ่นพื้นสำเร็จรูป # 0.35x0.68 หนา 5 ซม.</v>
      </c>
      <c r="C364" s="99" t="str">
        <f>IF([1]Product!$A$1:F1063="","",[1]Product!$A$1:F1063)</f>
        <v>แผ่น</v>
      </c>
      <c r="D364" s="105" t="str">
        <f>IF([1]Product!$A$1:G1063="","",[1]Product!$A$1:G1063)</f>
        <v/>
      </c>
    </row>
    <row r="365" spans="1:4">
      <c r="A365" s="99">
        <f>IF([1]Product!$A$1:D1064="","",[1]Product!$A$1:D1064)</f>
        <v>1434</v>
      </c>
      <c r="B365" s="105" t="str">
        <f>IF([1]Product!$A$1:E1064="","",[1]Product!$A$1:E1064)</f>
        <v>แผ่นพื้นสำเร็จรูป # 0.35x0.72 หนา 5 ซม.</v>
      </c>
      <c r="C365" s="99" t="str">
        <f>IF([1]Product!$A$1:F1064="","",[1]Product!$A$1:F1064)</f>
        <v>แผ่น</v>
      </c>
      <c r="D365" s="105" t="str">
        <f>IF([1]Product!$A$1:G1064="","",[1]Product!$A$1:G1064)</f>
        <v/>
      </c>
    </row>
    <row r="366" spans="1:4">
      <c r="A366" s="99">
        <f>IF([1]Product!$A$1:D1065="","",[1]Product!$A$1:D1065)</f>
        <v>1436</v>
      </c>
      <c r="B366" s="105" t="str">
        <f>IF([1]Product!$A$1:E1065="","",[1]Product!$A$1:E1065)</f>
        <v>แผ่นพื้นสำเร็จรูป # 0.35x0.75 หนา 5 ซม.</v>
      </c>
      <c r="C366" s="99" t="str">
        <f>IF([1]Product!$A$1:F1065="","",[1]Product!$A$1:F1065)</f>
        <v>แผ่น</v>
      </c>
      <c r="D366" s="105" t="str">
        <f>IF([1]Product!$A$1:G1065="","",[1]Product!$A$1:G1065)</f>
        <v/>
      </c>
    </row>
    <row r="367" spans="1:4">
      <c r="A367" s="99">
        <f>IF([1]Product!$A$1:D1066="","",[1]Product!$A$1:D1066)</f>
        <v>1437</v>
      </c>
      <c r="B367" s="105" t="str">
        <f>IF([1]Product!$A$1:E1066="","",[1]Product!$A$1:E1066)</f>
        <v>แผ่นพื้นสำเร็จรูป # 0.35x0.81 หนา 5 ซม.</v>
      </c>
      <c r="C367" s="99" t="str">
        <f>IF([1]Product!$A$1:F1066="","",[1]Product!$A$1:F1066)</f>
        <v>แผ่น</v>
      </c>
      <c r="D367" s="105" t="str">
        <f>IF([1]Product!$A$1:G1066="","",[1]Product!$A$1:G1066)</f>
        <v/>
      </c>
    </row>
    <row r="368" spans="1:4">
      <c r="A368" s="99">
        <f>IF([1]Product!$A$1:D1067="","",[1]Product!$A$1:D1067)</f>
        <v>1433</v>
      </c>
      <c r="B368" s="105" t="str">
        <f>IF([1]Product!$A$1:E1067="","",[1]Product!$A$1:E1067)</f>
        <v>แผ่นพื้นสำเร็จรูป # 0.35x0.83 หนา 5 ซม.</v>
      </c>
      <c r="C368" s="99" t="str">
        <f>IF([1]Product!$A$1:F1067="","",[1]Product!$A$1:F1067)</f>
        <v>แผ่น</v>
      </c>
      <c r="D368" s="105" t="str">
        <f>IF([1]Product!$A$1:G1067="","",[1]Product!$A$1:G1067)</f>
        <v/>
      </c>
    </row>
    <row r="369" spans="1:4">
      <c r="A369" s="99">
        <f>IF([1]Product!$A$1:D1068="","",[1]Product!$A$1:D1068)</f>
        <v>1438</v>
      </c>
      <c r="B369" s="105" t="str">
        <f>IF([1]Product!$A$1:E1068="","",[1]Product!$A$1:E1068)</f>
        <v>แผ่นพื้นสำเร็จรูป # 0.35x1.57 หนา 5 ซม.</v>
      </c>
      <c r="C369" s="99" t="str">
        <f>IF([1]Product!$A$1:F1068="","",[1]Product!$A$1:F1068)</f>
        <v>แผ่น</v>
      </c>
      <c r="D369" s="105" t="str">
        <f>IF([1]Product!$A$1:G1068="","",[1]Product!$A$1:G1068)</f>
        <v/>
      </c>
    </row>
    <row r="370" spans="1:4">
      <c r="A370" s="99">
        <f>IF([1]Product!$A$1:D1069="","",[1]Product!$A$1:D1069)</f>
        <v>1439</v>
      </c>
      <c r="B370" s="105" t="str">
        <f>IF([1]Product!$A$1:E1069="","",[1]Product!$A$1:E1069)</f>
        <v>แผ่นพื้นสำเร็จรูป # 0.35x1.59 หนา 5 ซม.</v>
      </c>
      <c r="C370" s="99" t="str">
        <f>IF([1]Product!$A$1:F1069="","",[1]Product!$A$1:F1069)</f>
        <v>แผ่น</v>
      </c>
      <c r="D370" s="105" t="str">
        <f>IF([1]Product!$A$1:G1069="","",[1]Product!$A$1:G1069)</f>
        <v/>
      </c>
    </row>
    <row r="371" spans="1:4">
      <c r="A371" s="99">
        <f>IF([1]Product!$A$1:D1070="","",[1]Product!$A$1:D1070)</f>
        <v>1435</v>
      </c>
      <c r="B371" s="105" t="str">
        <f>IF([1]Product!$A$1:E1070="","",[1]Product!$A$1:E1070)</f>
        <v>แผ่นพื้นสำเร็จรูป # 0.35x1.62 หนา 5 ซม.</v>
      </c>
      <c r="C371" s="99" t="str">
        <f>IF([1]Product!$A$1:F1070="","",[1]Product!$A$1:F1070)</f>
        <v>แผ่น</v>
      </c>
      <c r="D371" s="105" t="str">
        <f>IF([1]Product!$A$1:G1070="","",[1]Product!$A$1:G1070)</f>
        <v/>
      </c>
    </row>
    <row r="372" spans="1:4">
      <c r="A372" s="99">
        <f>IF([1]Product!$A$1:D1071="","",[1]Product!$A$1:D1071)</f>
        <v>1256</v>
      </c>
      <c r="B372" s="105" t="str">
        <f>IF([1]Product!$A$1:E1071="","",[1]Product!$A$1:E1071)</f>
        <v>ฝาครอบประตูน้ำใต้ดิน # 100 มม.</v>
      </c>
      <c r="C372" s="99" t="str">
        <f>IF([1]Product!$A$1:F1071="","",[1]Product!$A$1:F1071)</f>
        <v>ตัว</v>
      </c>
      <c r="D372" s="105" t="str">
        <f>IF([1]Product!$A$1:G1071="","",[1]Product!$A$1:G1071)</f>
        <v/>
      </c>
    </row>
    <row r="373" spans="1:4">
      <c r="A373" s="99">
        <f>IF([1]Product!$A$1:D1072="","",[1]Product!$A$1:D1072)</f>
        <v>1257</v>
      </c>
      <c r="B373" s="105" t="str">
        <f>IF([1]Product!$A$1:E1072="","",[1]Product!$A$1:E1072)</f>
        <v>ฝาครอบประตูน้ำใต้ดิน # 150 มม.</v>
      </c>
      <c r="C373" s="99" t="str">
        <f>IF([1]Product!$A$1:F1072="","",[1]Product!$A$1:F1072)</f>
        <v>ตัว</v>
      </c>
      <c r="D373" s="105" t="str">
        <f>IF([1]Product!$A$1:G1072="","",[1]Product!$A$1:G1072)</f>
        <v/>
      </c>
    </row>
    <row r="374" spans="1:4">
      <c r="A374" s="99">
        <f>IF([1]Product!$A$1:D1073="","",[1]Product!$A$1:D1073)</f>
        <v>1259</v>
      </c>
      <c r="B374" s="105" t="str">
        <f>IF([1]Product!$A$1:E1073="","",[1]Product!$A$1:E1073)</f>
        <v>ฝาครอบประตูน้ำใต้ดิน # 250 มม.</v>
      </c>
      <c r="C374" s="99" t="str">
        <f>IF([1]Product!$A$1:F1073="","",[1]Product!$A$1:F1073)</f>
        <v>ตัว</v>
      </c>
      <c r="D374" s="105" t="str">
        <f>IF([1]Product!$A$1:G1073="","",[1]Product!$A$1:G1073)</f>
        <v/>
      </c>
    </row>
    <row r="375" spans="1:4">
      <c r="A375" s="99">
        <f>IF([1]Product!$A$1:D1074="","",[1]Product!$A$1:D1074)</f>
        <v>1574</v>
      </c>
      <c r="B375" s="105" t="str">
        <f>IF([1]Product!$A$1:E1074="","",[1]Product!$A$1:E1074)</f>
        <v>ฝาครอบประตูน้ำใต้ดิน # 300 มม.</v>
      </c>
      <c r="C375" s="99" t="str">
        <f>IF([1]Product!$A$1:F1074="","",[1]Product!$A$1:F1074)</f>
        <v>ตัว</v>
      </c>
      <c r="D375" s="105" t="str">
        <f>IF([1]Product!$A$1:G1074="","",[1]Product!$A$1:G1074)</f>
        <v/>
      </c>
    </row>
    <row r="376" spans="1:4">
      <c r="A376" s="99">
        <f>IF([1]Product!$A$1:D1075="","",[1]Product!$A$1:D1075)</f>
        <v>1258</v>
      </c>
      <c r="B376" s="105" t="str">
        <f>IF([1]Product!$A$1:E1075="","",[1]Product!$A$1:E1075)</f>
        <v>ฝาครอบประตูน้ำใต้ดิน # 500 มม.</v>
      </c>
      <c r="C376" s="99" t="str">
        <f>IF([1]Product!$A$1:F1075="","",[1]Product!$A$1:F1075)</f>
        <v>ตัว</v>
      </c>
      <c r="D376" s="105" t="str">
        <f>IF([1]Product!$A$1:G1075="","",[1]Product!$A$1:G1075)</f>
        <v/>
      </c>
    </row>
    <row r="377" spans="1:4">
      <c r="A377" s="99">
        <f>IF([1]Product!$A$1:D1076="","",[1]Product!$A$1:D1076)</f>
        <v>1260</v>
      </c>
      <c r="B377" s="105" t="str">
        <f>IF([1]Product!$A$1:E1076="","",[1]Product!$A$1:E1076)</f>
        <v>ฝาครอบประตูน้ำปีกผีเสื้อใต้ดิน # 500 มม.</v>
      </c>
      <c r="C377" s="99" t="str">
        <f>IF([1]Product!$A$1:F1076="","",[1]Product!$A$1:F1076)</f>
        <v>ตัว</v>
      </c>
      <c r="D377" s="105" t="str">
        <f>IF([1]Product!$A$1:G1076="","",[1]Product!$A$1:G1076)</f>
        <v/>
      </c>
    </row>
    <row r="378" spans="1:4">
      <c r="A378" s="99">
        <f>IF([1]Product!$A$1:D1077="","",[1]Product!$A$1:D1077)</f>
        <v>1255</v>
      </c>
      <c r="B378" s="105" t="str">
        <f>IF([1]Product!$A$1:E1077="","",[1]Product!$A$1:E1077)</f>
        <v>ฝาครอบประตูน้ำปีกผีเสื้อใต้ดิน # 600 มม.</v>
      </c>
      <c r="C378" s="99" t="str">
        <f>IF([1]Product!$A$1:F1077="","",[1]Product!$A$1:F1077)</f>
        <v>ตัว</v>
      </c>
      <c r="D378" s="105" t="str">
        <f>IF([1]Product!$A$1:G1077="","",[1]Product!$A$1:G1077)</f>
        <v/>
      </c>
    </row>
    <row r="379" spans="1:4">
      <c r="A379" s="99">
        <f>IF([1]Product!$A$1:D1078="","",[1]Product!$A$1:D1078)</f>
        <v>1261</v>
      </c>
      <c r="B379" s="105" t="str">
        <f>IF([1]Product!$A$1:E1078="","",[1]Product!$A$1:E1078)</f>
        <v>ฝาครอบประตูน้ำเหล็กหล่อลิ้นยก # 50 มม.</v>
      </c>
      <c r="C379" s="99" t="str">
        <f>IF([1]Product!$A$1:F1078="","",[1]Product!$A$1:F1078)</f>
        <v>ตัว</v>
      </c>
      <c r="D379" s="105" t="str">
        <f>IF([1]Product!$A$1:G1078="","",[1]Product!$A$1:G1078)</f>
        <v/>
      </c>
    </row>
    <row r="380" spans="1:4">
      <c r="A380" s="99">
        <f>IF([1]Product!$A$1:D1079="","",[1]Product!$A$1:D1079)</f>
        <v>1479</v>
      </c>
      <c r="B380" s="105" t="str">
        <f>IF([1]Product!$A$1:E1079="","",[1]Product!$A$1:E1079)</f>
        <v>ฝาครอบอุด PVC # 100 มม.</v>
      </c>
      <c r="C380" s="99" t="str">
        <f>IF([1]Product!$A$1:F1079="","",[1]Product!$A$1:F1079)</f>
        <v>อัน</v>
      </c>
      <c r="D380" s="105" t="str">
        <f>IF([1]Product!$A$1:G1079="","",[1]Product!$A$1:G1079)</f>
        <v/>
      </c>
    </row>
    <row r="381" spans="1:4">
      <c r="A381" s="99">
        <f>IF([1]Product!$A$1:D1080="","",[1]Product!$A$1:D1080)</f>
        <v>1263</v>
      </c>
      <c r="B381" s="105" t="str">
        <f>IF([1]Product!$A$1:E1080="","",[1]Product!$A$1:E1080)</f>
        <v>พวงมาลัยประตูน้ำ # 300 มม.</v>
      </c>
      <c r="C381" s="99" t="str">
        <f>IF([1]Product!$A$1:F1080="","",[1]Product!$A$1:F1080)</f>
        <v>ตัว</v>
      </c>
      <c r="D381" s="105" t="str">
        <f>IF([1]Product!$A$1:G1080="","",[1]Product!$A$1:G1080)</f>
        <v/>
      </c>
    </row>
    <row r="382" spans="1:4">
      <c r="A382" s="99">
        <f>IF([1]Product!$A$1:D1081="","",[1]Product!$A$1:D1081)</f>
        <v>1264</v>
      </c>
      <c r="B382" s="105" t="str">
        <f>IF([1]Product!$A$1:E1081="","",[1]Product!$A$1:E1081)</f>
        <v>พื้น Hollowcore 10 ซม. # 0.6x2.80 ม.</v>
      </c>
      <c r="C382" s="99" t="str">
        <f>IF([1]Product!$A$1:F1081="","",[1]Product!$A$1:F1081)</f>
        <v>แผ่น</v>
      </c>
      <c r="D382" s="105" t="str">
        <f>IF([1]Product!$A$1:G1081="","",[1]Product!$A$1:G1081)</f>
        <v/>
      </c>
    </row>
    <row r="383" spans="1:4">
      <c r="A383" s="99">
        <f>IF([1]Product!$A$1:D1082="","",[1]Product!$A$1:D1082)</f>
        <v>1265</v>
      </c>
      <c r="B383" s="105" t="str">
        <f>IF([1]Product!$A$1:E1082="","",[1]Product!$A$1:E1082)</f>
        <v>พื้น Hollowcore 10 ซม. # 0.6x3.70 ม.</v>
      </c>
      <c r="C383" s="99" t="str">
        <f>IF([1]Product!$A$1:F1082="","",[1]Product!$A$1:F1082)</f>
        <v>แผ่น</v>
      </c>
      <c r="D383" s="105" t="str">
        <f>IF([1]Product!$A$1:G1082="","",[1]Product!$A$1:G1082)</f>
        <v/>
      </c>
    </row>
    <row r="384" spans="1:4">
      <c r="A384" s="99">
        <f>IF([1]Product!$A$1:D1083="","",[1]Product!$A$1:D1083)</f>
        <v>1266</v>
      </c>
      <c r="B384" s="105" t="str">
        <f>IF([1]Product!$A$1:E1083="","",[1]Product!$A$1:E1083)</f>
        <v>พื้น Hollowcore 10 ซม. # 0.6x3.80 ม.</v>
      </c>
      <c r="C384" s="99" t="str">
        <f>IF([1]Product!$A$1:F1083="","",[1]Product!$A$1:F1083)</f>
        <v>แผ่น</v>
      </c>
      <c r="D384" s="105" t="str">
        <f>IF([1]Product!$A$1:G1083="","",[1]Product!$A$1:G1083)</f>
        <v/>
      </c>
    </row>
    <row r="385" spans="1:4">
      <c r="A385" s="99">
        <f>IF([1]Product!$A$1:D1084="","",[1]Product!$A$1:D1084)</f>
        <v>1267</v>
      </c>
      <c r="B385" s="105" t="str">
        <f>IF([1]Product!$A$1:E1084="","",[1]Product!$A$1:E1084)</f>
        <v>พื้น Hollowcore 10 ซม. # 0.6x3.85 ม.</v>
      </c>
      <c r="C385" s="99" t="str">
        <f>IF([1]Product!$A$1:F1084="","",[1]Product!$A$1:F1084)</f>
        <v>แผ่น</v>
      </c>
      <c r="D385" s="105" t="str">
        <f>IF([1]Product!$A$1:G1084="","",[1]Product!$A$1:G1084)</f>
        <v/>
      </c>
    </row>
    <row r="386" spans="1:4">
      <c r="A386" s="99">
        <f>IF([1]Product!$A$1:D1085="","",[1]Product!$A$1:D1085)</f>
        <v>1268</v>
      </c>
      <c r="B386" s="105" t="str">
        <f>IF([1]Product!$A$1:E1085="","",[1]Product!$A$1:E1085)</f>
        <v>พื้น Hollowcore 10 ซม. # 0.6x4.30 ม.</v>
      </c>
      <c r="C386" s="99" t="str">
        <f>IF([1]Product!$A$1:F1085="","",[1]Product!$A$1:F1085)</f>
        <v>แผ่น</v>
      </c>
      <c r="D386" s="105" t="str">
        <f>IF([1]Product!$A$1:G1085="","",[1]Product!$A$1:G1085)</f>
        <v/>
      </c>
    </row>
    <row r="387" spans="1:4">
      <c r="A387" s="99">
        <f>IF([1]Product!$A$1:D1086="","",[1]Product!$A$1:D1086)</f>
        <v>1269</v>
      </c>
      <c r="B387" s="105" t="str">
        <f>IF([1]Product!$A$1:E1086="","",[1]Product!$A$1:E1086)</f>
        <v>มาตรวัดน้ำ # 400 มม.</v>
      </c>
      <c r="C387" s="99" t="str">
        <f>IF([1]Product!$A$1:F1086="","",[1]Product!$A$1:F1086)</f>
        <v>ตัว</v>
      </c>
      <c r="D387" s="105" t="str">
        <f>IF([1]Product!$A$1:G1086="","",[1]Product!$A$1:G1086)</f>
        <v/>
      </c>
    </row>
    <row r="388" spans="1:4">
      <c r="A388" s="99">
        <f>IF([1]Product!$A$1:D1087="","",[1]Product!$A$1:D1087)</f>
        <v>1591</v>
      </c>
      <c r="B388" s="105" t="str">
        <f>IF([1]Product!$A$1:E1087="","",[1]Product!$A$1:E1087)</f>
        <v>มุมฉาก 50x50x1200 มม.</v>
      </c>
      <c r="C388" s="99" t="str">
        <f>IF([1]Product!$A$1:F1087="","",[1]Product!$A$1:F1087)</f>
        <v>ท่อน</v>
      </c>
      <c r="D388" s="105" t="str">
        <f>IF([1]Product!$A$1:G1087="","",[1]Product!$A$1:G1087)</f>
        <v/>
      </c>
    </row>
    <row r="389" spans="1:4">
      <c r="A389" s="99">
        <f>IF([1]Product!$A$1:D1088="","",[1]Product!$A$1:D1088)</f>
        <v>1590</v>
      </c>
      <c r="B389" s="105" t="str">
        <f>IF([1]Product!$A$1:E1088="","",[1]Product!$A$1:E1088)</f>
        <v>มุมฉาก 50x50x1500 มม.</v>
      </c>
      <c r="C389" s="99" t="str">
        <f>IF([1]Product!$A$1:F1088="","",[1]Product!$A$1:F1088)</f>
        <v>ท่อน</v>
      </c>
      <c r="D389" s="105" t="str">
        <f>IF([1]Product!$A$1:G1088="","",[1]Product!$A$1:G1088)</f>
        <v/>
      </c>
    </row>
    <row r="390" spans="1:4">
      <c r="A390" s="99">
        <f>IF([1]Product!$A$1:D1089="","",[1]Product!$A$1:D1089)</f>
        <v>1555</v>
      </c>
      <c r="B390" s="105" t="str">
        <f>IF([1]Product!$A$1:E1089="","",[1]Product!$A$1:E1089)</f>
        <v>แมคคานิค Dismanting Joint # 200 มม.</v>
      </c>
      <c r="C390" s="99" t="str">
        <f>IF([1]Product!$A$1:F1089="","",[1]Product!$A$1:F1089)</f>
        <v>ตัว</v>
      </c>
      <c r="D390" s="105" t="str">
        <f>IF([1]Product!$A$1:G1089="","",[1]Product!$A$1:G1089)</f>
        <v/>
      </c>
    </row>
    <row r="391" spans="1:4">
      <c r="A391" s="99">
        <f>IF([1]Product!$A$1:D1090="","",[1]Product!$A$1:D1090)</f>
        <v>1647</v>
      </c>
      <c r="B391" s="105" t="str">
        <f>IF([1]Product!$A$1:E1090="","",[1]Product!$A$1:E1090)</f>
        <v>แมคคานิค Dismanting Joint # 300 มม.</v>
      </c>
      <c r="C391" s="99" t="str">
        <f>IF([1]Product!$A$1:F1090="","",[1]Product!$A$1:F1090)</f>
        <v>ตัว</v>
      </c>
      <c r="D391" s="105" t="str">
        <f>IF([1]Product!$A$1:G1090="","",[1]Product!$A$1:G1090)</f>
        <v/>
      </c>
    </row>
    <row r="392" spans="1:4">
      <c r="A392" s="99">
        <f>IF([1]Product!$A$1:D1091="","",[1]Product!$A$1:D1091)</f>
        <v>1270</v>
      </c>
      <c r="B392" s="105" t="str">
        <f>IF([1]Product!$A$1:E1091="","",[1]Product!$A$1:E1091)</f>
        <v>แมคคานิค Dismanting Joint # 400 มม.</v>
      </c>
      <c r="C392" s="99" t="str">
        <f>IF([1]Product!$A$1:F1091="","",[1]Product!$A$1:F1091)</f>
        <v>ชุด</v>
      </c>
      <c r="D392" s="105" t="str">
        <f>IF([1]Product!$A$1:G1091="","",[1]Product!$A$1:G1091)</f>
        <v/>
      </c>
    </row>
    <row r="393" spans="1:4">
      <c r="A393" s="99">
        <f>IF([1]Product!$A$1:D1092="","",[1]Product!$A$1:D1092)</f>
        <v>1271</v>
      </c>
      <c r="B393" s="105" t="str">
        <f>IF([1]Product!$A$1:E1092="","",[1]Product!$A$1:E1092)</f>
        <v>แมคคานิค Dismanting Joint # 500 มม.</v>
      </c>
      <c r="C393" s="99" t="str">
        <f>IF([1]Product!$A$1:F1092="","",[1]Product!$A$1:F1092)</f>
        <v>ชุด</v>
      </c>
      <c r="D393" s="105" t="str">
        <f>IF([1]Product!$A$1:G1092="","",[1]Product!$A$1:G1092)</f>
        <v/>
      </c>
    </row>
    <row r="394" spans="1:4">
      <c r="A394" s="99">
        <f>IF([1]Product!$A$1:D1093="","",[1]Product!$A$1:D1093)</f>
        <v>1554</v>
      </c>
      <c r="B394" s="105" t="str">
        <f>IF([1]Product!$A$1:E1093="","",[1]Product!$A$1:E1093)</f>
        <v>แม็คคานิค คอปปิ้ง # 200 มม.</v>
      </c>
      <c r="C394" s="99" t="str">
        <f>IF([1]Product!$A$1:F1093="","",[1]Product!$A$1:F1093)</f>
        <v>ตัว</v>
      </c>
      <c r="D394" s="105" t="str">
        <f>IF([1]Product!$A$1:G1093="","",[1]Product!$A$1:G1093)</f>
        <v/>
      </c>
    </row>
    <row r="395" spans="1:4">
      <c r="A395" s="99">
        <f>IF([1]Product!$A$1:D1094="","",[1]Product!$A$1:D1094)</f>
        <v>1272</v>
      </c>
      <c r="B395" s="105" t="str">
        <f>IF([1]Product!$A$1:E1094="","",[1]Product!$A$1:E1094)</f>
        <v>แม็คคานิค คอปปิ้ง # 300 มม.</v>
      </c>
      <c r="C395" s="99" t="str">
        <f>IF([1]Product!$A$1:F1094="","",[1]Product!$A$1:F1094)</f>
        <v>ชุด</v>
      </c>
      <c r="D395" s="105" t="str">
        <f>IF([1]Product!$A$1:G1094="","",[1]Product!$A$1:G1094)</f>
        <v/>
      </c>
    </row>
    <row r="396" spans="1:4">
      <c r="A396" s="99">
        <f>IF([1]Product!$A$1:D1095="","",[1]Product!$A$1:D1095)</f>
        <v>1273</v>
      </c>
      <c r="B396" s="105" t="str">
        <f>IF([1]Product!$A$1:E1095="","",[1]Product!$A$1:E1095)</f>
        <v>แม็คคานิค คอปปิ้ง # 400 มม.</v>
      </c>
      <c r="C396" s="99" t="str">
        <f>IF([1]Product!$A$1:F1095="","",[1]Product!$A$1:F1095)</f>
        <v>ชุด</v>
      </c>
      <c r="D396" s="105" t="str">
        <f>IF([1]Product!$A$1:G1095="","",[1]Product!$A$1:G1095)</f>
        <v/>
      </c>
    </row>
    <row r="397" spans="1:4">
      <c r="A397" s="99">
        <f>IF([1]Product!$A$1:D1096="","",[1]Product!$A$1:D1096)</f>
        <v>1274</v>
      </c>
      <c r="B397" s="105" t="str">
        <f>IF([1]Product!$A$1:E1096="","",[1]Product!$A$1:E1096)</f>
        <v>แม็คคานิค คอปปิ้ง # 500 มม.</v>
      </c>
      <c r="C397" s="99" t="str">
        <f>IF([1]Product!$A$1:F1096="","",[1]Product!$A$1:F1096)</f>
        <v>ชุด</v>
      </c>
      <c r="D397" s="105" t="str">
        <f>IF([1]Product!$A$1:G1096="","",[1]Product!$A$1:G1096)</f>
        <v/>
      </c>
    </row>
    <row r="398" spans="1:4">
      <c r="A398" s="99">
        <f>IF([1]Product!$A$1:D1097="","",[1]Product!$A$1:D1097)</f>
        <v>1275</v>
      </c>
      <c r="B398" s="105" t="str">
        <f>IF([1]Product!$A$1:E1097="","",[1]Product!$A$1:E1097)</f>
        <v>แม็คคานิค คอปปิ้ง # 600 มม.</v>
      </c>
      <c r="C398" s="99" t="str">
        <f>IF([1]Product!$A$1:F1097="","",[1]Product!$A$1:F1097)</f>
        <v>ชุด</v>
      </c>
      <c r="D398" s="105" t="str">
        <f>IF([1]Product!$A$1:G1097="","",[1]Product!$A$1:G1097)</f>
        <v/>
      </c>
    </row>
    <row r="399" spans="1:4">
      <c r="A399" s="99">
        <f>IF([1]Product!$A$1:D1098="","",[1]Product!$A$1:D1098)</f>
        <v>1276</v>
      </c>
      <c r="B399" s="105" t="str">
        <f>IF([1]Product!$A$1:E1098="","",[1]Product!$A$1:E1098)</f>
        <v>แม็คคานิค คอปปิ้ง # 700 มม.</v>
      </c>
      <c r="C399" s="99" t="str">
        <f>IF([1]Product!$A$1:F1098="","",[1]Product!$A$1:F1098)</f>
        <v>ชุด</v>
      </c>
      <c r="D399" s="105" t="str">
        <f>IF([1]Product!$A$1:G1098="","",[1]Product!$A$1:G1098)</f>
        <v/>
      </c>
    </row>
    <row r="400" spans="1:4">
      <c r="A400" s="99">
        <f>IF([1]Product!$A$1:D1099="","",[1]Product!$A$1:D1099)</f>
        <v>1286</v>
      </c>
      <c r="B400" s="105" t="str">
        <f>IF([1]Product!$A$1:E1099="","",[1]Product!$A$1:E1099)</f>
        <v>ไม้เนื้อแข็ง (ไม้เต็ง) # 1x3 นิ้วx3 ม.</v>
      </c>
      <c r="C400" s="99" t="str">
        <f>IF([1]Product!$A$1:F1099="","",[1]Product!$A$1:F1099)</f>
        <v>ท่อน</v>
      </c>
      <c r="D400" s="105" t="str">
        <f>IF([1]Product!$A$1:G1099="","",[1]Product!$A$1:G1099)</f>
        <v/>
      </c>
    </row>
    <row r="401" spans="1:4">
      <c r="A401" s="99">
        <f>IF([1]Product!$A$1:D1100="","",[1]Product!$A$1:D1100)</f>
        <v>1287</v>
      </c>
      <c r="B401" s="105" t="str">
        <f>IF([1]Product!$A$1:E1100="","",[1]Product!$A$1:E1100)</f>
        <v>ไม้เนื้อแข็ง (ไม้เต็ง) # 1x6 นิ้วx4 ม.</v>
      </c>
      <c r="C401" s="99" t="str">
        <f>IF([1]Product!$A$1:F1100="","",[1]Product!$A$1:F1100)</f>
        <v>ท่อน</v>
      </c>
      <c r="D401" s="105" t="str">
        <f>IF([1]Product!$A$1:G1100="","",[1]Product!$A$1:G1100)</f>
        <v/>
      </c>
    </row>
    <row r="402" spans="1:4">
      <c r="A402" s="99">
        <f>IF([1]Product!$A$1:D1101="","",[1]Product!$A$1:D1101)</f>
        <v>1628</v>
      </c>
      <c r="B402" s="105" t="str">
        <f>IF([1]Product!$A$1:E1101="","",[1]Product!$A$1:E1101)</f>
        <v>ไม้เนื้อแข็ง (ไม้ยาง) # 1 1/2 x1 1/2 นิ้วx 3.00 ม.</v>
      </c>
      <c r="C402" s="99" t="str">
        <f>IF([1]Product!$A$1:F1101="","",[1]Product!$A$1:F1101)</f>
        <v>ท่อน</v>
      </c>
      <c r="D402" s="105" t="str">
        <f>IF([1]Product!$A$1:G1101="","",[1]Product!$A$1:G1101)</f>
        <v/>
      </c>
    </row>
    <row r="403" spans="1:4">
      <c r="A403" s="99">
        <f>IF([1]Product!$A$1:D1102="","",[1]Product!$A$1:D1102)</f>
        <v>1507</v>
      </c>
      <c r="B403" s="105" t="str">
        <f>IF([1]Product!$A$1:E1102="","",[1]Product!$A$1:E1102)</f>
        <v>ไม้เนื้อแข็ง (ไม้ยาง) # 1 1/2x3 นิ้วx1 ม.</v>
      </c>
      <c r="C403" s="99" t="str">
        <f>IF([1]Product!$A$1:F1102="","",[1]Product!$A$1:F1102)</f>
        <v>ท่อน</v>
      </c>
      <c r="D403" s="105" t="str">
        <f>IF([1]Product!$A$1:G1102="","",[1]Product!$A$1:G1102)</f>
        <v/>
      </c>
    </row>
    <row r="404" spans="1:4">
      <c r="A404" s="99">
        <f>IF([1]Product!$A$1:D1103="","",[1]Product!$A$1:D1103)</f>
        <v>1277</v>
      </c>
      <c r="B404" s="105" t="str">
        <f>IF([1]Product!$A$1:E1103="","",[1]Product!$A$1:E1103)</f>
        <v>ไม้เนื้อแข็ง (ไม้ยาง) # 1 1/2x3 นิ้วx2.5 ม.</v>
      </c>
      <c r="C404" s="99" t="str">
        <f>IF([1]Product!$A$1:F1103="","",[1]Product!$A$1:F1103)</f>
        <v>ท่อน</v>
      </c>
      <c r="D404" s="105" t="str">
        <f>IF([1]Product!$A$1:G1103="","",[1]Product!$A$1:G1103)</f>
        <v/>
      </c>
    </row>
    <row r="405" spans="1:4">
      <c r="A405" s="99">
        <f>IF([1]Product!$A$1:D1104="","",[1]Product!$A$1:D1104)</f>
        <v>1280</v>
      </c>
      <c r="B405" s="105" t="str">
        <f>IF([1]Product!$A$1:E1104="","",[1]Product!$A$1:E1104)</f>
        <v>ไม้เนื้อแข็ง (ไม้ยาง) # 1 1/2x3 นิ้วx3.5 ม.</v>
      </c>
      <c r="C405" s="99" t="str">
        <f>IF([1]Product!$A$1:F1104="","",[1]Product!$A$1:F1104)</f>
        <v>ท่อน</v>
      </c>
      <c r="D405" s="105" t="str">
        <f>IF([1]Product!$A$1:G1104="","",[1]Product!$A$1:G1104)</f>
        <v/>
      </c>
    </row>
    <row r="406" spans="1:4">
      <c r="A406" s="99">
        <f>IF([1]Product!$A$1:D1105="","",[1]Product!$A$1:D1105)</f>
        <v>1279</v>
      </c>
      <c r="B406" s="105" t="str">
        <f>IF([1]Product!$A$1:E1105="","",[1]Product!$A$1:E1105)</f>
        <v>ไม้เนื้อแข็ง (ไม้ยาง) # 1 1/2x3 นิ้วx4 ม.</v>
      </c>
      <c r="C406" s="99" t="str">
        <f>IF([1]Product!$A$1:F1105="","",[1]Product!$A$1:F1105)</f>
        <v>ท่อน</v>
      </c>
      <c r="D406" s="105" t="str">
        <f>IF([1]Product!$A$1:G1105="","",[1]Product!$A$1:G1105)</f>
        <v/>
      </c>
    </row>
    <row r="407" spans="1:4">
      <c r="A407" s="99">
        <f>IF([1]Product!$A$1:D1106="","",[1]Product!$A$1:D1106)</f>
        <v>1281</v>
      </c>
      <c r="B407" s="105" t="str">
        <f>IF([1]Product!$A$1:E1106="","",[1]Product!$A$1:E1106)</f>
        <v>ไม้เนื้อแข็ง (ไม้ยาง) # 1 1/2x3 นิ้วx4 ม.</v>
      </c>
      <c r="C407" s="99" t="str">
        <f>IF([1]Product!$A$1:F1106="","",[1]Product!$A$1:F1106)</f>
        <v>ท่อน</v>
      </c>
      <c r="D407" s="105" t="str">
        <f>IF([1]Product!$A$1:G1106="","",[1]Product!$A$1:G1106)</f>
        <v/>
      </c>
    </row>
    <row r="408" spans="1:4">
      <c r="A408" s="99">
        <f>IF([1]Product!$A$1:D1107="","",[1]Product!$A$1:D1107)</f>
        <v>1631</v>
      </c>
      <c r="B408" s="105" t="str">
        <f>IF([1]Product!$A$1:E1107="","",[1]Product!$A$1:E1107)</f>
        <v>ไม้เนื้อแข็ง (ไม้ยาง) # 1 x10 นิ้วx 3.50 ม.</v>
      </c>
      <c r="C408" s="99" t="str">
        <f>IF([1]Product!$A$1:F1107="","",[1]Product!$A$1:F1107)</f>
        <v>ท่อน</v>
      </c>
      <c r="D408" s="105" t="str">
        <f>IF([1]Product!$A$1:G1107="","",[1]Product!$A$1:G1107)</f>
        <v/>
      </c>
    </row>
    <row r="409" spans="1:4">
      <c r="A409" s="99">
        <f>IF([1]Product!$A$1:D1108="","",[1]Product!$A$1:D1108)</f>
        <v>1278</v>
      </c>
      <c r="B409" s="105" t="str">
        <f>IF([1]Product!$A$1:E1108="","",[1]Product!$A$1:E1108)</f>
        <v>ไม้เนื้อแข็ง (ไม้เยลโล่) # 1 1/2x3 นิ้วx3 ม.</v>
      </c>
      <c r="C409" s="99" t="str">
        <f>IF([1]Product!$A$1:F1108="","",[1]Product!$A$1:F1108)</f>
        <v>ท่อน</v>
      </c>
      <c r="D409" s="105" t="str">
        <f>IF([1]Product!$A$1:G1108="","",[1]Product!$A$1:G1108)</f>
        <v/>
      </c>
    </row>
    <row r="410" spans="1:4">
      <c r="A410" s="99">
        <f>IF([1]Product!$A$1:D1109="","",[1]Product!$A$1:D1109)</f>
        <v>1629</v>
      </c>
      <c r="B410" s="105" t="str">
        <f>IF([1]Product!$A$1:E1109="","",[1]Product!$A$1:E1109)</f>
        <v>ไม้เนื้อแข็ง (ไม้เยลโล่) # 1 x 6 นิ้วx 3.00 ม.</v>
      </c>
      <c r="C410" s="99" t="str">
        <f>IF([1]Product!$A$1:F1109="","",[1]Product!$A$1:F1109)</f>
        <v>ท่อน</v>
      </c>
      <c r="D410" s="105" t="str">
        <f>IF([1]Product!$A$1:G1109="","",[1]Product!$A$1:G1109)</f>
        <v/>
      </c>
    </row>
    <row r="411" spans="1:4">
      <c r="A411" s="99">
        <f>IF([1]Product!$A$1:D1110="","",[1]Product!$A$1:D1110)</f>
        <v>1630</v>
      </c>
      <c r="B411" s="105" t="str">
        <f>IF([1]Product!$A$1:E1110="","",[1]Product!$A$1:E1110)</f>
        <v>ไม้เนื้อแข็ง (ไม้เยลโล่) # 1 x 8 นิ้วx 3.00 ม.</v>
      </c>
      <c r="C411" s="99" t="str">
        <f>IF([1]Product!$A$1:F1110="","",[1]Product!$A$1:F1110)</f>
        <v>ท่อน</v>
      </c>
      <c r="D411" s="105" t="str">
        <f>IF([1]Product!$A$1:G1110="","",[1]Product!$A$1:G1110)</f>
        <v/>
      </c>
    </row>
    <row r="412" spans="1:4">
      <c r="A412" s="99">
        <f>IF([1]Product!$A$1:D1111="","",[1]Product!$A$1:D1111)</f>
        <v>1431</v>
      </c>
      <c r="B412" s="105" t="str">
        <f>IF([1]Product!$A$1:E1111="","",[1]Product!$A$1:E1111)</f>
        <v>ไม้เบญจพรรณ 1 1/2x8 นิ้ว ยาว 3.50 ม.</v>
      </c>
      <c r="C412" s="99" t="str">
        <f>IF([1]Product!$A$1:F1111="","",[1]Product!$A$1:F1111)</f>
        <v>ท่อน</v>
      </c>
      <c r="D412" s="105" t="str">
        <f>IF([1]Product!$A$1:G1111="","",[1]Product!$A$1:G1111)</f>
        <v/>
      </c>
    </row>
    <row r="413" spans="1:4">
      <c r="A413" s="99">
        <f>IF([1]Product!$A$1:D1112="","",[1]Product!$A$1:D1112)</f>
        <v>1543</v>
      </c>
      <c r="B413" s="105" t="str">
        <f>IF([1]Product!$A$1:E1112="","",[1]Product!$A$1:E1112)</f>
        <v>ไม้มอบเนื้อแข็ง ขนาด 1"x3"x3.00 ม.</v>
      </c>
      <c r="C413" s="99" t="str">
        <f>IF([1]Product!$A$1:F1112="","",[1]Product!$A$1:F1112)</f>
        <v>ตัว</v>
      </c>
      <c r="D413" s="105" t="str">
        <f>IF([1]Product!$A$1:G1112="","",[1]Product!$A$1:G1112)</f>
        <v/>
      </c>
    </row>
    <row r="414" spans="1:4">
      <c r="A414" s="99">
        <f>IF([1]Product!$A$1:D1113="","",[1]Product!$A$1:D1113)</f>
        <v>1542</v>
      </c>
      <c r="B414" s="105" t="str">
        <f>IF([1]Product!$A$1:E1113="","",[1]Product!$A$1:E1113)</f>
        <v>ไม้มอบเนื้อแข็ง ขนาด 1/2"x2"x3.50 ม.</v>
      </c>
      <c r="C414" s="99" t="str">
        <f>IF([1]Product!$A$1:F1113="","",[1]Product!$A$1:F1113)</f>
        <v>ตัว</v>
      </c>
      <c r="D414" s="105" t="str">
        <f>IF([1]Product!$A$1:G1113="","",[1]Product!$A$1:G1113)</f>
        <v/>
      </c>
    </row>
    <row r="415" spans="1:4">
      <c r="A415" s="99">
        <f>IF([1]Product!$A$1:D1114="","",[1]Product!$A$1:D1114)</f>
        <v>1413</v>
      </c>
      <c r="B415" s="105" t="str">
        <f>IF([1]Product!$A$1:E1114="","",[1]Product!$A$1:E1114)</f>
        <v>ไม้อัดเคลือบฟิล์ม 15 มม. # 4x8 นิ้ว (เคลือบดำ)</v>
      </c>
      <c r="C415" s="99" t="str">
        <f>IF([1]Product!$A$1:F1114="","",[1]Product!$A$1:F1114)</f>
        <v>ท่อน</v>
      </c>
      <c r="D415" s="105" t="str">
        <f>IF([1]Product!$A$1:G1114="","",[1]Product!$A$1:G1114)</f>
        <v/>
      </c>
    </row>
    <row r="416" spans="1:4">
      <c r="A416" s="99">
        <f>IF([1]Product!$A$1:D1115="","",[1]Product!$A$1:D1115)</f>
        <v>1459</v>
      </c>
      <c r="B416" s="105" t="str">
        <f>IF([1]Product!$A$1:E1115="","",[1]Product!$A$1:E1115)</f>
        <v>ไม้อัดเคลือบฟิล์ม 15 มม. # 4x8 นิ้ว (เคลือบน้ำตาล)</v>
      </c>
      <c r="C416" s="99" t="str">
        <f>IF([1]Product!$A$1:F1115="","",[1]Product!$A$1:F1115)</f>
        <v>ท่อน</v>
      </c>
      <c r="D416" s="105" t="str">
        <f>IF([1]Product!$A$1:G1115="","",[1]Product!$A$1:G1115)</f>
        <v/>
      </c>
    </row>
    <row r="417" spans="1:4">
      <c r="A417" s="99">
        <f>IF([1]Product!$A$1:D1116="","",[1]Product!$A$1:D1116)</f>
        <v>1649</v>
      </c>
      <c r="B417" s="105" t="str">
        <f>IF([1]Product!$A$1:E1116="","",[1]Product!$A$1:E1116)</f>
        <v>ไม้อัดเคลือบฟิล์ม 20 มม. # 4x8 นิ้ว (เคลือบน้ำตาล)</v>
      </c>
      <c r="C417" s="99" t="str">
        <f>IF([1]Product!$A$1:F1116="","",[1]Product!$A$1:F1116)</f>
        <v>แผ่น</v>
      </c>
      <c r="D417" s="105" t="str">
        <f>IF([1]Product!$A$1:G1116="","",[1]Product!$A$1:G1116)</f>
        <v/>
      </c>
    </row>
    <row r="418" spans="1:4">
      <c r="A418" s="99">
        <f>IF([1]Product!$A$1:D1117="","",[1]Product!$A$1:D1117)</f>
        <v>1282</v>
      </c>
      <c r="B418" s="105" t="str">
        <f>IF([1]Product!$A$1:E1117="","",[1]Product!$A$1:E1117)</f>
        <v>ยางกันซึม 8 นิ้ว 3 ปุ่ม หนา 5 มม.</v>
      </c>
      <c r="C418" s="99" t="str">
        <f>IF([1]Product!$A$1:F1117="","",[1]Product!$A$1:F1117)</f>
        <v>ท่อน</v>
      </c>
      <c r="D418" s="105" t="str">
        <f>IF([1]Product!$A$1:G1117="","",[1]Product!$A$1:G1117)</f>
        <v/>
      </c>
    </row>
    <row r="419" spans="1:4">
      <c r="A419" s="99">
        <f>IF([1]Product!$A$1:D1118="","",[1]Product!$A$1:D1118)</f>
        <v>1283</v>
      </c>
      <c r="B419" s="105" t="str">
        <f>IF([1]Product!$A$1:E1118="","",[1]Product!$A$1:E1118)</f>
        <v>ยางบวมน้ำ # 10x20 มม.</v>
      </c>
      <c r="C419" s="99" t="str">
        <f>IF([1]Product!$A$1:F1118="","",[1]Product!$A$1:F1118)</f>
        <v>ตัว</v>
      </c>
      <c r="D419" s="105" t="str">
        <f>IF([1]Product!$A$1:G1118="","",[1]Product!$A$1:G1118)</f>
        <v/>
      </c>
    </row>
    <row r="420" spans="1:4">
      <c r="A420" s="99">
        <f>IF([1]Product!$A$1:D1119="","",[1]Product!$A$1:D1119)</f>
        <v>1535</v>
      </c>
      <c r="B420" s="105" t="str">
        <f>IF([1]Product!$A$1:E1119="","",[1]Product!$A$1:E1119)</f>
        <v>ยีโบล์ท # 150 มม.</v>
      </c>
      <c r="C420" s="99" t="str">
        <f>IF([1]Product!$A$1:F1119="","",[1]Product!$A$1:F1119)</f>
        <v>ตัว</v>
      </c>
      <c r="D420" s="105" t="str">
        <f>IF([1]Product!$A$1:G1119="","",[1]Product!$A$1:G1119)</f>
        <v/>
      </c>
    </row>
    <row r="421" spans="1:4">
      <c r="A421" s="99">
        <f>IF([1]Product!$A$1:D1120="","",[1]Product!$A$1:D1120)</f>
        <v>1536</v>
      </c>
      <c r="B421" s="105" t="str">
        <f>IF([1]Product!$A$1:E1120="","",[1]Product!$A$1:E1120)</f>
        <v>ยีโบล์ท # 200 มม.</v>
      </c>
      <c r="C421" s="99" t="str">
        <f>IF([1]Product!$A$1:F1120="","",[1]Product!$A$1:F1120)</f>
        <v>ตัว</v>
      </c>
      <c r="D421" s="105" t="str">
        <f>IF([1]Product!$A$1:G1120="","",[1]Product!$A$1:G1120)</f>
        <v/>
      </c>
    </row>
    <row r="422" spans="1:4">
      <c r="A422" s="99">
        <f>IF([1]Product!$A$1:D1121="","",[1]Product!$A$1:D1121)</f>
        <v>1541</v>
      </c>
      <c r="B422" s="105" t="str">
        <f>IF([1]Product!$A$1:E1121="","",[1]Product!$A$1:E1121)</f>
        <v>ยีโบล์ท # 250 มม.</v>
      </c>
      <c r="C422" s="99" t="str">
        <f>IF([1]Product!$A$1:F1121="","",[1]Product!$A$1:F1121)</f>
        <v>ตัว</v>
      </c>
      <c r="D422" s="105" t="str">
        <f>IF([1]Product!$A$1:G1121="","",[1]Product!$A$1:G1121)</f>
        <v/>
      </c>
    </row>
    <row r="423" spans="1:4">
      <c r="A423" s="99">
        <f>IF([1]Product!$A$1:D1122="","",[1]Product!$A$1:D1122)</f>
        <v>1284</v>
      </c>
      <c r="B423" s="105" t="str">
        <f>IF([1]Product!$A$1:E1122="","",[1]Product!$A$1:E1122)</f>
        <v>ยีโบลท์พีวีซี (สั้น) # 200 มม.</v>
      </c>
      <c r="C423" s="99" t="str">
        <f>IF([1]Product!$A$1:F1122="","",[1]Product!$A$1:F1122)</f>
        <v>ตัว</v>
      </c>
      <c r="D423" s="105" t="str">
        <f>IF([1]Product!$A$1:G1122="","",[1]Product!$A$1:G1122)</f>
        <v/>
      </c>
    </row>
    <row r="424" spans="1:4">
      <c r="A424" s="99">
        <f>IF([1]Product!$A$1:D1123="","",[1]Product!$A$1:D1123)</f>
        <v>1052</v>
      </c>
      <c r="B424" s="105" t="str">
        <f>IF([1]Product!$A$1:E1123="","",[1]Product!$A$1:E1123)</f>
        <v>ยูคลิป</v>
      </c>
      <c r="C424" s="99" t="str">
        <f>IF([1]Product!$A$1:F1123="","",[1]Product!$A$1:F1123)</f>
        <v>ตัว</v>
      </c>
      <c r="D424" s="105" t="str">
        <f>IF([1]Product!$A$1:G1123="","",[1]Product!$A$1:G1123)</f>
        <v/>
      </c>
    </row>
    <row r="425" spans="1:4">
      <c r="A425" s="99">
        <f>IF([1]Product!$A$1:D1124="","",[1]Product!$A$1:D1124)</f>
        <v>1592</v>
      </c>
      <c r="B425" s="105" t="str">
        <f>IF([1]Product!$A$1:E1124="","",[1]Product!$A$1:E1124)</f>
        <v>ยูคลิป</v>
      </c>
      <c r="C425" s="99" t="str">
        <f>IF([1]Product!$A$1:F1124="","",[1]Product!$A$1:F1124)</f>
        <v>ตัว</v>
      </c>
      <c r="D425" s="105" t="str">
        <f>IF([1]Product!$A$1:G1124="","",[1]Product!$A$1:G1124)</f>
        <v/>
      </c>
    </row>
    <row r="426" spans="1:4">
      <c r="A426" s="99">
        <f>IF([1]Product!$A$1:D1125="","",[1]Product!$A$1:D1125)</f>
        <v>1285</v>
      </c>
      <c r="B426" s="105" t="str">
        <f>IF([1]Product!$A$1:E1125="","",[1]Product!$A$1:E1125)</f>
        <v>ยูโบล์ท # 25x45 มม.</v>
      </c>
      <c r="C426" s="99" t="str">
        <f>IF([1]Product!$A$1:F1125="","",[1]Product!$A$1:F1125)</f>
        <v>ตัว</v>
      </c>
      <c r="D426" s="105" t="str">
        <f>IF([1]Product!$A$1:G1125="","",[1]Product!$A$1:G1125)</f>
        <v/>
      </c>
    </row>
    <row r="427" spans="1:4">
      <c r="A427" s="99">
        <f>IF([1]Product!$A$1:D1126="","",[1]Product!$A$1:D1126)</f>
        <v>1558</v>
      </c>
      <c r="B427" s="105" t="str">
        <f>IF([1]Product!$A$1:E1126="","",[1]Product!$A$1:E1126)</f>
        <v>รอกโซ่มือสาว ขนาด 3 ตัน รุ่น H-50A</v>
      </c>
      <c r="C427" s="99" t="str">
        <f>IF([1]Product!$A$1:F1126="","",[1]Product!$A$1:F1126)</f>
        <v>ชุด</v>
      </c>
      <c r="D427" s="105" t="str">
        <f>IF([1]Product!$A$1:G1126="","",[1]Product!$A$1:G1126)</f>
        <v>ขนาด 3.2 มม. ยกสูง 7 ม. โซ่สาว 7 ม.</v>
      </c>
    </row>
    <row r="428" spans="1:4">
      <c r="A428" s="99">
        <f>IF([1]Product!$A$1:D1127="","",[1]Product!$A$1:D1127)</f>
        <v>1559</v>
      </c>
      <c r="B428" s="105" t="str">
        <f>IF([1]Product!$A$1:E1127="","",[1]Product!$A$1:E1127)</f>
        <v>รอกวิ่งมือสาว นิทชิ รุ่น GT-5</v>
      </c>
      <c r="C428" s="99" t="str">
        <f>IF([1]Product!$A$1:F1127="","",[1]Product!$A$1:F1127)</f>
        <v>ชุด</v>
      </c>
      <c r="D428" s="105" t="str">
        <f>IF([1]Product!$A$1:G1127="","",[1]Product!$A$1:G1127)</f>
        <v>ขนาด 3.2 มม. ยกสูง 7 ม. ใช้กับบีมหน้ากว้าง 125-175 มม.</v>
      </c>
    </row>
    <row r="429" spans="1:4">
      <c r="A429" s="99">
        <f>IF([1]Product!$A$1:D1128="","",[1]Product!$A$1:D1128)</f>
        <v>1639</v>
      </c>
      <c r="B429" s="105" t="str">
        <f>IF([1]Product!$A$1:E1128="","",[1]Product!$A$1:E1128)</f>
        <v>ระบบกันซึม</v>
      </c>
      <c r="C429" s="99" t="str">
        <f>IF([1]Product!$A$1:F1128="","",[1]Product!$A$1:F1128)</f>
        <v>ตร.ม</v>
      </c>
      <c r="D429" s="105" t="str">
        <f>IF([1]Product!$A$1:G1128="","",[1]Product!$A$1:G1128)</f>
        <v/>
      </c>
    </row>
    <row r="430" spans="1:4">
      <c r="A430" s="99">
        <f>IF([1]Product!$A$1:D1129="","",[1]Product!$A$1:D1129)</f>
        <v>1576</v>
      </c>
      <c r="B430" s="105" t="str">
        <f>IF([1]Product!$A$1:E1129="","",[1]Product!$A$1:E1129)</f>
        <v>รัดแยกท่อ PE # 225x2 นิ้ว (50 มม.)</v>
      </c>
      <c r="C430" s="99" t="str">
        <f>IF([1]Product!$A$1:F1129="","",[1]Product!$A$1:F1129)</f>
        <v>ตัว</v>
      </c>
      <c r="D430" s="105" t="str">
        <f>IF([1]Product!$A$1:G1129="","",[1]Product!$A$1:G1129)</f>
        <v/>
      </c>
    </row>
    <row r="431" spans="1:4">
      <c r="A431" s="99">
        <f>IF([1]Product!$A$1:D1130="","",[1]Product!$A$1:D1130)</f>
        <v>1288</v>
      </c>
      <c r="B431" s="105" t="str">
        <f>IF([1]Product!$A$1:E1130="","",[1]Product!$A$1:E1130)</f>
        <v>รัดแยกท่อพีวีซี # 200x2 นิ้ว</v>
      </c>
      <c r="C431" s="99" t="str">
        <f>IF([1]Product!$A$1:F1130="","",[1]Product!$A$1:F1130)</f>
        <v>ตัว</v>
      </c>
      <c r="D431" s="105" t="str">
        <f>IF([1]Product!$A$1:G1130="","",[1]Product!$A$1:G1130)</f>
        <v/>
      </c>
    </row>
    <row r="432" spans="1:4">
      <c r="A432" s="99">
        <f>IF([1]Product!$A$1:D1131="","",[1]Product!$A$1:D1131)</f>
        <v>1289</v>
      </c>
      <c r="B432" s="105" t="str">
        <f>IF([1]Product!$A$1:E1131="","",[1]Product!$A$1:E1131)</f>
        <v>รัดแยกท่อพีวีซี # 200x6 หุน</v>
      </c>
      <c r="C432" s="99" t="str">
        <f>IF([1]Product!$A$1:F1131="","",[1]Product!$A$1:F1131)</f>
        <v>ตัว</v>
      </c>
      <c r="D432" s="105" t="str">
        <f>IF([1]Product!$A$1:G1131="","",[1]Product!$A$1:G1131)</f>
        <v/>
      </c>
    </row>
    <row r="433" spans="1:4">
      <c r="A433" s="99">
        <f>IF([1]Product!$A$1:D1132="","",[1]Product!$A$1:D1132)</f>
        <v>1290</v>
      </c>
      <c r="B433" s="105" t="str">
        <f>IF([1]Product!$A$1:E1132="","",[1]Product!$A$1:E1132)</f>
        <v>รัดแยกท่อพีวีซี # 300x1 นิ้ว</v>
      </c>
      <c r="C433" s="99" t="str">
        <f>IF([1]Product!$A$1:F1132="","",[1]Product!$A$1:F1132)</f>
        <v>ตัว</v>
      </c>
      <c r="D433" s="105" t="str">
        <f>IF([1]Product!$A$1:G1132="","",[1]Product!$A$1:G1132)</f>
        <v/>
      </c>
    </row>
    <row r="434" spans="1:4">
      <c r="A434" s="99">
        <f>IF([1]Product!$A$1:D1133="","",[1]Product!$A$1:D1133)</f>
        <v>1575</v>
      </c>
      <c r="B434" s="105" t="str">
        <f>IF([1]Product!$A$1:E1133="","",[1]Product!$A$1:E1133)</f>
        <v>รัดแยกท่อพีวีซี # 300x2 นิ้ว (50 มม.)</v>
      </c>
      <c r="C434" s="99" t="str">
        <f>IF([1]Product!$A$1:F1133="","",[1]Product!$A$1:F1133)</f>
        <v>ตัว</v>
      </c>
      <c r="D434" s="105" t="str">
        <f>IF([1]Product!$A$1:G1133="","",[1]Product!$A$1:G1133)</f>
        <v/>
      </c>
    </row>
    <row r="435" spans="1:4">
      <c r="A435" s="99">
        <f>IF([1]Product!$A$1:D1134="","",[1]Product!$A$1:D1134)</f>
        <v>1291</v>
      </c>
      <c r="B435" s="105" t="str">
        <f>IF([1]Product!$A$1:E1134="","",[1]Product!$A$1:E1134)</f>
        <v>รัดแยกท่อพีวีซี # 300x6 หุน</v>
      </c>
      <c r="C435" s="99" t="str">
        <f>IF([1]Product!$A$1:F1134="","",[1]Product!$A$1:F1134)</f>
        <v>ตัว</v>
      </c>
      <c r="D435" s="105" t="str">
        <f>IF([1]Product!$A$1:G1134="","",[1]Product!$A$1:G1134)</f>
        <v/>
      </c>
    </row>
    <row r="436" spans="1:4">
      <c r="A436" s="99">
        <f>IF([1]Product!$A$1:D1135="","",[1]Product!$A$1:D1135)</f>
        <v>1293</v>
      </c>
      <c r="B436" s="105" t="str">
        <f>IF([1]Product!$A$1:E1135="","",[1]Product!$A$1:E1135)</f>
        <v>โรลเลอร์ PC 75 UU-1 (ญี่ปุ่น)</v>
      </c>
      <c r="C436" s="99" t="str">
        <f>IF([1]Product!$A$1:F1135="","",[1]Product!$A$1:F1135)</f>
        <v>ตัว</v>
      </c>
      <c r="D436" s="105" t="str">
        <f>IF([1]Product!$A$1:G1135="","",[1]Product!$A$1:G1135)</f>
        <v/>
      </c>
    </row>
    <row r="437" spans="1:4">
      <c r="A437" s="99">
        <f>IF([1]Product!$A$1:D1136="","",[1]Product!$A$1:D1136)</f>
        <v>1294</v>
      </c>
      <c r="B437" s="105" t="str">
        <f>IF([1]Product!$A$1:E1136="","",[1]Product!$A$1:E1136)</f>
        <v>ลวดเชื่อม โกเบ LB-52 # 3.2 มม.</v>
      </c>
      <c r="C437" s="99" t="str">
        <f>IF([1]Product!$A$1:F1136="","",[1]Product!$A$1:F1136)</f>
        <v>ห่อ</v>
      </c>
      <c r="D437" s="105" t="str">
        <f>IF([1]Product!$A$1:G1136="","",[1]Product!$A$1:G1136)</f>
        <v>1 ลัง มี 4 ห่อ</v>
      </c>
    </row>
    <row r="438" spans="1:4">
      <c r="A438" s="99">
        <f>IF([1]Product!$A$1:D1137="","",[1]Product!$A$1:D1137)</f>
        <v>1295</v>
      </c>
      <c r="B438" s="105" t="str">
        <f>IF([1]Product!$A$1:E1137="","",[1]Product!$A$1:E1137)</f>
        <v>ลวดเชื่อม โกเบ LB-52 # 4.0 มม.</v>
      </c>
      <c r="C438" s="99" t="str">
        <f>IF([1]Product!$A$1:F1137="","",[1]Product!$A$1:F1137)</f>
        <v>ห่อ</v>
      </c>
      <c r="D438" s="105" t="str">
        <f>IF([1]Product!$A$1:G1137="","",[1]Product!$A$1:G1137)</f>
        <v>1 ลัง มี 4 ห่อ</v>
      </c>
    </row>
    <row r="439" spans="1:4">
      <c r="A439" s="99">
        <f>IF([1]Product!$A$1:D1138="","",[1]Product!$A$1:D1138)</f>
        <v>1296</v>
      </c>
      <c r="B439" s="105" t="str">
        <f>IF([1]Product!$A$1:E1138="","",[1]Product!$A$1:E1138)</f>
        <v>ลวดเชื่อม โกเบ RB-26 # 2.6 มม.</v>
      </c>
      <c r="C439" s="99" t="str">
        <f>IF([1]Product!$A$1:F1138="","",[1]Product!$A$1:F1138)</f>
        <v>ห่อ</v>
      </c>
      <c r="D439" s="105" t="str">
        <f>IF([1]Product!$A$1:G1138="","",[1]Product!$A$1:G1138)</f>
        <v>1 ลัง มี 10 ห่อ</v>
      </c>
    </row>
    <row r="440" spans="1:4">
      <c r="A440" s="99">
        <f>IF([1]Product!$A$1:D1139="","",[1]Product!$A$1:D1139)</f>
        <v>1297</v>
      </c>
      <c r="B440" s="105" t="str">
        <f>IF([1]Product!$A$1:E1139="","",[1]Product!$A$1:E1139)</f>
        <v>ลวดเชื่อม โกเบ RB-26 # 3.2 มม.</v>
      </c>
      <c r="C440" s="99" t="str">
        <f>IF([1]Product!$A$1:F1139="","",[1]Product!$A$1:F1139)</f>
        <v>ห่อ</v>
      </c>
      <c r="D440" s="105" t="str">
        <f>IF([1]Product!$A$1:G1139="","",[1]Product!$A$1:G1139)</f>
        <v>1 ลัง มี 4 ห่อ</v>
      </c>
    </row>
    <row r="441" spans="1:4">
      <c r="A441" s="99">
        <f>IF([1]Product!$A$1:D1140="","",[1]Product!$A$1:D1140)</f>
        <v>1028</v>
      </c>
      <c r="B441" s="105" t="str">
        <f>IF([1]Product!$A$1:E1140="","",[1]Product!$A$1:E1140)</f>
        <v>ลวดตาข่าย # 12 ขนาดตา 1x1 นิ้ว กว้าง 0.60 ม. ยาว 2.40 ม.</v>
      </c>
      <c r="C441" s="99" t="str">
        <f>IF([1]Product!$A$1:F1140="","",[1]Product!$A$1:F1140)</f>
        <v>ม้วน</v>
      </c>
      <c r="D441" s="105" t="str">
        <f>IF([1]Product!$A$1:G1140="","",[1]Product!$A$1:G1140)</f>
        <v/>
      </c>
    </row>
    <row r="442" spans="1:4">
      <c r="A442" s="99">
        <f>IF([1]Product!$A$1:D1141="","",[1]Product!$A$1:D1141)</f>
        <v>1027</v>
      </c>
      <c r="B442" s="105" t="str">
        <f>IF([1]Product!$A$1:E1141="","",[1]Product!$A$1:E1141)</f>
        <v>ลวดตาข่าย # 12 ขนาดตา 1x1 นิ้ว กว้าง 0.80 ม. ยาว 2.40 ม.</v>
      </c>
      <c r="C442" s="99" t="str">
        <f>IF([1]Product!$A$1:F1141="","",[1]Product!$A$1:F1141)</f>
        <v>ม้วน</v>
      </c>
      <c r="D442" s="105" t="str">
        <f>IF([1]Product!$A$1:G1141="","",[1]Product!$A$1:G1141)</f>
        <v/>
      </c>
    </row>
    <row r="443" spans="1:4">
      <c r="A443" s="99">
        <f>IF([1]Product!$A$1:D1142="","",[1]Product!$A$1:D1142)</f>
        <v>1641</v>
      </c>
      <c r="B443" s="105" t="str">
        <f>IF([1]Product!$A$1:E1142="","",[1]Product!$A$1:E1142)</f>
        <v>ลวดตาข่าย # 12 ขนาดตา 1x1 นิ้ว กว้าง 0.90 ม. ยาว 2.40 ม.</v>
      </c>
      <c r="C443" s="99" t="str">
        <f>IF([1]Product!$A$1:F1142="","",[1]Product!$A$1:F1142)</f>
        <v>แผ่น</v>
      </c>
      <c r="D443" s="105" t="str">
        <f>IF([1]Product!$A$1:G1142="","",[1]Product!$A$1:G1142)</f>
        <v/>
      </c>
    </row>
    <row r="444" spans="1:4">
      <c r="A444" s="99">
        <f>IF([1]Product!$A$1:D1143="","",[1]Product!$A$1:D1143)</f>
        <v>1583</v>
      </c>
      <c r="B444" s="105" t="str">
        <f>IF([1]Product!$A$1:E1143="","",[1]Product!$A$1:E1143)</f>
        <v>ลวดตาข่าย # 12 ขนาดตา 1x1 นิ้ว กว้าง 1.00 ม. ยาว 1.50 ม.</v>
      </c>
      <c r="C444" s="99" t="str">
        <f>IF([1]Product!$A$1:F1143="","",[1]Product!$A$1:F1143)</f>
        <v>แผ่น</v>
      </c>
      <c r="D444" s="105" t="str">
        <f>IF([1]Product!$A$1:G1143="","",[1]Product!$A$1:G1143)</f>
        <v/>
      </c>
    </row>
    <row r="445" spans="1:4">
      <c r="A445" s="99">
        <f>IF([1]Product!$A$1:D1144="","",[1]Product!$A$1:D1144)</f>
        <v>1584</v>
      </c>
      <c r="B445" s="105" t="str">
        <f>IF([1]Product!$A$1:E1144="","",[1]Product!$A$1:E1144)</f>
        <v>ลวดตาข่าย # 12 ขนาดตา 1x1 นิ้ว กว้าง 1.00 ม. ยาว 2.40 ม.</v>
      </c>
      <c r="C445" s="99" t="str">
        <f>IF([1]Product!$A$1:F1144="","",[1]Product!$A$1:F1144)</f>
        <v>แผ่น</v>
      </c>
      <c r="D445" s="105" t="str">
        <f>IF([1]Product!$A$1:G1144="","",[1]Product!$A$1:G1144)</f>
        <v/>
      </c>
    </row>
    <row r="446" spans="1:4">
      <c r="A446" s="99">
        <f>IF([1]Product!$A$1:D1145="","",[1]Product!$A$1:D1145)</f>
        <v>1298</v>
      </c>
      <c r="B446" s="105" t="str">
        <f>IF([1]Product!$A$1:E1145="","",[1]Product!$A$1:E1145)</f>
        <v>ลวดผูกเหล็ก</v>
      </c>
      <c r="C446" s="99" t="str">
        <f>IF([1]Product!$A$1:F1145="","",[1]Product!$A$1:F1145)</f>
        <v>ขด</v>
      </c>
      <c r="D446" s="105" t="str">
        <f>IF([1]Product!$A$1:G1145="","",[1]Product!$A$1:G1145)</f>
        <v>ขดละ 3 กก.</v>
      </c>
    </row>
    <row r="447" spans="1:4">
      <c r="A447" s="99">
        <f>IF([1]Product!$A$1:D1146="","",[1]Product!$A$1:D1146)</f>
        <v>1299</v>
      </c>
      <c r="B447" s="105" t="str">
        <f>IF([1]Product!$A$1:E1146="","",[1]Product!$A$1:E1146)</f>
        <v>ลวดหนาม</v>
      </c>
      <c r="C447" s="99" t="str">
        <f>IF([1]Product!$A$1:F1146="","",[1]Product!$A$1:F1146)</f>
        <v>ม้วน</v>
      </c>
      <c r="D447" s="105" t="str">
        <f>IF([1]Product!$A$1:G1146="","",[1]Product!$A$1:G1146)</f>
        <v/>
      </c>
    </row>
    <row r="448" spans="1:4">
      <c r="A448" s="99">
        <f>IF([1]Product!$A$1:D1147="","",[1]Product!$A$1:D1147)</f>
        <v>1486</v>
      </c>
      <c r="B448" s="105" t="str">
        <f>IF([1]Product!$A$1:E1147="","",[1]Product!$A$1:E1147)</f>
        <v>ลูกถ่วง</v>
      </c>
      <c r="C448" s="99" t="str">
        <f>IF([1]Product!$A$1:F1147="","",[1]Product!$A$1:F1147)</f>
        <v>ชิ้น</v>
      </c>
      <c r="D448" s="105" t="str">
        <f>IF([1]Product!$A$1:G1147="","",[1]Product!$A$1:G1147)</f>
        <v/>
      </c>
    </row>
    <row r="449" spans="1:4">
      <c r="A449" s="99">
        <f>IF([1]Product!$A$1:D1148="","",[1]Product!$A$1:D1148)</f>
        <v>1485</v>
      </c>
      <c r="B449" s="105" t="str">
        <f>IF([1]Product!$A$1:E1148="","",[1]Product!$A$1:E1148)</f>
        <v>ลูกลอย S/L</v>
      </c>
      <c r="C449" s="99" t="str">
        <f>IF([1]Product!$A$1:F1148="","",[1]Product!$A$1:F1148)</f>
        <v>ลูก</v>
      </c>
      <c r="D449" s="105" t="str">
        <f>IF([1]Product!$A$1:G1148="","",[1]Product!$A$1:G1148)</f>
        <v/>
      </c>
    </row>
    <row r="450" spans="1:4">
      <c r="A450" s="99">
        <f>IF([1]Product!$A$1:D1149="","",[1]Product!$A$1:D1149)</f>
        <v>1065</v>
      </c>
      <c r="B450" s="105" t="str">
        <f>IF([1]Product!$A$1:E1149="","",[1]Product!$A$1:E1149)</f>
        <v>วีวาบอร์ด หนา 8 มม.</v>
      </c>
      <c r="C450" s="99" t="str">
        <f>IF([1]Product!$A$1:F1149="","",[1]Product!$A$1:F1149)</f>
        <v>แผ่น</v>
      </c>
      <c r="D450" s="105" t="str">
        <f>IF([1]Product!$A$1:G1149="","",[1]Product!$A$1:G1149)</f>
        <v/>
      </c>
    </row>
    <row r="451" spans="1:4">
      <c r="A451" s="99">
        <f>IF([1]Product!$A$1:D1150="","",[1]Product!$A$1:D1150)</f>
        <v>1302</v>
      </c>
      <c r="B451" s="105" t="str">
        <f>IF([1]Product!$A$1:E1150="","",[1]Product!$A$1:E1150)</f>
        <v>สกรูน๊อตชุบกาวไนซ์ # 16x100 มม.</v>
      </c>
      <c r="C451" s="99" t="str">
        <f>IF([1]Product!$A$1:F1150="","",[1]Product!$A$1:F1150)</f>
        <v>ตัว</v>
      </c>
      <c r="D451" s="105" t="str">
        <f>IF([1]Product!$A$1:G1150="","",[1]Product!$A$1:G1150)</f>
        <v/>
      </c>
    </row>
    <row r="452" spans="1:4">
      <c r="A452" s="99">
        <f>IF([1]Product!$A$1:D1151="","",[1]Product!$A$1:D1151)</f>
        <v>1301</v>
      </c>
      <c r="B452" s="105" t="str">
        <f>IF([1]Product!$A$1:E1151="","",[1]Product!$A$1:E1151)</f>
        <v>สกรูน๊อตชุบกาวไนซ์ # 16x75 มม.</v>
      </c>
      <c r="C452" s="99" t="str">
        <f>IF([1]Product!$A$1:F1151="","",[1]Product!$A$1:F1151)</f>
        <v>ตัว</v>
      </c>
      <c r="D452" s="105" t="str">
        <f>IF([1]Product!$A$1:G1151="","",[1]Product!$A$1:G1151)</f>
        <v/>
      </c>
    </row>
    <row r="453" spans="1:4">
      <c r="A453" s="99">
        <f>IF([1]Product!$A$1:D1152="","",[1]Product!$A$1:D1152)</f>
        <v>1449</v>
      </c>
      <c r="B453" s="105" t="str">
        <f>IF([1]Product!$A$1:E1152="","",[1]Product!$A$1:E1152)</f>
        <v>สกรูน๊อตชุบกาวไนซ์ # 20x110 มม.</v>
      </c>
      <c r="C453" s="99" t="str">
        <f>IF([1]Product!$A$1:F1152="","",[1]Product!$A$1:F1152)</f>
        <v>ตัว</v>
      </c>
      <c r="D453" s="105" t="str">
        <f>IF([1]Product!$A$1:G1152="","",[1]Product!$A$1:G1152)</f>
        <v/>
      </c>
    </row>
    <row r="454" spans="1:4">
      <c r="A454" s="99">
        <f>IF([1]Product!$A$1:D1153="","",[1]Product!$A$1:D1153)</f>
        <v>1235</v>
      </c>
      <c r="B454" s="105" t="str">
        <f>IF([1]Product!$A$1:E1153="","",[1]Product!$A$1:E1153)</f>
        <v>สกรูน๊อตชุบกาวไนซ์ # 20x120 มม.</v>
      </c>
      <c r="C454" s="99" t="str">
        <f>IF([1]Product!$A$1:F1153="","",[1]Product!$A$1:F1153)</f>
        <v>ตัว</v>
      </c>
      <c r="D454" s="105" t="str">
        <f>IF([1]Product!$A$1:G1153="","",[1]Product!$A$1:G1153)</f>
        <v/>
      </c>
    </row>
    <row r="455" spans="1:4">
      <c r="A455" s="99">
        <f>IF([1]Product!$A$1:D1154="","",[1]Product!$A$1:D1154)</f>
        <v>1304</v>
      </c>
      <c r="B455" s="105" t="str">
        <f>IF([1]Product!$A$1:E1154="","",[1]Product!$A$1:E1154)</f>
        <v>สกรูน๊อตชุบกาวไนซ์ # 20x130 มม.</v>
      </c>
      <c r="C455" s="99" t="str">
        <f>IF([1]Product!$A$1:F1154="","",[1]Product!$A$1:F1154)</f>
        <v>ตัว</v>
      </c>
      <c r="D455" s="105" t="str">
        <f>IF([1]Product!$A$1:G1154="","",[1]Product!$A$1:G1154)</f>
        <v/>
      </c>
    </row>
    <row r="456" spans="1:4">
      <c r="A456" s="99">
        <f>IF([1]Product!$A$1:D1155="","",[1]Product!$A$1:D1155)</f>
        <v>1306</v>
      </c>
      <c r="B456" s="105" t="str">
        <f>IF([1]Product!$A$1:E1155="","",[1]Product!$A$1:E1155)</f>
        <v>สกรูน๊อตชุบกาวไนซ์ # 20x90 มม.</v>
      </c>
      <c r="C456" s="99" t="str">
        <f>IF([1]Product!$A$1:F1155="","",[1]Product!$A$1:F1155)</f>
        <v>ตัว</v>
      </c>
      <c r="D456" s="105" t="str">
        <f>IF([1]Product!$A$1:G1155="","",[1]Product!$A$1:G1155)</f>
        <v/>
      </c>
    </row>
    <row r="457" spans="1:4">
      <c r="A457" s="99">
        <f>IF([1]Product!$A$1:D1156="","",[1]Product!$A$1:D1156)</f>
        <v>1310</v>
      </c>
      <c r="B457" s="105" t="str">
        <f>IF([1]Product!$A$1:E1156="","",[1]Product!$A$1:E1156)</f>
        <v>สกรูน๊อตชุบกาวไนซ์ # 22x90 มม.</v>
      </c>
      <c r="C457" s="99" t="str">
        <f>IF([1]Product!$A$1:F1156="","",[1]Product!$A$1:F1156)</f>
        <v>ตัว</v>
      </c>
      <c r="D457" s="105" t="str">
        <f>IF([1]Product!$A$1:G1156="","",[1]Product!$A$1:G1156)</f>
        <v/>
      </c>
    </row>
    <row r="458" spans="1:4">
      <c r="A458" s="99">
        <f>IF([1]Product!$A$1:D1157="","",[1]Product!$A$1:D1157)</f>
        <v>1308</v>
      </c>
      <c r="B458" s="105" t="str">
        <f>IF([1]Product!$A$1:E1157="","",[1]Product!$A$1:E1157)</f>
        <v>สกรูน๊อตชุบกาวไนซ์ # 24x110 มม.</v>
      </c>
      <c r="C458" s="99" t="str">
        <f>IF([1]Product!$A$1:F1157="","",[1]Product!$A$1:F1157)</f>
        <v>ตัว</v>
      </c>
      <c r="D458" s="105" t="str">
        <f>IF([1]Product!$A$1:G1157="","",[1]Product!$A$1:G1157)</f>
        <v/>
      </c>
    </row>
    <row r="459" spans="1:4">
      <c r="A459" s="99">
        <f>IF([1]Product!$A$1:D1158="","",[1]Product!$A$1:D1158)</f>
        <v>1309</v>
      </c>
      <c r="B459" s="105" t="str">
        <f>IF([1]Product!$A$1:E1158="","",[1]Product!$A$1:E1158)</f>
        <v>สกรูน๊อตชุบกาวไนซ์ # 27x120 มม.</v>
      </c>
      <c r="C459" s="99" t="str">
        <f>IF([1]Product!$A$1:F1158="","",[1]Product!$A$1:F1158)</f>
        <v>ตัว</v>
      </c>
      <c r="D459" s="105" t="str">
        <f>IF([1]Product!$A$1:G1158="","",[1]Product!$A$1:G1158)</f>
        <v/>
      </c>
    </row>
    <row r="460" spans="1:4">
      <c r="A460" s="99">
        <f>IF([1]Product!$A$1:D1159="","",[1]Product!$A$1:D1159)</f>
        <v>1300</v>
      </c>
      <c r="B460" s="105" t="str">
        <f>IF([1]Product!$A$1:E1159="","",[1]Product!$A$1:E1159)</f>
        <v>สกรูน๊อตชุบกาวไนซ์ # 27x130 มม.</v>
      </c>
      <c r="C460" s="99" t="str">
        <f>IF([1]Product!$A$1:F1159="","",[1]Product!$A$1:F1159)</f>
        <v>ตัว</v>
      </c>
      <c r="D460" s="105" t="str">
        <f>IF([1]Product!$A$1:G1159="","",[1]Product!$A$1:G1159)</f>
        <v/>
      </c>
    </row>
    <row r="461" spans="1:4">
      <c r="A461" s="99">
        <f>IF([1]Product!$A$1:D1160="","",[1]Product!$A$1:D1160)</f>
        <v>1303</v>
      </c>
      <c r="B461" s="105" t="str">
        <f>IF([1]Product!$A$1:E1160="","",[1]Product!$A$1:E1160)</f>
        <v>สกรูน๊อตชุบกาวไนซ์ # 27x180 มม.</v>
      </c>
      <c r="C461" s="99" t="str">
        <f>IF([1]Product!$A$1:F1160="","",[1]Product!$A$1:F1160)</f>
        <v>ตัว</v>
      </c>
      <c r="D461" s="105" t="str">
        <f>IF([1]Product!$A$1:G1160="","",[1]Product!$A$1:G1160)</f>
        <v/>
      </c>
    </row>
    <row r="462" spans="1:4">
      <c r="A462" s="99">
        <f>IF([1]Product!$A$1:D1161="","",[1]Product!$A$1:D1161)</f>
        <v>1311</v>
      </c>
      <c r="B462" s="105" t="str">
        <f>IF([1]Product!$A$1:E1161="","",[1]Product!$A$1:E1161)</f>
        <v>สกรูน๊อตชุบกาวไนซ์ # 27x210 มม.</v>
      </c>
      <c r="C462" s="99" t="str">
        <f>IF([1]Product!$A$1:F1161="","",[1]Product!$A$1:F1161)</f>
        <v>ตัว</v>
      </c>
      <c r="D462" s="105" t="str">
        <f>IF([1]Product!$A$1:G1161="","",[1]Product!$A$1:G1161)</f>
        <v/>
      </c>
    </row>
    <row r="463" spans="1:4">
      <c r="A463" s="99">
        <f>IF([1]Product!$A$1:D1162="","",[1]Product!$A$1:D1162)</f>
        <v>1312</v>
      </c>
      <c r="B463" s="105" t="str">
        <f>IF([1]Product!$A$1:E1162="","",[1]Product!$A$1:E1162)</f>
        <v>สกรูน๊อตชุบกาวไนซ์ # 27x230 มม.</v>
      </c>
      <c r="C463" s="99" t="str">
        <f>IF([1]Product!$A$1:F1162="","",[1]Product!$A$1:F1162)</f>
        <v>ตัว</v>
      </c>
      <c r="D463" s="105" t="str">
        <f>IF([1]Product!$A$1:G1162="","",[1]Product!$A$1:G1162)</f>
        <v/>
      </c>
    </row>
    <row r="464" spans="1:4">
      <c r="A464" s="99">
        <f>IF([1]Product!$A$1:D1163="","",[1]Product!$A$1:D1163)</f>
        <v>1008</v>
      </c>
      <c r="B464" s="105" t="str">
        <f>IF([1]Product!$A$1:E1163="","",[1]Product!$A$1:E1163)</f>
        <v>สกรูน๊อตชุบกาวไนซ์ # 27x250 มม.</v>
      </c>
      <c r="C464" s="99" t="str">
        <f>IF([1]Product!$A$1:F1163="","",[1]Product!$A$1:F1163)</f>
        <v>ตัว</v>
      </c>
      <c r="D464" s="105" t="str">
        <f>IF([1]Product!$A$1:G1163="","",[1]Product!$A$1:G1163)</f>
        <v/>
      </c>
    </row>
    <row r="465" spans="1:4">
      <c r="A465" s="99">
        <f>IF([1]Product!$A$1:D1164="","",[1]Product!$A$1:D1164)</f>
        <v>1313</v>
      </c>
      <c r="B465" s="105" t="str">
        <f>IF([1]Product!$A$1:E1164="","",[1]Product!$A$1:E1164)</f>
        <v>สกรูน๊อตดักไทน์ # 27x210 มม.</v>
      </c>
      <c r="C465" s="99" t="str">
        <f>IF([1]Product!$A$1:F1164="","",[1]Product!$A$1:F1164)</f>
        <v>ตัว</v>
      </c>
      <c r="D465" s="105" t="str">
        <f>IF([1]Product!$A$1:G1164="","",[1]Product!$A$1:G1164)</f>
        <v/>
      </c>
    </row>
    <row r="466" spans="1:4">
      <c r="A466" s="99">
        <f>IF([1]Product!$A$1:D1165="","",[1]Product!$A$1:D1165)</f>
        <v>1314</v>
      </c>
      <c r="B466" s="105" t="str">
        <f>IF([1]Product!$A$1:E1165="","",[1]Product!$A$1:E1165)</f>
        <v>สกรูน๊อตสแตนเลส # 16x180 มม.</v>
      </c>
      <c r="C466" s="99" t="str">
        <f>IF([1]Product!$A$1:F1165="","",[1]Product!$A$1:F1165)</f>
        <v>ตัว</v>
      </c>
      <c r="D466" s="105" t="str">
        <f>IF([1]Product!$A$1:G1165="","",[1]Product!$A$1:G1165)</f>
        <v/>
      </c>
    </row>
    <row r="467" spans="1:4">
      <c r="A467" s="99">
        <f>IF([1]Product!$A$1:D1166="","",[1]Product!$A$1:D1166)</f>
        <v>1307</v>
      </c>
      <c r="B467" s="105" t="str">
        <f>IF([1]Product!$A$1:E1166="","",[1]Product!$A$1:E1166)</f>
        <v>สกรูพร้อมน๊อตชุบสังกะสีใช้กับหน้าจาน # 100 มม. 16x75 mm.</v>
      </c>
      <c r="C467" s="99" t="str">
        <f>IF([1]Product!$A$1:F1166="","",[1]Product!$A$1:F1166)</f>
        <v>ตัว</v>
      </c>
      <c r="D467" s="105" t="str">
        <f>IF([1]Product!$A$1:G1166="","",[1]Product!$A$1:G1166)</f>
        <v/>
      </c>
    </row>
    <row r="468" spans="1:4">
      <c r="A468" s="99">
        <f>IF([1]Product!$A$1:D1167="","",[1]Product!$A$1:D1167)</f>
        <v>1508</v>
      </c>
      <c r="B468" s="105" t="str">
        <f>IF([1]Product!$A$1:E1167="","",[1]Product!$A$1:E1167)</f>
        <v>สกรูพร้อมน๊อตชุบสังกะสีใช้กับหน้าจาน # 150-300 มม. 20x90 mm.</v>
      </c>
      <c r="C468" s="99" t="str">
        <f>IF([1]Product!$A$1:F1167="","",[1]Product!$A$1:F1167)</f>
        <v>ตัว</v>
      </c>
      <c r="D468" s="105" t="str">
        <f>IF([1]Product!$A$1:G1167="","",[1]Product!$A$1:G1167)</f>
        <v/>
      </c>
    </row>
    <row r="469" spans="1:4">
      <c r="A469" s="99">
        <f>IF([1]Product!$A$1:D1168="","",[1]Product!$A$1:D1168)</f>
        <v>1509</v>
      </c>
      <c r="B469" s="105" t="str">
        <f>IF([1]Product!$A$1:E1168="","",[1]Product!$A$1:E1168)</f>
        <v>สกรูพร้อมน๊อตชุบสังกะสีใช้กับหน้าจาน # 700 มม. 27x130 mm.</v>
      </c>
      <c r="C469" s="99" t="str">
        <f>IF([1]Product!$A$1:F1168="","",[1]Product!$A$1:F1168)</f>
        <v>ตัว</v>
      </c>
      <c r="D469" s="105" t="str">
        <f>IF([1]Product!$A$1:G1168="","",[1]Product!$A$1:G1168)</f>
        <v/>
      </c>
    </row>
    <row r="470" spans="1:4">
      <c r="A470" s="99">
        <f>IF([1]Product!$A$1:D1169="","",[1]Product!$A$1:D1169)</f>
        <v>1570</v>
      </c>
      <c r="B470" s="105" t="str">
        <f>IF([1]Product!$A$1:E1169="","",[1]Product!$A$1:E1169)</f>
        <v>สตับ พร้อมน๊อตตัวเมีย 2 ตัว # 1นิ้ว x 0.90 ม.</v>
      </c>
      <c r="C470" s="99" t="str">
        <f>IF([1]Product!$A$1:F1169="","",[1]Product!$A$1:F1169)</f>
        <v>ชุด</v>
      </c>
      <c r="D470" s="105" t="str">
        <f>IF([1]Product!$A$1:G1169="","",[1]Product!$A$1:G1169)</f>
        <v/>
      </c>
    </row>
    <row r="471" spans="1:4">
      <c r="A471" s="99">
        <f>IF([1]Product!$A$1:D1170="","",[1]Product!$A$1:D1170)</f>
        <v>1317</v>
      </c>
      <c r="B471" s="105" t="str">
        <f>IF([1]Product!$A$1:E1170="","",[1]Product!$A$1:E1170)</f>
        <v>สตับเอ็น PE 110 PN10</v>
      </c>
      <c r="C471" s="99" t="str">
        <f>IF([1]Product!$A$1:F1170="","",[1]Product!$A$1:F1170)</f>
        <v>ตัว</v>
      </c>
      <c r="D471" s="105" t="str">
        <f>IF([1]Product!$A$1:G1170="","",[1]Product!$A$1:G1170)</f>
        <v/>
      </c>
    </row>
    <row r="472" spans="1:4">
      <c r="A472" s="99">
        <f>IF([1]Product!$A$1:D1171="","",[1]Product!$A$1:D1171)</f>
        <v>1315</v>
      </c>
      <c r="B472" s="105" t="str">
        <f>IF([1]Product!$A$1:E1171="","",[1]Product!$A$1:E1171)</f>
        <v xml:space="preserve">สตับเอ็น PE 110 PN6.3 </v>
      </c>
      <c r="C472" s="99" t="str">
        <f>IF([1]Product!$A$1:F1171="","",[1]Product!$A$1:F1171)</f>
        <v>ตัว</v>
      </c>
      <c r="D472" s="105" t="str">
        <f>IF([1]Product!$A$1:G1171="","",[1]Product!$A$1:G1171)</f>
        <v/>
      </c>
    </row>
    <row r="473" spans="1:4">
      <c r="A473" s="99">
        <f>IF([1]Product!$A$1:D1172="","",[1]Product!$A$1:D1172)</f>
        <v>1565</v>
      </c>
      <c r="B473" s="105" t="str">
        <f>IF([1]Product!$A$1:E1172="","",[1]Product!$A$1:E1172)</f>
        <v>สตับเอ็น PE 110 PN8</v>
      </c>
      <c r="C473" s="99" t="str">
        <f>IF([1]Product!$A$1:F1172="","",[1]Product!$A$1:F1172)</f>
        <v>ตัว</v>
      </c>
      <c r="D473" s="105" t="str">
        <f>IF([1]Product!$A$1:G1172="","",[1]Product!$A$1:G1172)</f>
        <v/>
      </c>
    </row>
    <row r="474" spans="1:4">
      <c r="A474" s="99">
        <f>IF([1]Product!$A$1:D1173="","",[1]Product!$A$1:D1173)</f>
        <v>1316</v>
      </c>
      <c r="B474" s="105" t="str">
        <f>IF([1]Product!$A$1:E1173="","",[1]Product!$A$1:E1173)</f>
        <v>สตับเอ็น PE 160 PN8</v>
      </c>
      <c r="C474" s="99" t="str">
        <f>IF([1]Product!$A$1:F1173="","",[1]Product!$A$1:F1173)</f>
        <v>ตัว</v>
      </c>
      <c r="D474" s="105" t="str">
        <f>IF([1]Product!$A$1:G1173="","",[1]Product!$A$1:G1173)</f>
        <v/>
      </c>
    </row>
    <row r="475" spans="1:4">
      <c r="A475" s="99">
        <f>IF([1]Product!$A$1:D1174="","",[1]Product!$A$1:D1174)</f>
        <v>1446</v>
      </c>
      <c r="B475" s="105" t="str">
        <f>IF([1]Product!$A$1:E1174="","",[1]Product!$A$1:E1174)</f>
        <v xml:space="preserve">สตับเอ็น PE 225 PN10 </v>
      </c>
      <c r="C475" s="99" t="str">
        <f>IF([1]Product!$A$1:F1174="","",[1]Product!$A$1:F1174)</f>
        <v>ตัว</v>
      </c>
      <c r="D475" s="105" t="str">
        <f>IF([1]Product!$A$1:G1174="","",[1]Product!$A$1:G1174)</f>
        <v/>
      </c>
    </row>
    <row r="476" spans="1:4">
      <c r="A476" s="99">
        <f>IF([1]Product!$A$1:D1175="","",[1]Product!$A$1:D1175)</f>
        <v>1305</v>
      </c>
      <c r="B476" s="105" t="str">
        <f>IF([1]Product!$A$1:E1175="","",[1]Product!$A$1:E1175)</f>
        <v>สตับเอ็น PE 225 PN6.3</v>
      </c>
      <c r="C476" s="99" t="str">
        <f>IF([1]Product!$A$1:F1175="","",[1]Product!$A$1:F1175)</f>
        <v>ตัว</v>
      </c>
      <c r="D476" s="105" t="str">
        <f>IF([1]Product!$A$1:G1175="","",[1]Product!$A$1:G1175)</f>
        <v/>
      </c>
    </row>
    <row r="477" spans="1:4">
      <c r="A477" s="99">
        <f>IF([1]Product!$A$1:D1176="","",[1]Product!$A$1:D1176)</f>
        <v>1444</v>
      </c>
      <c r="B477" s="105" t="str">
        <f>IF([1]Product!$A$1:E1176="","",[1]Product!$A$1:E1176)</f>
        <v>สตับเอ็น PE 280 PN6.3</v>
      </c>
      <c r="C477" s="99" t="str">
        <f>IF([1]Product!$A$1:F1176="","",[1]Product!$A$1:F1176)</f>
        <v>ตัว</v>
      </c>
      <c r="D477" s="105" t="str">
        <f>IF([1]Product!$A$1:G1176="","",[1]Product!$A$1:G1176)</f>
        <v/>
      </c>
    </row>
    <row r="478" spans="1:4">
      <c r="A478" s="99">
        <f>IF([1]Product!$A$1:D1177="","",[1]Product!$A$1:D1177)</f>
        <v>1596</v>
      </c>
      <c r="B478" s="105" t="str">
        <f>IF([1]Product!$A$1:E1177="","",[1]Product!$A$1:E1177)</f>
        <v>สตับเอ็น PE 315 PN10</v>
      </c>
      <c r="C478" s="99" t="str">
        <f>IF([1]Product!$A$1:F1177="","",[1]Product!$A$1:F1177)</f>
        <v>ตัว</v>
      </c>
      <c r="D478" s="105" t="str">
        <f>IF([1]Product!$A$1:G1177="","",[1]Product!$A$1:G1177)</f>
        <v/>
      </c>
    </row>
    <row r="479" spans="1:4">
      <c r="A479" s="99">
        <f>IF([1]Product!$A$1:D1178="","",[1]Product!$A$1:D1178)</f>
        <v>1318</v>
      </c>
      <c r="B479" s="105" t="str">
        <f>IF([1]Product!$A$1:E1178="","",[1]Product!$A$1:E1178)</f>
        <v xml:space="preserve">สตับเอ็น PE 315 PN6.3 </v>
      </c>
      <c r="C479" s="99" t="str">
        <f>IF([1]Product!$A$1:F1178="","",[1]Product!$A$1:F1178)</f>
        <v>ตัว</v>
      </c>
      <c r="D479" s="105" t="str">
        <f>IF([1]Product!$A$1:G1178="","",[1]Product!$A$1:G1178)</f>
        <v/>
      </c>
    </row>
    <row r="480" spans="1:4">
      <c r="A480" s="99">
        <f>IF([1]Product!$A$1:D1179="","",[1]Product!$A$1:D1179)</f>
        <v>1319</v>
      </c>
      <c r="B480" s="105" t="str">
        <f>IF([1]Product!$A$1:E1179="","",[1]Product!$A$1:E1179)</f>
        <v>สตับเอ็น PE 630 PN10</v>
      </c>
      <c r="C480" s="99" t="str">
        <f>IF([1]Product!$A$1:F1179="","",[1]Product!$A$1:F1179)</f>
        <v>ตัว</v>
      </c>
      <c r="D480" s="105" t="str">
        <f>IF([1]Product!$A$1:G1179="","",[1]Product!$A$1:G1179)</f>
        <v/>
      </c>
    </row>
    <row r="481" spans="1:4">
      <c r="A481" s="99">
        <f>IF([1]Product!$A$1:D1180="","",[1]Product!$A$1:D1180)</f>
        <v>1564</v>
      </c>
      <c r="B481" s="105" t="str">
        <f>IF([1]Product!$A$1:E1180="","",[1]Product!$A$1:E1180)</f>
        <v>สตับเอ็น PE 630 PN8</v>
      </c>
      <c r="C481" s="99" t="str">
        <f>IF([1]Product!$A$1:F1180="","",[1]Product!$A$1:F1180)</f>
        <v>ตัว</v>
      </c>
      <c r="D481" s="105" t="str">
        <f>IF([1]Product!$A$1:G1180="","",[1]Product!$A$1:G1180)</f>
        <v/>
      </c>
    </row>
    <row r="482" spans="1:4">
      <c r="A482" s="99">
        <f>IF([1]Product!$A$1:D1181="","",[1]Product!$A$1:D1181)</f>
        <v>1487</v>
      </c>
      <c r="B482" s="105" t="str">
        <f>IF([1]Product!$A$1:E1181="","",[1]Product!$A$1:E1181)</f>
        <v>สลิง S/L ขนาด 5 มม. x8 ,.</v>
      </c>
      <c r="C482" s="99" t="str">
        <f>IF([1]Product!$A$1:F1181="","",[1]Product!$A$1:F1181)</f>
        <v>เส้น</v>
      </c>
      <c r="D482" s="105" t="str">
        <f>IF([1]Product!$A$1:G1181="","",[1]Product!$A$1:G1181)</f>
        <v/>
      </c>
    </row>
    <row r="483" spans="1:4">
      <c r="A483" s="99">
        <f>IF([1]Product!$A$1:D1182="","",[1]Product!$A$1:D1182)</f>
        <v>1635</v>
      </c>
      <c r="B483" s="105" t="str">
        <f>IF([1]Product!$A$1:E1182="","",[1]Product!$A$1:E1182)</f>
        <v>สามทาง PB สวมล๊อค ขนาด 50x50 มม.</v>
      </c>
      <c r="C483" s="99" t="str">
        <f>IF([1]Product!$A$1:F1182="","",[1]Product!$A$1:F1182)</f>
        <v>ตัว</v>
      </c>
      <c r="D483" s="105" t="str">
        <f>IF([1]Product!$A$1:G1182="","",[1]Product!$A$1:G1182)</f>
        <v/>
      </c>
    </row>
    <row r="484" spans="1:4">
      <c r="A484" s="99">
        <f>IF([1]Product!$A$1:D1183="","",[1]Product!$A$1:D1183)</f>
        <v>1448</v>
      </c>
      <c r="B484" s="105" t="str">
        <f>IF([1]Product!$A$1:E1183="","",[1]Product!$A$1:E1183)</f>
        <v>สามทาง PE # 280x110x280 มม. PN6.3</v>
      </c>
      <c r="C484" s="99" t="str">
        <f>IF([1]Product!$A$1:F1183="","",[1]Product!$A$1:F1183)</f>
        <v>ตัว</v>
      </c>
      <c r="D484" s="105" t="str">
        <f>IF([1]Product!$A$1:G1183="","",[1]Product!$A$1:G1183)</f>
        <v/>
      </c>
    </row>
    <row r="485" spans="1:4">
      <c r="A485" s="99">
        <f>IF([1]Product!$A$1:D1184="","",[1]Product!$A$1:D1184)</f>
        <v>1321</v>
      </c>
      <c r="B485" s="105" t="str">
        <f>IF([1]Product!$A$1:E1184="","",[1]Product!$A$1:E1184)</f>
        <v>สามทาง PE # 630x110x630 มม. PN8</v>
      </c>
      <c r="C485" s="99" t="str">
        <f>IF([1]Product!$A$1:F1184="","",[1]Product!$A$1:F1184)</f>
        <v>ตัว</v>
      </c>
      <c r="D485" s="105" t="str">
        <f>IF([1]Product!$A$1:G1184="","",[1]Product!$A$1:G1184)</f>
        <v/>
      </c>
    </row>
    <row r="486" spans="1:4">
      <c r="A486" s="99">
        <f>IF([1]Product!$A$1:D1185="","",[1]Product!$A$1:D1185)</f>
        <v>1320</v>
      </c>
      <c r="B486" s="105" t="str">
        <f>IF([1]Product!$A$1:E1185="","",[1]Product!$A$1:E1185)</f>
        <v>สามทาง PE # 630x160x630 มม. PN8</v>
      </c>
      <c r="C486" s="99" t="str">
        <f>IF([1]Product!$A$1:F1185="","",[1]Product!$A$1:F1185)</f>
        <v>ตัว</v>
      </c>
      <c r="D486" s="105" t="str">
        <f>IF([1]Product!$A$1:G1185="","",[1]Product!$A$1:G1185)</f>
        <v/>
      </c>
    </row>
    <row r="487" spans="1:4">
      <c r="A487" s="99">
        <f>IF([1]Product!$A$1:D1186="","",[1]Product!$A$1:D1186)</f>
        <v>1322</v>
      </c>
      <c r="B487" s="105" t="str">
        <f>IF([1]Product!$A$1:E1186="","",[1]Product!$A$1:E1186)</f>
        <v>สามทาง PE # 630x630x630 มม. PN8</v>
      </c>
      <c r="C487" s="99" t="str">
        <f>IF([1]Product!$A$1:F1186="","",[1]Product!$A$1:F1186)</f>
        <v>ตัว</v>
      </c>
      <c r="D487" s="105" t="str">
        <f>IF([1]Product!$A$1:G1186="","",[1]Product!$A$1:G1186)</f>
        <v/>
      </c>
    </row>
    <row r="488" spans="1:4">
      <c r="A488" s="99">
        <f>IF([1]Product!$A$1:D1187="","",[1]Product!$A$1:D1187)</f>
        <v>1602</v>
      </c>
      <c r="B488" s="105" t="str">
        <f>IF([1]Product!$A$1:E1187="","",[1]Product!$A$1:E1187)</f>
        <v>สามทาง PVC # 3/4 นิ้ว</v>
      </c>
      <c r="C488" s="99" t="str">
        <f>IF([1]Product!$A$1:F1187="","",[1]Product!$A$1:F1187)</f>
        <v>ตัว</v>
      </c>
      <c r="D488" s="105" t="str">
        <f>IF([1]Product!$A$1:G1187="","",[1]Product!$A$1:G1187)</f>
        <v/>
      </c>
    </row>
    <row r="489" spans="1:4">
      <c r="A489" s="99">
        <f>IF([1]Product!$A$1:D1188="","",[1]Product!$A$1:D1188)</f>
        <v>1480</v>
      </c>
      <c r="B489" s="105" t="str">
        <f>IF([1]Product!$A$1:E1188="","",[1]Product!$A$1:E1188)</f>
        <v>สามทาง PVC 100x100x100 ชั้น 8.5</v>
      </c>
      <c r="C489" s="99" t="str">
        <f>IF([1]Product!$A$1:F1188="","",[1]Product!$A$1:F1188)</f>
        <v>ตัว</v>
      </c>
      <c r="D489" s="105" t="str">
        <f>IF([1]Product!$A$1:G1188="","",[1]Product!$A$1:G1188)</f>
        <v/>
      </c>
    </row>
    <row r="490" spans="1:4">
      <c r="A490" s="99">
        <f>IF([1]Product!$A$1:D1189="","",[1]Product!$A$1:D1189)</f>
        <v>1510</v>
      </c>
      <c r="B490" s="105" t="str">
        <f>IF([1]Product!$A$1:E1189="","",[1]Product!$A$1:E1189)</f>
        <v>สามทางปลายปากระฆัง # 200x150 มม.</v>
      </c>
      <c r="C490" s="99" t="str">
        <f>IF([1]Product!$A$1:F1189="","",[1]Product!$A$1:F1189)</f>
        <v>ตัว</v>
      </c>
      <c r="D490" s="105" t="str">
        <f>IF([1]Product!$A$1:G1189="","",[1]Product!$A$1:G1189)</f>
        <v/>
      </c>
    </row>
    <row r="491" spans="1:4">
      <c r="A491" s="99">
        <f>IF([1]Product!$A$1:D1190="","",[1]Product!$A$1:D1190)</f>
        <v>1324</v>
      </c>
      <c r="B491" s="105" t="str">
        <f>IF([1]Product!$A$1:E1190="","",[1]Product!$A$1:E1190)</f>
        <v>สามทางปากระฆังหน้าจานกลาง # 150x100x150 มม.</v>
      </c>
      <c r="C491" s="99" t="str">
        <f>IF([1]Product!$A$1:F1190="","",[1]Product!$A$1:F1190)</f>
        <v>ตัว</v>
      </c>
      <c r="D491" s="105" t="str">
        <f>IF([1]Product!$A$1:G1190="","",[1]Product!$A$1:G1190)</f>
        <v/>
      </c>
    </row>
    <row r="492" spans="1:4">
      <c r="A492" s="99">
        <f>IF([1]Product!$A$1:D1191="","",[1]Product!$A$1:D1191)</f>
        <v>1481</v>
      </c>
      <c r="B492" s="105" t="str">
        <f>IF([1]Product!$A$1:E1191="","",[1]Product!$A$1:E1191)</f>
        <v>สามทางลด PVC 100x40x100 ชั้น 8.5</v>
      </c>
      <c r="C492" s="99" t="str">
        <f>IF([1]Product!$A$1:F1191="","",[1]Product!$A$1:F1191)</f>
        <v>ตัว</v>
      </c>
      <c r="D492" s="105" t="str">
        <f>IF([1]Product!$A$1:G1191="","",[1]Product!$A$1:G1191)</f>
        <v/>
      </c>
    </row>
    <row r="493" spans="1:4">
      <c r="A493" s="99">
        <f>IF([1]Product!$A$1:D1192="","",[1]Product!$A$1:D1192)</f>
        <v>1326</v>
      </c>
      <c r="B493" s="105" t="str">
        <f>IF([1]Product!$A$1:E1192="","",[1]Product!$A$1:E1192)</f>
        <v>สามทางลดหน้าจาน 3 ด้าน # 150x100x150 มม.</v>
      </c>
      <c r="C493" s="99" t="str">
        <f>IF([1]Product!$A$1:F1192="","",[1]Product!$A$1:F1192)</f>
        <v>ตัว</v>
      </c>
      <c r="D493" s="105" t="str">
        <f>IF([1]Product!$A$1:G1192="","",[1]Product!$A$1:G1192)</f>
        <v/>
      </c>
    </row>
    <row r="494" spans="1:4">
      <c r="A494" s="99">
        <f>IF([1]Product!$A$1:D1193="","",[1]Product!$A$1:D1193)</f>
        <v>1335</v>
      </c>
      <c r="B494" s="105" t="str">
        <f>IF([1]Product!$A$1:E1193="","",[1]Product!$A$1:E1193)</f>
        <v>สามทางลดหน้าจาน 3 ด้าน # 200x150x200 มม.</v>
      </c>
      <c r="C494" s="99" t="str">
        <f>IF([1]Product!$A$1:F1193="","",[1]Product!$A$1:F1193)</f>
        <v>ตัว</v>
      </c>
      <c r="D494" s="105" t="str">
        <f>IF([1]Product!$A$1:G1193="","",[1]Product!$A$1:G1193)</f>
        <v/>
      </c>
    </row>
    <row r="495" spans="1:4">
      <c r="A495" s="99">
        <f>IF([1]Product!$A$1:D1194="","",[1]Product!$A$1:D1194)</f>
        <v>1514</v>
      </c>
      <c r="B495" s="105" t="str">
        <f>IF([1]Product!$A$1:E1194="","",[1]Product!$A$1:E1194)</f>
        <v>สามทางลดหน้าจาน 3 ด้าน # 250x100x250 มม.</v>
      </c>
      <c r="C495" s="99" t="str">
        <f>IF([1]Product!$A$1:F1194="","",[1]Product!$A$1:F1194)</f>
        <v>ตัว</v>
      </c>
      <c r="D495" s="105" t="str">
        <f>IF([1]Product!$A$1:G1194="","",[1]Product!$A$1:G1194)</f>
        <v/>
      </c>
    </row>
    <row r="496" spans="1:4">
      <c r="A496" s="99">
        <f>IF([1]Product!$A$1:D1195="","",[1]Product!$A$1:D1195)</f>
        <v>1511</v>
      </c>
      <c r="B496" s="105" t="str">
        <f>IF([1]Product!$A$1:E1195="","",[1]Product!$A$1:E1195)</f>
        <v>สามทางลดหน้าจาน 3 ด้าน # 280x110x280 มม.</v>
      </c>
      <c r="C496" s="99" t="str">
        <f>IF([1]Product!$A$1:F1195="","",[1]Product!$A$1:F1195)</f>
        <v>ตัว</v>
      </c>
      <c r="D496" s="105" t="str">
        <f>IF([1]Product!$A$1:G1195="","",[1]Product!$A$1:G1195)</f>
        <v/>
      </c>
    </row>
    <row r="497" spans="1:4">
      <c r="A497" s="99">
        <f>IF([1]Product!$A$1:D1196="","",[1]Product!$A$1:D1196)</f>
        <v>1338</v>
      </c>
      <c r="B497" s="105" t="str">
        <f>IF([1]Product!$A$1:E1196="","",[1]Product!$A$1:E1196)</f>
        <v>สามทางลดหน้าจาน 3 ด้าน # 300x100x300 มม.</v>
      </c>
      <c r="C497" s="99" t="str">
        <f>IF([1]Product!$A$1:F1196="","",[1]Product!$A$1:F1196)</f>
        <v>ตัว</v>
      </c>
      <c r="D497" s="105" t="str">
        <f>IF([1]Product!$A$1:G1196="","",[1]Product!$A$1:G1196)</f>
        <v/>
      </c>
    </row>
    <row r="498" spans="1:4">
      <c r="A498" s="99">
        <f>IF([1]Product!$A$1:D1197="","",[1]Product!$A$1:D1197)</f>
        <v>1337</v>
      </c>
      <c r="B498" s="105" t="str">
        <f>IF([1]Product!$A$1:E1197="","",[1]Product!$A$1:E1197)</f>
        <v>สามทางลดหน้าจาน 3 ด้าน # 300x200x300 มม.</v>
      </c>
      <c r="C498" s="99" t="str">
        <f>IF([1]Product!$A$1:F1197="","",[1]Product!$A$1:F1197)</f>
        <v>ตัว</v>
      </c>
      <c r="D498" s="105" t="str">
        <f>IF([1]Product!$A$1:G1197="","",[1]Product!$A$1:G1197)</f>
        <v/>
      </c>
    </row>
    <row r="499" spans="1:4">
      <c r="A499" s="99">
        <f>IF([1]Product!$A$1:D1198="","",[1]Product!$A$1:D1198)</f>
        <v>1327</v>
      </c>
      <c r="B499" s="105" t="str">
        <f>IF([1]Product!$A$1:E1198="","",[1]Product!$A$1:E1198)</f>
        <v>สามทางลดหน้าจาน 3 ด้าน # 400x100x400 มม.</v>
      </c>
      <c r="C499" s="99" t="str">
        <f>IF([1]Product!$A$1:F1198="","",[1]Product!$A$1:F1198)</f>
        <v>ตัว</v>
      </c>
      <c r="D499" s="105" t="str">
        <f>IF([1]Product!$A$1:G1198="","",[1]Product!$A$1:G1198)</f>
        <v/>
      </c>
    </row>
    <row r="500" spans="1:4">
      <c r="A500" s="99">
        <f>IF([1]Product!$A$1:D1199="","",[1]Product!$A$1:D1199)</f>
        <v>1339</v>
      </c>
      <c r="B500" s="105" t="str">
        <f>IF([1]Product!$A$1:E1199="","",[1]Product!$A$1:E1199)</f>
        <v>สามทางลดหน้าจาน 3 ด้าน # 500x100x500 มม.</v>
      </c>
      <c r="C500" s="99" t="str">
        <f>IF([1]Product!$A$1:F1199="","",[1]Product!$A$1:F1199)</f>
        <v>ตัว</v>
      </c>
      <c r="D500" s="105" t="str">
        <f>IF([1]Product!$A$1:G1199="","",[1]Product!$A$1:G1199)</f>
        <v/>
      </c>
    </row>
    <row r="501" spans="1:4">
      <c r="A501" s="99">
        <f>IF([1]Product!$A$1:D1200="","",[1]Product!$A$1:D1200)</f>
        <v>1512</v>
      </c>
      <c r="B501" s="105" t="str">
        <f>IF([1]Product!$A$1:E1200="","",[1]Product!$A$1:E1200)</f>
        <v>สามทางลดหน้าจาน 3 ด้าน # 630x110x630 มม.</v>
      </c>
      <c r="C501" s="99" t="str">
        <f>IF([1]Product!$A$1:F1200="","",[1]Product!$A$1:F1200)</f>
        <v>ตัว</v>
      </c>
      <c r="D501" s="105" t="str">
        <f>IF([1]Product!$A$1:G1200="","",[1]Product!$A$1:G1200)</f>
        <v/>
      </c>
    </row>
    <row r="502" spans="1:4">
      <c r="A502" s="99">
        <f>IF([1]Product!$A$1:D1201="","",[1]Product!$A$1:D1201)</f>
        <v>1513</v>
      </c>
      <c r="B502" s="105" t="str">
        <f>IF([1]Product!$A$1:E1201="","",[1]Product!$A$1:E1201)</f>
        <v>สามทางลดหน้าจาน 3 ด้าน # 630x160x630 มม.</v>
      </c>
      <c r="C502" s="99" t="str">
        <f>IF([1]Product!$A$1:F1201="","",[1]Product!$A$1:F1201)</f>
        <v>ตัว</v>
      </c>
      <c r="D502" s="105" t="str">
        <f>IF([1]Product!$A$1:G1201="","",[1]Product!$A$1:G1201)</f>
        <v/>
      </c>
    </row>
    <row r="503" spans="1:4">
      <c r="A503" s="99">
        <f>IF([1]Product!$A$1:D1202="","",[1]Product!$A$1:D1202)</f>
        <v>1328</v>
      </c>
      <c r="B503" s="105" t="str">
        <f>IF([1]Product!$A$1:E1202="","",[1]Product!$A$1:E1202)</f>
        <v>สามทางวาย 90 องศา จาน 3 ด้าน # 600x600 มม.</v>
      </c>
      <c r="C503" s="99" t="str">
        <f>IF([1]Product!$A$1:F1202="","",[1]Product!$A$1:F1202)</f>
        <v>ตัว</v>
      </c>
      <c r="D503" s="105" t="str">
        <f>IF([1]Product!$A$1:G1202="","",[1]Product!$A$1:G1202)</f>
        <v/>
      </c>
    </row>
    <row r="504" spans="1:4">
      <c r="A504" s="99">
        <f>IF([1]Product!$A$1:D1203="","",[1]Product!$A$1:D1203)</f>
        <v>1329</v>
      </c>
      <c r="B504" s="105" t="str">
        <f>IF([1]Product!$A$1:E1203="","",[1]Product!$A$1:E1203)</f>
        <v>สามทางวาย 90 องศา ลดจาน 3 ด้าน # 600x300x600 มม.</v>
      </c>
      <c r="C504" s="99" t="str">
        <f>IF([1]Product!$A$1:F1203="","",[1]Product!$A$1:F1203)</f>
        <v>ตัว</v>
      </c>
      <c r="D504" s="105" t="str">
        <f>IF([1]Product!$A$1:G1203="","",[1]Product!$A$1:G1203)</f>
        <v/>
      </c>
    </row>
    <row r="505" spans="1:4">
      <c r="A505" s="99">
        <f>IF([1]Product!$A$1:D1204="","",[1]Product!$A$1:D1204)</f>
        <v>1330</v>
      </c>
      <c r="B505" s="105" t="str">
        <f>IF([1]Product!$A$1:E1204="","",[1]Product!$A$1:E1204)</f>
        <v>สามทางวายหน้าจาน 3 ด้าน # 150x100 มม.</v>
      </c>
      <c r="C505" s="99" t="str">
        <f>IF([1]Product!$A$1:F1204="","",[1]Product!$A$1:F1204)</f>
        <v>ตัว</v>
      </c>
      <c r="D505" s="105" t="str">
        <f>IF([1]Product!$A$1:G1204="","",[1]Product!$A$1:G1204)</f>
        <v/>
      </c>
    </row>
    <row r="506" spans="1:4">
      <c r="A506" s="99">
        <f>IF([1]Product!$A$1:D1205="","",[1]Product!$A$1:D1205)</f>
        <v>1331</v>
      </c>
      <c r="B506" s="105" t="str">
        <f>IF([1]Product!$A$1:E1205="","",[1]Product!$A$1:E1205)</f>
        <v>สามทางวายหน้าจาน 3 ด้าน # 600x600x600 มม.</v>
      </c>
      <c r="C506" s="99" t="str">
        <f>IF([1]Product!$A$1:F1205="","",[1]Product!$A$1:F1205)</f>
        <v>ตัว</v>
      </c>
      <c r="D506" s="105" t="str">
        <f>IF([1]Product!$A$1:G1205="","",[1]Product!$A$1:G1205)</f>
        <v/>
      </c>
    </row>
    <row r="507" spans="1:4">
      <c r="A507" s="99">
        <f>IF([1]Product!$A$1:D1206="","",[1]Product!$A$1:D1206)</f>
        <v>1333</v>
      </c>
      <c r="B507" s="105" t="str">
        <f>IF([1]Product!$A$1:E1206="","",[1]Product!$A$1:E1206)</f>
        <v>สามทางเหล็กหล่อ หน้าจาน 3 ด้าน # 100x100x100 มม.</v>
      </c>
      <c r="C507" s="99" t="str">
        <f>IF([1]Product!$A$1:F1206="","",[1]Product!$A$1:F1206)</f>
        <v>ตัว</v>
      </c>
      <c r="D507" s="105" t="str">
        <f>IF([1]Product!$A$1:G1206="","",[1]Product!$A$1:G1206)</f>
        <v/>
      </c>
    </row>
    <row r="508" spans="1:4">
      <c r="A508" s="99">
        <f>IF([1]Product!$A$1:D1207="","",[1]Product!$A$1:D1207)</f>
        <v>1332</v>
      </c>
      <c r="B508" s="105" t="str">
        <f>IF([1]Product!$A$1:E1207="","",[1]Product!$A$1:E1207)</f>
        <v>สามทางเหล็กหล่อ หน้าจาน 3 ด้าน # 150x150x150 มม.</v>
      </c>
      <c r="C508" s="99" t="str">
        <f>IF([1]Product!$A$1:F1207="","",[1]Product!$A$1:F1207)</f>
        <v>ตัว</v>
      </c>
      <c r="D508" s="105" t="str">
        <f>IF([1]Product!$A$1:G1207="","",[1]Product!$A$1:G1207)</f>
        <v/>
      </c>
    </row>
    <row r="509" spans="1:4">
      <c r="A509" s="99">
        <f>IF([1]Product!$A$1:D1208="","",[1]Product!$A$1:D1208)</f>
        <v>1325</v>
      </c>
      <c r="B509" s="105" t="str">
        <f>IF([1]Product!$A$1:E1208="","",[1]Product!$A$1:E1208)</f>
        <v>สามทางเหล็กหล่อ หน้าจาน 3 ด้าน # 150x150x150 มม.</v>
      </c>
      <c r="C509" s="99" t="str">
        <f>IF([1]Product!$A$1:F1208="","",[1]Product!$A$1:F1208)</f>
        <v>ตัว</v>
      </c>
      <c r="D509" s="105" t="str">
        <f>IF([1]Product!$A$1:G1208="","",[1]Product!$A$1:G1208)</f>
        <v/>
      </c>
    </row>
    <row r="510" spans="1:4">
      <c r="A510" s="99">
        <f>IF([1]Product!$A$1:D1209="","",[1]Product!$A$1:D1209)</f>
        <v>1334</v>
      </c>
      <c r="B510" s="105" t="str">
        <f>IF([1]Product!$A$1:E1209="","",[1]Product!$A$1:E1209)</f>
        <v>สามทางเหล็กหล่อ หน้าจาน 3 ด้าน # 200x200x200 มม.</v>
      </c>
      <c r="C510" s="99" t="str">
        <f>IF([1]Product!$A$1:F1209="","",[1]Product!$A$1:F1209)</f>
        <v>ตัว</v>
      </c>
      <c r="D510" s="105" t="str">
        <f>IF([1]Product!$A$1:G1209="","",[1]Product!$A$1:G1209)</f>
        <v/>
      </c>
    </row>
    <row r="511" spans="1:4">
      <c r="A511" s="99">
        <f>IF([1]Product!$A$1:D1210="","",[1]Product!$A$1:D1210)</f>
        <v>1340</v>
      </c>
      <c r="B511" s="105" t="str">
        <f>IF([1]Product!$A$1:E1210="","",[1]Product!$A$1:E1210)</f>
        <v>สามทางเหล็กหล่อ หน้าจาน 3 ด้าน # 300x300x300 มม.</v>
      </c>
      <c r="C511" s="99" t="str">
        <f>IF([1]Product!$A$1:F1210="","",[1]Product!$A$1:F1210)</f>
        <v>ตัว</v>
      </c>
      <c r="D511" s="105" t="str">
        <f>IF([1]Product!$A$1:G1210="","",[1]Product!$A$1:G1210)</f>
        <v/>
      </c>
    </row>
    <row r="512" spans="1:4">
      <c r="A512" s="99">
        <f>IF([1]Product!$A$1:D1211="","",[1]Product!$A$1:D1211)</f>
        <v>1341</v>
      </c>
      <c r="B512" s="105" t="str">
        <f>IF([1]Product!$A$1:E1211="","",[1]Product!$A$1:E1211)</f>
        <v>สามทางเหล็กหล่อ หน้าจาน 3 ด้าน # 400x400x400 มม.</v>
      </c>
      <c r="C512" s="99" t="str">
        <f>IF([1]Product!$A$1:F1211="","",[1]Product!$A$1:F1211)</f>
        <v>ตัว</v>
      </c>
      <c r="D512" s="105" t="str">
        <f>IF([1]Product!$A$1:G1211="","",[1]Product!$A$1:G1211)</f>
        <v/>
      </c>
    </row>
    <row r="513" spans="1:4">
      <c r="A513" s="99">
        <f>IF([1]Product!$A$1:D1212="","",[1]Product!$A$1:D1212)</f>
        <v>1336</v>
      </c>
      <c r="B513" s="105" t="str">
        <f>IF([1]Product!$A$1:E1212="","",[1]Product!$A$1:E1212)</f>
        <v>สามทางเหล็กหล่อ หน้าจาน 3 ด้าน # 500x500x500 มม.</v>
      </c>
      <c r="C513" s="99" t="str">
        <f>IF([1]Product!$A$1:F1212="","",[1]Product!$A$1:F1212)</f>
        <v>ตัว</v>
      </c>
      <c r="D513" s="105" t="str">
        <f>IF([1]Product!$A$1:G1212="","",[1]Product!$A$1:G1212)</f>
        <v/>
      </c>
    </row>
    <row r="514" spans="1:4">
      <c r="A514" s="99">
        <f>IF([1]Product!$A$1:D1213="","",[1]Product!$A$1:D1213)</f>
        <v>1323</v>
      </c>
      <c r="B514" s="105" t="str">
        <f>IF([1]Product!$A$1:E1213="","",[1]Product!$A$1:E1213)</f>
        <v>สามทางเหล็กหล่อ หน้าจาน 3 ด้าน # 600x600x600 มม.</v>
      </c>
      <c r="C514" s="99" t="str">
        <f>IF([1]Product!$A$1:F1213="","",[1]Product!$A$1:F1213)</f>
        <v>ตัว</v>
      </c>
      <c r="D514" s="105" t="str">
        <f>IF([1]Product!$A$1:G1213="","",[1]Product!$A$1:G1213)</f>
        <v/>
      </c>
    </row>
    <row r="515" spans="1:4">
      <c r="A515" s="99">
        <f>IF([1]Product!$A$1:D1214="","",[1]Product!$A$1:D1214)</f>
        <v>1342</v>
      </c>
      <c r="B515" s="105" t="str">
        <f>IF([1]Product!$A$1:E1214="","",[1]Product!$A$1:E1214)</f>
        <v>สามทางเหล็กหล่อ หน้าจาน 3 ด้าน # 700x700x700 มม.</v>
      </c>
      <c r="C515" s="99" t="str">
        <f>IF([1]Product!$A$1:F1214="","",[1]Product!$A$1:F1214)</f>
        <v>ตัว</v>
      </c>
      <c r="D515" s="105" t="str">
        <f>IF([1]Product!$A$1:G1214="","",[1]Product!$A$1:G1214)</f>
        <v/>
      </c>
    </row>
    <row r="516" spans="1:4">
      <c r="A516" s="99">
        <f>IF([1]Product!$A$1:D1215="","",[1]Product!$A$1:D1215)</f>
        <v>1515</v>
      </c>
      <c r="B516" s="105" t="str">
        <f>IF([1]Product!$A$1:E1215="","",[1]Product!$A$1:E1215)</f>
        <v>สายจี้คอนกรีต</v>
      </c>
      <c r="C516" s="99" t="str">
        <f>IF([1]Product!$A$1:F1215="","",[1]Product!$A$1:F1215)</f>
        <v>เส้น</v>
      </c>
      <c r="D516" s="105" t="str">
        <f>IF([1]Product!$A$1:G1215="","",[1]Product!$A$1:G1215)</f>
        <v/>
      </c>
    </row>
    <row r="517" spans="1:4">
      <c r="A517" s="99">
        <f>IF([1]Product!$A$1:D1216="","",[1]Product!$A$1:D1216)</f>
        <v>1343</v>
      </c>
      <c r="B517" s="105" t="str">
        <f>IF([1]Product!$A$1:E1216="","",[1]Product!$A$1:E1216)</f>
        <v>สายไฟ  NYY # 4x10 mm2</v>
      </c>
      <c r="C517" s="99" t="str">
        <f>IF([1]Product!$A$1:F1216="","",[1]Product!$A$1:F1216)</f>
        <v>เมตร</v>
      </c>
      <c r="D517" s="105" t="str">
        <f>IF([1]Product!$A$1:G1216="","",[1]Product!$A$1:G1216)</f>
        <v/>
      </c>
    </row>
    <row r="518" spans="1:4">
      <c r="A518" s="99">
        <f>IF([1]Product!$A$1:D1217="","",[1]Product!$A$1:D1217)</f>
        <v>1516</v>
      </c>
      <c r="B518" s="105" t="str">
        <f>IF([1]Product!$A$1:E1217="","",[1]Product!$A$1:E1217)</f>
        <v xml:space="preserve">สายไฟ CCTV </v>
      </c>
      <c r="C518" s="99" t="str">
        <f>IF([1]Product!$A$1:F1217="","",[1]Product!$A$1:F1217)</f>
        <v>เมตร</v>
      </c>
      <c r="D518" s="105" t="str">
        <f>IF([1]Product!$A$1:G1217="","",[1]Product!$A$1:G1217)</f>
        <v/>
      </c>
    </row>
    <row r="519" spans="1:4">
      <c r="A519" s="99">
        <f>IF([1]Product!$A$1:D1218="","",[1]Product!$A$1:D1218)</f>
        <v>1517</v>
      </c>
      <c r="B519" s="105" t="str">
        <f>IF([1]Product!$A$1:E1218="","",[1]Product!$A$1:E1218)</f>
        <v>สายไฟ THW # 10 มม.</v>
      </c>
      <c r="C519" s="99" t="str">
        <f>IF([1]Product!$A$1:F1218="","",[1]Product!$A$1:F1218)</f>
        <v>เมตร</v>
      </c>
      <c r="D519" s="105" t="str">
        <f>IF([1]Product!$A$1:G1218="","",[1]Product!$A$1:G1218)</f>
        <v/>
      </c>
    </row>
    <row r="520" spans="1:4">
      <c r="A520" s="99">
        <f>IF([1]Product!$A$1:D1219="","",[1]Product!$A$1:D1219)</f>
        <v>1518</v>
      </c>
      <c r="B520" s="105" t="str">
        <f>IF([1]Product!$A$1:E1219="","",[1]Product!$A$1:E1219)</f>
        <v>สายไฟ THW # 1x2.5 มม.</v>
      </c>
      <c r="C520" s="99" t="str">
        <f>IF([1]Product!$A$1:F1219="","",[1]Product!$A$1:F1219)</f>
        <v>ม้วน</v>
      </c>
      <c r="D520" s="105" t="str">
        <f>IF([1]Product!$A$1:G1219="","",[1]Product!$A$1:G1219)</f>
        <v>1 ม้วน ยาว 100 ม.</v>
      </c>
    </row>
    <row r="521" spans="1:4">
      <c r="A521" s="99">
        <f>IF([1]Product!$A$1:D1220="","",[1]Product!$A$1:D1220)</f>
        <v>1519</v>
      </c>
      <c r="B521" s="105" t="str">
        <f>IF([1]Product!$A$1:E1220="","",[1]Product!$A$1:E1220)</f>
        <v>สายไฟ THW # 1x25 มม.</v>
      </c>
      <c r="C521" s="99" t="str">
        <f>IF([1]Product!$A$1:F1220="","",[1]Product!$A$1:F1220)</f>
        <v>เมตร</v>
      </c>
      <c r="D521" s="105" t="str">
        <f>IF([1]Product!$A$1:G1220="","",[1]Product!$A$1:G1220)</f>
        <v/>
      </c>
    </row>
    <row r="522" spans="1:4">
      <c r="A522" s="99">
        <f>IF([1]Product!$A$1:D1221="","",[1]Product!$A$1:D1221)</f>
        <v>1520</v>
      </c>
      <c r="B522" s="105" t="str">
        <f>IF([1]Product!$A$1:E1221="","",[1]Product!$A$1:E1221)</f>
        <v>สายไฟ THW # 1x4 มม.</v>
      </c>
      <c r="C522" s="99" t="str">
        <f>IF([1]Product!$A$1:F1221="","",[1]Product!$A$1:F1221)</f>
        <v>ม้วน</v>
      </c>
      <c r="D522" s="105" t="str">
        <f>IF([1]Product!$A$1:G1221="","",[1]Product!$A$1:G1221)</f>
        <v>1 ม้วน ยาว 100 ม.</v>
      </c>
    </row>
    <row r="523" spans="1:4">
      <c r="A523" s="99">
        <f>IF([1]Product!$A$1:D1222="","",[1]Product!$A$1:D1222)</f>
        <v>1521</v>
      </c>
      <c r="B523" s="105" t="str">
        <f>IF([1]Product!$A$1:E1222="","",[1]Product!$A$1:E1222)</f>
        <v>สายไฟ THW # 1x6 มม.</v>
      </c>
      <c r="C523" s="99" t="str">
        <f>IF([1]Product!$A$1:F1222="","",[1]Product!$A$1:F1222)</f>
        <v>ม้วน</v>
      </c>
      <c r="D523" s="105" t="str">
        <f>IF([1]Product!$A$1:G1222="","",[1]Product!$A$1:G1222)</f>
        <v>1 ม้วน ยาว 100 ม.</v>
      </c>
    </row>
    <row r="524" spans="1:4">
      <c r="A524" s="99">
        <f>IF([1]Product!$A$1:D1223="","",[1]Product!$A$1:D1223)</f>
        <v>1522</v>
      </c>
      <c r="B524" s="105" t="str">
        <f>IF([1]Product!$A$1:E1223="","",[1]Product!$A$1:E1223)</f>
        <v>สายไฟ THW # 1x70 มม.</v>
      </c>
      <c r="C524" s="99" t="str">
        <f>IF([1]Product!$A$1:F1223="","",[1]Product!$A$1:F1223)</f>
        <v>เมตร</v>
      </c>
      <c r="D524" s="105" t="str">
        <f>IF([1]Product!$A$1:G1223="","",[1]Product!$A$1:G1223)</f>
        <v/>
      </c>
    </row>
    <row r="525" spans="1:4">
      <c r="A525" s="99">
        <f>IF([1]Product!$A$1:D1224="","",[1]Product!$A$1:D1224)</f>
        <v>1537</v>
      </c>
      <c r="B525" s="105" t="str">
        <f>IF([1]Product!$A$1:E1224="","",[1]Product!$A$1:E1224)</f>
        <v>สายไฟ VFF # 2x0.5 มม.</v>
      </c>
      <c r="C525" s="99" t="str">
        <f>IF([1]Product!$A$1:F1224="","",[1]Product!$A$1:F1224)</f>
        <v>เมตร</v>
      </c>
      <c r="D525" s="105" t="str">
        <f>IF([1]Product!$A$1:G1224="","",[1]Product!$A$1:G1224)</f>
        <v/>
      </c>
    </row>
    <row r="526" spans="1:4">
      <c r="A526" s="99">
        <f>IF([1]Product!$A$1:D1225="","",[1]Product!$A$1:D1225)</f>
        <v>1538</v>
      </c>
      <c r="B526" s="105" t="str">
        <f>IF([1]Product!$A$1:E1225="","",[1]Product!$A$1:E1225)</f>
        <v>สายสัญญาณ # 57 มม.</v>
      </c>
      <c r="C526" s="99" t="str">
        <f>IF([1]Product!$A$1:F1225="","",[1]Product!$A$1:F1225)</f>
        <v>เมตร</v>
      </c>
      <c r="D526" s="105" t="str">
        <f>IF([1]Product!$A$1:G1225="","",[1]Product!$A$1:G1225)</f>
        <v/>
      </c>
    </row>
    <row r="527" spans="1:4">
      <c r="A527" s="99">
        <f>IF([1]Product!$A$1:D1226="","",[1]Product!$A$1:D1226)</f>
        <v>1452</v>
      </c>
      <c r="B527" s="105" t="str">
        <f>IF([1]Product!$A$1:E1226="","",[1]Product!$A$1:E1226)</f>
        <v>สี Epoxy Nitocote EP405 RAL7035 (4L)</v>
      </c>
      <c r="C527" s="99" t="str">
        <f>IF([1]Product!$A$1:F1226="","",[1]Product!$A$1:F1226)</f>
        <v>ถัง</v>
      </c>
      <c r="D527" s="105" t="str">
        <f>IF([1]Product!$A$1:G1226="","",[1]Product!$A$1:G1226)</f>
        <v/>
      </c>
    </row>
    <row r="528" spans="1:4">
      <c r="A528" s="99">
        <f>IF([1]Product!$A$1:D1227="","",[1]Product!$A$1:D1227)</f>
        <v>1344</v>
      </c>
      <c r="B528" s="105" t="str">
        <f>IF([1]Product!$A$1:E1227="","",[1]Product!$A$1:E1227)</f>
        <v>สีเคลือบเงา RPs เบอร์ 3003</v>
      </c>
      <c r="C528" s="99" t="str">
        <f>IF([1]Product!$A$1:F1227="","",[1]Product!$A$1:F1227)</f>
        <v>แกลลอน</v>
      </c>
      <c r="D528" s="105" t="str">
        <f>IF([1]Product!$A$1:G1227="","",[1]Product!$A$1:G1227)</f>
        <v/>
      </c>
    </row>
    <row r="529" spans="1:4">
      <c r="A529" s="99">
        <f>IF([1]Product!$A$1:D1228="","",[1]Product!$A$1:D1228)</f>
        <v>1345</v>
      </c>
      <c r="B529" s="105" t="str">
        <f>IF([1]Product!$A$1:E1228="","",[1]Product!$A$1:E1228)</f>
        <v>สีเคลือบเงา RPs เบอร์ 3004</v>
      </c>
      <c r="C529" s="99" t="str">
        <f>IF([1]Product!$A$1:F1228="","",[1]Product!$A$1:F1228)</f>
        <v>แกลลอน</v>
      </c>
      <c r="D529" s="105" t="str">
        <f>IF([1]Product!$A$1:G1228="","",[1]Product!$A$1:G1228)</f>
        <v/>
      </c>
    </row>
    <row r="530" spans="1:4">
      <c r="A530" s="99">
        <f>IF([1]Product!$A$1:D1229="","",[1]Product!$A$1:D1229)</f>
        <v>1346</v>
      </c>
      <c r="B530" s="105" t="str">
        <f>IF([1]Product!$A$1:E1229="","",[1]Product!$A$1:E1229)</f>
        <v>สีทาท่อ Epoxy (ดำ) ส่วน A</v>
      </c>
      <c r="C530" s="99" t="str">
        <f>IF([1]Product!$A$1:F1229="","",[1]Product!$A$1:F1229)</f>
        <v>ถัง</v>
      </c>
      <c r="D530" s="105" t="str">
        <f>IF([1]Product!$A$1:G1229="","",[1]Product!$A$1:G1229)</f>
        <v/>
      </c>
    </row>
    <row r="531" spans="1:4">
      <c r="A531" s="99">
        <f>IF([1]Product!$A$1:D1230="","",[1]Product!$A$1:D1230)</f>
        <v>1586</v>
      </c>
      <c r="B531" s="105" t="str">
        <f>IF([1]Product!$A$1:E1230="","",[1]Product!$A$1:E1230)</f>
        <v>สีทาท่อ Epoxy (ดำ) ส่วน A+B</v>
      </c>
      <c r="C531" s="99" t="str">
        <f>IF([1]Product!$A$1:F1230="","",[1]Product!$A$1:F1230)</f>
        <v>ชุด</v>
      </c>
      <c r="D531" s="105" t="str">
        <f>IF([1]Product!$A$1:G1230="","",[1]Product!$A$1:G1230)</f>
        <v>ชุดละ 18 กก.</v>
      </c>
    </row>
    <row r="532" spans="1:4">
      <c r="A532" s="99">
        <f>IF([1]Product!$A$1:D1231="","",[1]Product!$A$1:D1231)</f>
        <v>1347</v>
      </c>
      <c r="B532" s="105" t="str">
        <f>IF([1]Product!$A$1:E1231="","",[1]Product!$A$1:E1231)</f>
        <v>สีทาท่อ Epoxy (ดำ) ส่วน B</v>
      </c>
      <c r="C532" s="99" t="str">
        <f>IF([1]Product!$A$1:F1231="","",[1]Product!$A$1:F1231)</f>
        <v>แกลลอน</v>
      </c>
      <c r="D532" s="105" t="str">
        <f>IF([1]Product!$A$1:G1231="","",[1]Product!$A$1:G1231)</f>
        <v/>
      </c>
    </row>
    <row r="533" spans="1:4">
      <c r="A533" s="99">
        <f>IF([1]Product!$A$1:D1232="","",[1]Product!$A$1:D1232)</f>
        <v>1587</v>
      </c>
      <c r="B533" s="105" t="str">
        <f>IF([1]Product!$A$1:E1232="","",[1]Product!$A$1:E1232)</f>
        <v>สีทาท่อ Epoxy (เทา) ส่วน A+B</v>
      </c>
      <c r="C533" s="99" t="str">
        <f>IF([1]Product!$A$1:F1232="","",[1]Product!$A$1:F1232)</f>
        <v>ชุด</v>
      </c>
      <c r="D533" s="105" t="str">
        <f>IF([1]Product!$A$1:G1232="","",[1]Product!$A$1:G1232)</f>
        <v>ชุดละ 18 กก.</v>
      </c>
    </row>
    <row r="534" spans="1:4">
      <c r="A534" s="99">
        <f>IF([1]Product!$A$1:D1233="","",[1]Product!$A$1:D1233)</f>
        <v>1348</v>
      </c>
      <c r="B534" s="105" t="str">
        <f>IF([1]Product!$A$1:E1233="","",[1]Product!$A$1:E1233)</f>
        <v>สีทาท่อ Epoxy (เทา-อ่อน) ส่วน A</v>
      </c>
      <c r="C534" s="99" t="str">
        <f>IF([1]Product!$A$1:F1233="","",[1]Product!$A$1:F1233)</f>
        <v>ถัง</v>
      </c>
      <c r="D534" s="105" t="str">
        <f>IF([1]Product!$A$1:G1233="","",[1]Product!$A$1:G1233)</f>
        <v/>
      </c>
    </row>
    <row r="535" spans="1:4">
      <c r="A535" s="99">
        <f>IF([1]Product!$A$1:D1234="","",[1]Product!$A$1:D1234)</f>
        <v>1349</v>
      </c>
      <c r="B535" s="105" t="str">
        <f>IF([1]Product!$A$1:E1234="","",[1]Product!$A$1:E1234)</f>
        <v>สีทาท่อ Epoxy (เทา-อ่อน) ส่วน B</v>
      </c>
      <c r="C535" s="99" t="str">
        <f>IF([1]Product!$A$1:F1234="","",[1]Product!$A$1:F1234)</f>
        <v>แกลลอน</v>
      </c>
      <c r="D535" s="105" t="str">
        <f>IF([1]Product!$A$1:G1234="","",[1]Product!$A$1:G1234)</f>
        <v/>
      </c>
    </row>
    <row r="536" spans="1:4">
      <c r="A536" s="99">
        <f>IF([1]Product!$A$1:D1235="","",[1]Product!$A$1:D1235)</f>
        <v>1350</v>
      </c>
      <c r="B536" s="105" t="str">
        <f>IF([1]Product!$A$1:E1235="","",[1]Product!$A$1:E1235)</f>
        <v>สีทาท่อ Epoxy (ฟ้า) ส่วน A</v>
      </c>
      <c r="C536" s="99" t="str">
        <f>IF([1]Product!$A$1:F1235="","",[1]Product!$A$1:F1235)</f>
        <v>ถัง</v>
      </c>
      <c r="D536" s="105" t="str">
        <f>IF([1]Product!$A$1:G1235="","",[1]Product!$A$1:G1235)</f>
        <v/>
      </c>
    </row>
    <row r="537" spans="1:4">
      <c r="A537" s="99">
        <f>IF([1]Product!$A$1:D1236="","",[1]Product!$A$1:D1236)</f>
        <v>1351</v>
      </c>
      <c r="B537" s="105" t="str">
        <f>IF([1]Product!$A$1:E1236="","",[1]Product!$A$1:E1236)</f>
        <v>สีทาท่อ Epoxy (ฟ้า) ส่วน B</v>
      </c>
      <c r="C537" s="99" t="str">
        <f>IF([1]Product!$A$1:F1236="","",[1]Product!$A$1:F1236)</f>
        <v>แกลลอน</v>
      </c>
      <c r="D537" s="105" t="str">
        <f>IF([1]Product!$A$1:G1236="","",[1]Product!$A$1:G1236)</f>
        <v/>
      </c>
    </row>
    <row r="538" spans="1:4">
      <c r="A538" s="99">
        <f>IF([1]Product!$A$1:D1237="","",[1]Product!$A$1:D1237)</f>
        <v>1352</v>
      </c>
      <c r="B538" s="105" t="str">
        <f>IF([1]Product!$A$1:E1237="","",[1]Product!$A$1:E1237)</f>
        <v>สีทาภายนอก Captain Shield # 171</v>
      </c>
      <c r="C538" s="99" t="str">
        <f>IF([1]Product!$A$1:F1237="","",[1]Product!$A$1:F1237)</f>
        <v>ถัง</v>
      </c>
      <c r="D538" s="105" t="str">
        <f>IF([1]Product!$A$1:G1237="","",[1]Product!$A$1:G1237)</f>
        <v/>
      </c>
    </row>
    <row r="539" spans="1:4">
      <c r="A539" s="99">
        <f>IF([1]Product!$A$1:D1238="","",[1]Product!$A$1:D1238)</f>
        <v>1353</v>
      </c>
      <c r="B539" s="105" t="str">
        <f>IF([1]Product!$A$1:E1238="","",[1]Product!$A$1:E1238)</f>
        <v>สีทาภายนอก Long Coat # D5017</v>
      </c>
      <c r="C539" s="99" t="str">
        <f>IF([1]Product!$A$1:F1238="","",[1]Product!$A$1:F1238)</f>
        <v>ถัง</v>
      </c>
      <c r="D539" s="105" t="str">
        <f>IF([1]Product!$A$1:G1238="","",[1]Product!$A$1:G1238)</f>
        <v/>
      </c>
    </row>
    <row r="540" spans="1:4">
      <c r="A540" s="99">
        <f>IF([1]Product!$A$1:D1239="","",[1]Product!$A$1:D1239)</f>
        <v>1354</v>
      </c>
      <c r="B540" s="105" t="str">
        <f>IF([1]Product!$A$1:E1239="","",[1]Product!$A$1:E1239)</f>
        <v>สีทาภายใน Captain Shield # 171</v>
      </c>
      <c r="C540" s="99" t="str">
        <f>IF([1]Product!$A$1:F1239="","",[1]Product!$A$1:F1239)</f>
        <v>ถัง</v>
      </c>
      <c r="D540" s="105" t="str">
        <f>IF([1]Product!$A$1:G1239="","",[1]Product!$A$1:G1239)</f>
        <v/>
      </c>
    </row>
    <row r="541" spans="1:4">
      <c r="A541" s="99">
        <f>IF([1]Product!$A$1:D1240="","",[1]Product!$A$1:D1240)</f>
        <v>1355</v>
      </c>
      <c r="B541" s="105" t="str">
        <f>IF([1]Product!$A$1:E1240="","",[1]Product!$A$1:E1240)</f>
        <v>สีทาภายใน Long Coat # L4012</v>
      </c>
      <c r="C541" s="99" t="str">
        <f>IF([1]Product!$A$1:F1240="","",[1]Product!$A$1:F1240)</f>
        <v>ถัง</v>
      </c>
      <c r="D541" s="105" t="str">
        <f>IF([1]Product!$A$1:G1240="","",[1]Product!$A$1:G1240)</f>
        <v/>
      </c>
    </row>
    <row r="542" spans="1:4">
      <c r="A542" s="99">
        <f>IF([1]Product!$A$1:D1241="","",[1]Product!$A$1:D1241)</f>
        <v>1523</v>
      </c>
      <c r="B542" s="105" t="str">
        <f>IF([1]Product!$A$1:E1241="","",[1]Product!$A$1:E1241)</f>
        <v>สีรองพื้น P.E. Tape</v>
      </c>
      <c r="C542" s="99" t="str">
        <f>IF([1]Product!$A$1:F1241="","",[1]Product!$A$1:F1241)</f>
        <v>ถัง</v>
      </c>
      <c r="D542" s="105" t="str">
        <f>IF([1]Product!$A$1:G1241="","",[1]Product!$A$1:G1241)</f>
        <v/>
      </c>
    </row>
    <row r="543" spans="1:4">
      <c r="A543" s="99">
        <f>IF([1]Product!$A$1:D1242="","",[1]Product!$A$1:D1242)</f>
        <v>1356</v>
      </c>
      <c r="B543" s="105" t="str">
        <f>IF([1]Product!$A$1:E1242="","",[1]Product!$A$1:E1242)</f>
        <v>สีรองพื้นกันสนิม (สีเทา) # 5 กก.</v>
      </c>
      <c r="C543" s="99" t="str">
        <f>IF([1]Product!$A$1:F1242="","",[1]Product!$A$1:F1242)</f>
        <v>ถัง</v>
      </c>
      <c r="D543" s="105" t="str">
        <f>IF([1]Product!$A$1:G1242="","",[1]Product!$A$1:G1242)</f>
        <v/>
      </c>
    </row>
    <row r="544" spans="1:4">
      <c r="A544" s="99">
        <f>IF([1]Product!$A$1:D1243="","",[1]Product!$A$1:D1243)</f>
        <v>1357</v>
      </c>
      <c r="B544" s="105" t="str">
        <f>IF([1]Product!$A$1:E1243="","",[1]Product!$A$1:E1243)</f>
        <v>สีรองพื้นปูน Captain Shield Plus</v>
      </c>
      <c r="C544" s="99" t="str">
        <f>IF([1]Product!$A$1:F1243="","",[1]Product!$A$1:F1243)</f>
        <v>ถัง</v>
      </c>
      <c r="D544" s="105" t="str">
        <f>IF([1]Product!$A$1:G1243="","",[1]Product!$A$1:G1243)</f>
        <v/>
      </c>
    </row>
    <row r="545" spans="1:4">
      <c r="A545" s="99">
        <f>IF([1]Product!$A$1:D1244="","",[1]Product!$A$1:D1244)</f>
        <v>1358</v>
      </c>
      <c r="B545" s="105" t="str">
        <f>IF([1]Product!$A$1:E1244="","",[1]Product!$A$1:E1244)</f>
        <v>สีรองพื้นปูน RPs</v>
      </c>
      <c r="C545" s="99" t="str">
        <f>IF([1]Product!$A$1:F1244="","",[1]Product!$A$1:F1244)</f>
        <v>ถัง</v>
      </c>
      <c r="D545" s="105" t="str">
        <f>IF([1]Product!$A$1:G1244="","",[1]Product!$A$1:G1244)</f>
        <v/>
      </c>
    </row>
    <row r="546" spans="1:4">
      <c r="A546" s="99">
        <f>IF([1]Product!$A$1:D1245="","",[1]Product!$A$1:D1245)</f>
        <v>1359</v>
      </c>
      <c r="B546" s="105" t="str">
        <f>IF([1]Product!$A$1:E1245="","",[1]Product!$A$1:E1245)</f>
        <v>สีรองพื้นเหล็ก RPs</v>
      </c>
      <c r="C546" s="99" t="str">
        <f>IF([1]Product!$A$1:F1245="","",[1]Product!$A$1:F1245)</f>
        <v>ถัง</v>
      </c>
      <c r="D546" s="105" t="str">
        <f>IF([1]Product!$A$1:G1245="","",[1]Product!$A$1:G1245)</f>
        <v/>
      </c>
    </row>
    <row r="547" spans="1:4">
      <c r="A547" s="99">
        <f>IF([1]Product!$A$1:D1246="","",[1]Product!$A$1:D1246)</f>
        <v>1461</v>
      </c>
      <c r="B547" s="105" t="str">
        <f>IF([1]Product!$A$1:E1246="","",[1]Product!$A$1:E1246)</f>
        <v>สีลิควิด อีพ๊อกซี่ Jotun (Part A&amp;B)</v>
      </c>
      <c r="C547" s="99" t="str">
        <f>IF([1]Product!$A$1:F1246="","",[1]Product!$A$1:F1246)</f>
        <v>ถัง</v>
      </c>
      <c r="D547" s="105" t="str">
        <f>IF([1]Product!$A$1:G1246="","",[1]Product!$A$1:G1246)</f>
        <v/>
      </c>
    </row>
    <row r="548" spans="1:4">
      <c r="A548" s="99">
        <f>IF([1]Product!$A$1:D1247="","",[1]Product!$A$1:D1247)</f>
        <v>1360</v>
      </c>
      <c r="B548" s="105" t="str">
        <f>IF([1]Product!$A$1:E1247="","",[1]Product!$A$1:E1247)</f>
        <v>สีสเปรย์ (สีเทา)</v>
      </c>
      <c r="C548" s="99" t="str">
        <f>IF([1]Product!$A$1:F1247="","",[1]Product!$A$1:F1247)</f>
        <v>กระป๋อง</v>
      </c>
      <c r="D548" s="105" t="str">
        <f>IF([1]Product!$A$1:G1247="","",[1]Product!$A$1:G1247)</f>
        <v/>
      </c>
    </row>
    <row r="549" spans="1:4">
      <c r="A549" s="99">
        <f>IF([1]Product!$A$1:D1248="","",[1]Product!$A$1:D1248)</f>
        <v>1648</v>
      </c>
      <c r="B549" s="105" t="str">
        <f>IF([1]Product!$A$1:E1248="","",[1]Product!$A$1:E1248)</f>
        <v>เสาเข็ม คอร. เหลี่ยม # 0.18x0.18x5.50 ม.</v>
      </c>
      <c r="C549" s="99" t="str">
        <f>IF([1]Product!$A$1:F1248="","",[1]Product!$A$1:F1248)</f>
        <v>ต้น</v>
      </c>
      <c r="D549" s="105" t="str">
        <f>IF([1]Product!$A$1:G1248="","",[1]Product!$A$1:G1248)</f>
        <v/>
      </c>
    </row>
    <row r="550" spans="1:4">
      <c r="A550" s="99">
        <f>IF([1]Product!$A$1:D1249="","",[1]Product!$A$1:D1249)</f>
        <v>1361</v>
      </c>
      <c r="B550" s="105" t="str">
        <f>IF([1]Product!$A$1:E1249="","",[1]Product!$A$1:E1249)</f>
        <v>เสาเข็ม คอร. เหลี่ยม # 0.26x0.26x3.5 ม.</v>
      </c>
      <c r="C550" s="99" t="str">
        <f>IF([1]Product!$A$1:F1249="","",[1]Product!$A$1:F1249)</f>
        <v>ต้น</v>
      </c>
      <c r="D550" s="105" t="str">
        <f>IF([1]Product!$A$1:G1249="","",[1]Product!$A$1:G1249)</f>
        <v/>
      </c>
    </row>
    <row r="551" spans="1:4">
      <c r="A551" s="99">
        <f>IF([1]Product!$A$1:D1250="","",[1]Product!$A$1:D1250)</f>
        <v>1362</v>
      </c>
      <c r="B551" s="105" t="str">
        <f>IF([1]Product!$A$1:E1250="","",[1]Product!$A$1:E1250)</f>
        <v>เสาเข็ม คอร. เหลี่ยม # 0.26x0.26x6 ม.</v>
      </c>
      <c r="C551" s="99" t="str">
        <f>IF([1]Product!$A$1:F1250="","",[1]Product!$A$1:F1250)</f>
        <v>ต้น</v>
      </c>
      <c r="D551" s="105" t="str">
        <f>IF([1]Product!$A$1:G1250="","",[1]Product!$A$1:G1250)</f>
        <v/>
      </c>
    </row>
    <row r="552" spans="1:4">
      <c r="A552" s="99">
        <f>IF([1]Product!$A$1:D1251="","",[1]Product!$A$1:D1251)</f>
        <v>1363</v>
      </c>
      <c r="B552" s="105" t="str">
        <f>IF([1]Product!$A$1:E1251="","",[1]Product!$A$1:E1251)</f>
        <v>เสาเข็ม คอร. เหลี่ยม # 0.26x0.26x6.5 ม.</v>
      </c>
      <c r="C552" s="99" t="str">
        <f>IF([1]Product!$A$1:F1251="","",[1]Product!$A$1:F1251)</f>
        <v>ต้น</v>
      </c>
      <c r="D552" s="105" t="str">
        <f>IF([1]Product!$A$1:G1251="","",[1]Product!$A$1:G1251)</f>
        <v/>
      </c>
    </row>
    <row r="553" spans="1:4">
      <c r="A553" s="99">
        <f>IF([1]Product!$A$1:D1252="","",[1]Product!$A$1:D1252)</f>
        <v>1364</v>
      </c>
      <c r="B553" s="105" t="str">
        <f>IF([1]Product!$A$1:E1252="","",[1]Product!$A$1:E1252)</f>
        <v>เสาเข็ม คอร. เหลี่ยม # 0.26x0.26x8 ม.</v>
      </c>
      <c r="C553" s="99" t="str">
        <f>IF([1]Product!$A$1:F1252="","",[1]Product!$A$1:F1252)</f>
        <v>ต้น</v>
      </c>
      <c r="D553" s="105" t="str">
        <f>IF([1]Product!$A$1:G1252="","",[1]Product!$A$1:G1252)</f>
        <v/>
      </c>
    </row>
    <row r="554" spans="1:4">
      <c r="A554" s="99">
        <f>IF([1]Product!$A$1:D1253="","",[1]Product!$A$1:D1253)</f>
        <v>1544</v>
      </c>
      <c r="B554" s="105" t="str">
        <f>IF([1]Product!$A$1:E1253="","",[1]Product!$A$1:E1253)</f>
        <v>เสาเข็มสี่เหลี่ยมตัน 0.22x0.22x10.00 ม.เสริมเหล็ก 4DB 12x2.00 ม.</v>
      </c>
      <c r="C554" s="99" t="str">
        <f>IF([1]Product!$A$1:F1253="","",[1]Product!$A$1:F1253)</f>
        <v>ต้น</v>
      </c>
      <c r="D554" s="105" t="str">
        <f>IF([1]Product!$A$1:G1253="","",[1]Product!$A$1:G1253)</f>
        <v/>
      </c>
    </row>
    <row r="555" spans="1:4">
      <c r="A555" s="99">
        <f>IF([1]Product!$A$1:D1254="","",[1]Product!$A$1:D1254)</f>
        <v>1545</v>
      </c>
      <c r="B555" s="105" t="str">
        <f>IF([1]Product!$A$1:E1254="","",[1]Product!$A$1:E1254)</f>
        <v>เสาเข็มสี่เหลี่ยมตัน 0.22x0.22x10.00 ม.เสริมเหล็ก 4DB 16x2.50 ม.</v>
      </c>
      <c r="C555" s="99" t="str">
        <f>IF([1]Product!$A$1:F1254="","",[1]Product!$A$1:F1254)</f>
        <v>ต้น</v>
      </c>
      <c r="D555" s="105" t="str">
        <f>IF([1]Product!$A$1:G1254="","",[1]Product!$A$1:G1254)</f>
        <v/>
      </c>
    </row>
    <row r="556" spans="1:4">
      <c r="A556" s="99">
        <f>IF([1]Product!$A$1:D1255="","",[1]Product!$A$1:D1255)</f>
        <v>1546</v>
      </c>
      <c r="B556" s="105" t="str">
        <f>IF([1]Product!$A$1:E1255="","",[1]Product!$A$1:E1255)</f>
        <v>เสาเข็มสี่เหลี่ยมตัน 0.22x0.22x11.50 ม.เสริมเหล็ก 4DB 12x2.00 ม.</v>
      </c>
      <c r="C556" s="99" t="str">
        <f>IF([1]Product!$A$1:F1255="","",[1]Product!$A$1:F1255)</f>
        <v>ต้น</v>
      </c>
      <c r="D556" s="105" t="str">
        <f>IF([1]Product!$A$1:G1255="","",[1]Product!$A$1:G1255)</f>
        <v/>
      </c>
    </row>
    <row r="557" spans="1:4">
      <c r="A557" s="99">
        <f>IF([1]Product!$A$1:D1256="","",[1]Product!$A$1:D1256)</f>
        <v>1365</v>
      </c>
      <c r="B557" s="105" t="str">
        <f>IF([1]Product!$A$1:E1256="","",[1]Product!$A$1:E1256)</f>
        <v>เสาเข็มสี่เหลี่ยมตัน 0.22x0.22x6.50 ม.</v>
      </c>
      <c r="C557" s="99" t="str">
        <f>IF([1]Product!$A$1:F1256="","",[1]Product!$A$1:F1256)</f>
        <v>ต้น</v>
      </c>
      <c r="D557" s="105" t="str">
        <f>IF([1]Product!$A$1:G1256="","",[1]Product!$A$1:G1256)</f>
        <v/>
      </c>
    </row>
    <row r="558" spans="1:4">
      <c r="A558" s="99">
        <f>IF([1]Product!$A$1:D1257="","",[1]Product!$A$1:D1257)</f>
        <v>1547</v>
      </c>
      <c r="B558" s="105" t="str">
        <f>IF([1]Product!$A$1:E1257="","",[1]Product!$A$1:E1257)</f>
        <v>เสาเข็มสี่เหลี่ยมตัน 0.30x0.30x8.00 ม.เสริมเหล็ก 4DB 16x2.50 ม.</v>
      </c>
      <c r="C558" s="99" t="str">
        <f>IF([1]Product!$A$1:F1257="","",[1]Product!$A$1:F1257)</f>
        <v>ต้น</v>
      </c>
      <c r="D558" s="105" t="str">
        <f>IF([1]Product!$A$1:G1257="","",[1]Product!$A$1:G1257)</f>
        <v/>
      </c>
    </row>
    <row r="559" spans="1:4">
      <c r="A559" s="99">
        <f>IF([1]Product!$A$1:D1258="","",[1]Product!$A$1:D1258)</f>
        <v>1367</v>
      </c>
      <c r="B559" s="105" t="str">
        <f>IF([1]Product!$A$1:E1258="","",[1]Product!$A$1:E1258)</f>
        <v>หน้าจานเกลียวเหล็กเหนียว # 100x2 มม.</v>
      </c>
      <c r="C559" s="99" t="str">
        <f>IF([1]Product!$A$1:F1258="","",[1]Product!$A$1:F1258)</f>
        <v>แผ่น</v>
      </c>
      <c r="D559" s="105" t="str">
        <f>IF([1]Product!$A$1:G1258="","",[1]Product!$A$1:G1258)</f>
        <v/>
      </c>
    </row>
    <row r="560" spans="1:4">
      <c r="A560" s="99">
        <f>IF([1]Product!$A$1:D1259="","",[1]Product!$A$1:D1259)</f>
        <v>1453</v>
      </c>
      <c r="B560" s="105" t="str">
        <f>IF([1]Product!$A$1:E1259="","",[1]Product!$A$1:E1259)</f>
        <v>หน้าจานเกลียวเหล็กเหนียว # 50 มม.</v>
      </c>
      <c r="C560" s="99" t="str">
        <f>IF([1]Product!$A$1:F1259="","",[1]Product!$A$1:F1259)</f>
        <v>แผ่น</v>
      </c>
      <c r="D560" s="105" t="str">
        <f>IF([1]Product!$A$1:G1259="","",[1]Product!$A$1:G1259)</f>
        <v/>
      </c>
    </row>
    <row r="561" spans="1:4">
      <c r="A561" s="99">
        <f>IF([1]Product!$A$1:D1260="","",[1]Product!$A$1:D1260)</f>
        <v>1376</v>
      </c>
      <c r="B561" s="105" t="str">
        <f>IF([1]Product!$A$1:E1260="","",[1]Product!$A$1:E1260)</f>
        <v>หน้าจานตาบอดเหล็กหล่อ # 200 มม.</v>
      </c>
      <c r="C561" s="99" t="str">
        <f>IF([1]Product!$A$1:F1260="","",[1]Product!$A$1:F1260)</f>
        <v>แผ่น</v>
      </c>
      <c r="D561" s="105" t="str">
        <f>IF([1]Product!$A$1:G1260="","",[1]Product!$A$1:G1260)</f>
        <v/>
      </c>
    </row>
    <row r="562" spans="1:4">
      <c r="A562" s="99">
        <f>IF([1]Product!$A$1:D1261="","",[1]Product!$A$1:D1261)</f>
        <v>1375</v>
      </c>
      <c r="B562" s="105" t="str">
        <f>IF([1]Product!$A$1:E1261="","",[1]Product!$A$1:E1261)</f>
        <v>หน้าจานตาบอดเหล็กหล่อ # 300 มม.</v>
      </c>
      <c r="C562" s="99" t="str">
        <f>IF([1]Product!$A$1:F1261="","",[1]Product!$A$1:F1261)</f>
        <v>แผ่น</v>
      </c>
      <c r="D562" s="105" t="str">
        <f>IF([1]Product!$A$1:G1261="","",[1]Product!$A$1:G1261)</f>
        <v/>
      </c>
    </row>
    <row r="563" spans="1:4">
      <c r="A563" s="99">
        <f>IF([1]Product!$A$1:D1262="","",[1]Product!$A$1:D1262)</f>
        <v>1374</v>
      </c>
      <c r="B563" s="105" t="str">
        <f>IF([1]Product!$A$1:E1262="","",[1]Product!$A$1:E1262)</f>
        <v>หน้าจานตาบอดเหล็กหล่อ # 500 มม.</v>
      </c>
      <c r="C563" s="99" t="str">
        <f>IF([1]Product!$A$1:F1262="","",[1]Product!$A$1:F1262)</f>
        <v>แผ่น</v>
      </c>
      <c r="D563" s="105" t="str">
        <f>IF([1]Product!$A$1:G1262="","",[1]Product!$A$1:G1262)</f>
        <v/>
      </c>
    </row>
    <row r="564" spans="1:4">
      <c r="A564" s="99">
        <f>IF([1]Product!$A$1:D1263="","",[1]Product!$A$1:D1263)</f>
        <v>1377</v>
      </c>
      <c r="B564" s="105" t="str">
        <f>IF([1]Product!$A$1:E1263="","",[1]Product!$A$1:E1263)</f>
        <v>หน้าจานตาบอดเหล็กหล่อ # 700 มม.</v>
      </c>
      <c r="C564" s="99" t="str">
        <f>IF([1]Product!$A$1:F1263="","",[1]Product!$A$1:F1263)</f>
        <v>แผ่น</v>
      </c>
      <c r="D564" s="105" t="str">
        <f>IF([1]Product!$A$1:G1263="","",[1]Product!$A$1:G1263)</f>
        <v/>
      </c>
    </row>
    <row r="565" spans="1:4">
      <c r="A565" s="99">
        <f>IF([1]Product!$A$1:D1264="","",[1]Product!$A$1:D1264)</f>
        <v>1585</v>
      </c>
      <c r="B565" s="105" t="str">
        <f>IF([1]Product!$A$1:E1264="","",[1]Product!$A$1:E1264)</f>
        <v xml:space="preserve">หน้าจานเทสน้ำ </v>
      </c>
      <c r="C565" s="99" t="str">
        <f>IF([1]Product!$A$1:F1264="","",[1]Product!$A$1:F1264)</f>
        <v>ตัว</v>
      </c>
      <c r="D565" s="105" t="str">
        <f>IF([1]Product!$A$1:G1264="","",[1]Product!$A$1:G1264)</f>
        <v/>
      </c>
    </row>
    <row r="566" spans="1:4">
      <c r="A566" s="99">
        <f>IF([1]Product!$A$1:D1265="","",[1]Product!$A$1:D1265)</f>
        <v>1366</v>
      </c>
      <c r="B566" s="105" t="str">
        <f>IF([1]Product!$A$1:E1265="","",[1]Product!$A$1:E1265)</f>
        <v>หน้าจานเหล็กเหนียวตาดี # 100 มม.</v>
      </c>
      <c r="C566" s="99" t="str">
        <f>IF([1]Product!$A$1:F1265="","",[1]Product!$A$1:F1265)</f>
        <v>แผ่น</v>
      </c>
      <c r="D566" s="105" t="str">
        <f>IF([1]Product!$A$1:G1265="","",[1]Product!$A$1:G1265)</f>
        <v/>
      </c>
    </row>
    <row r="567" spans="1:4">
      <c r="A567" s="99">
        <f>IF([1]Product!$A$1:D1266="","",[1]Product!$A$1:D1266)</f>
        <v>1370</v>
      </c>
      <c r="B567" s="105" t="str">
        <f>IF([1]Product!$A$1:E1266="","",[1]Product!$A$1:E1266)</f>
        <v>หน้าจานเหล็กเหนียวตาดี # 150 มม.</v>
      </c>
      <c r="C567" s="99" t="str">
        <f>IF([1]Product!$A$1:F1266="","",[1]Product!$A$1:F1266)</f>
        <v>แผ่น</v>
      </c>
      <c r="D567" s="105" t="str">
        <f>IF([1]Product!$A$1:G1266="","",[1]Product!$A$1:G1266)</f>
        <v/>
      </c>
    </row>
    <row r="568" spans="1:4">
      <c r="A568" s="99">
        <f>IF([1]Product!$A$1:D1267="","",[1]Product!$A$1:D1267)</f>
        <v>1368</v>
      </c>
      <c r="B568" s="105" t="str">
        <f>IF([1]Product!$A$1:E1267="","",[1]Product!$A$1:E1267)</f>
        <v>หน้าจานเหล็กเหนียวตาดี # 200 มม.</v>
      </c>
      <c r="C568" s="99" t="str">
        <f>IF([1]Product!$A$1:F1267="","",[1]Product!$A$1:F1267)</f>
        <v>แผ่น</v>
      </c>
      <c r="D568" s="105" t="str">
        <f>IF([1]Product!$A$1:G1267="","",[1]Product!$A$1:G1267)</f>
        <v/>
      </c>
    </row>
    <row r="569" spans="1:4">
      <c r="A569" s="99">
        <f>IF([1]Product!$A$1:D1268="","",[1]Product!$A$1:D1268)</f>
        <v>1373</v>
      </c>
      <c r="B569" s="105" t="str">
        <f>IF([1]Product!$A$1:E1268="","",[1]Product!$A$1:E1268)</f>
        <v>หน้าจานเหล็กเหนียวตาดี # 250 มม.</v>
      </c>
      <c r="C569" s="99" t="str">
        <f>IF([1]Product!$A$1:F1268="","",[1]Product!$A$1:F1268)</f>
        <v>แผ่น</v>
      </c>
      <c r="D569" s="105" t="str">
        <f>IF([1]Product!$A$1:G1268="","",[1]Product!$A$1:G1268)</f>
        <v/>
      </c>
    </row>
    <row r="570" spans="1:4">
      <c r="A570" s="99">
        <f>IF([1]Product!$A$1:D1269="","",[1]Product!$A$1:D1269)</f>
        <v>1369</v>
      </c>
      <c r="B570" s="105" t="str">
        <f>IF([1]Product!$A$1:E1269="","",[1]Product!$A$1:E1269)</f>
        <v>หน้าจานเหล็กเหนียวตาดี # 300 มม.</v>
      </c>
      <c r="C570" s="99" t="str">
        <f>IF([1]Product!$A$1:F1269="","",[1]Product!$A$1:F1269)</f>
        <v>แผ่น</v>
      </c>
      <c r="D570" s="105" t="str">
        <f>IF([1]Product!$A$1:G1269="","",[1]Product!$A$1:G1269)</f>
        <v/>
      </c>
    </row>
    <row r="571" spans="1:4">
      <c r="A571" s="99">
        <f>IF([1]Product!$A$1:D1270="","",[1]Product!$A$1:D1270)</f>
        <v>1556</v>
      </c>
      <c r="B571" s="105" t="str">
        <f>IF([1]Product!$A$1:E1270="","",[1]Product!$A$1:E1270)</f>
        <v>หน้าจานเหล็กเหนียวตาดี # 400 มม.</v>
      </c>
      <c r="C571" s="99" t="str">
        <f>IF([1]Product!$A$1:F1270="","",[1]Product!$A$1:F1270)</f>
        <v>แผ่น</v>
      </c>
      <c r="D571" s="105" t="str">
        <f>IF([1]Product!$A$1:G1270="","",[1]Product!$A$1:G1270)</f>
        <v/>
      </c>
    </row>
    <row r="572" spans="1:4">
      <c r="A572" s="99">
        <f>IF([1]Product!$A$1:D1271="","",[1]Product!$A$1:D1271)</f>
        <v>1371</v>
      </c>
      <c r="B572" s="105" t="str">
        <f>IF([1]Product!$A$1:E1271="","",[1]Product!$A$1:E1271)</f>
        <v>หน้าจานเหล็กเหนียวตาดี # 500 มม.</v>
      </c>
      <c r="C572" s="99" t="str">
        <f>IF([1]Product!$A$1:F1271="","",[1]Product!$A$1:F1271)</f>
        <v>แผ่น</v>
      </c>
      <c r="D572" s="105" t="str">
        <f>IF([1]Product!$A$1:G1271="","",[1]Product!$A$1:G1271)</f>
        <v/>
      </c>
    </row>
    <row r="573" spans="1:4">
      <c r="A573" s="99">
        <f>IF([1]Product!$A$1:D1272="","",[1]Product!$A$1:D1272)</f>
        <v>1372</v>
      </c>
      <c r="B573" s="105" t="str">
        <f>IF([1]Product!$A$1:E1272="","",[1]Product!$A$1:E1272)</f>
        <v>หน้าจานเหล็กเหนียวตาดี # 600 มม.</v>
      </c>
      <c r="C573" s="99" t="str">
        <f>IF([1]Product!$A$1:F1272="","",[1]Product!$A$1:F1272)</f>
        <v>แผ่น</v>
      </c>
      <c r="D573" s="105" t="str">
        <f>IF([1]Product!$A$1:G1272="","",[1]Product!$A$1:G1272)</f>
        <v/>
      </c>
    </row>
    <row r="574" spans="1:4">
      <c r="A574" s="99">
        <f>IF([1]Product!$A$1:D1273="","",[1]Product!$A$1:D1273)</f>
        <v>1378</v>
      </c>
      <c r="B574" s="105" t="str">
        <f>IF([1]Product!$A$1:E1273="","",[1]Product!$A$1:E1273)</f>
        <v>หน้าจานเหล็กเหนียวตาดี # 700 มม.</v>
      </c>
      <c r="C574" s="99" t="str">
        <f>IF([1]Product!$A$1:F1273="","",[1]Product!$A$1:F1273)</f>
        <v>แผ่น</v>
      </c>
      <c r="D574" s="105" t="str">
        <f>IF([1]Product!$A$1:G1273="","",[1]Product!$A$1:G1273)</f>
        <v/>
      </c>
    </row>
    <row r="575" spans="1:4">
      <c r="A575" s="99">
        <f>IF([1]Product!$A$1:D1274="","",[1]Product!$A$1:D1274)</f>
        <v>1548</v>
      </c>
      <c r="B575" s="105" t="str">
        <f>IF([1]Product!$A$1:E1274="","",[1]Product!$A$1:E1274)</f>
        <v>หน้าต่าง 1 วงกบเหล็กเคลือบสี 2"x4" ช่องแสงเหนือบานกระจกใสหนา 5 มม. บานเกล็ดชนิดมือโยก จำนวน 4 ช่อง</v>
      </c>
      <c r="C575" s="99" t="str">
        <f>IF([1]Product!$A$1:F1274="","",[1]Product!$A$1:F1274)</f>
        <v>ชุด</v>
      </c>
      <c r="D575" s="105" t="str">
        <f>IF([1]Product!$A$1:G1274="","",[1]Product!$A$1:G1274)</f>
        <v/>
      </c>
    </row>
    <row r="576" spans="1:4">
      <c r="A576" s="99">
        <f>IF([1]Product!$A$1:D1275="","",[1]Product!$A$1:D1275)</f>
        <v>1379</v>
      </c>
      <c r="B576" s="105" t="str">
        <f>IF([1]Product!$A$1:E1275="","",[1]Product!$A$1:E1275)</f>
        <v>หน้าต่าง 2 ไม้เนื้อแข็ง 2x4 นิ้ว</v>
      </c>
      <c r="C576" s="99" t="str">
        <f>IF([1]Product!$A$1:F1275="","",[1]Product!$A$1:F1275)</f>
        <v>บาน</v>
      </c>
      <c r="D576" s="105" t="str">
        <f>IF([1]Product!$A$1:G1275="","",[1]Product!$A$1:G1275)</f>
        <v/>
      </c>
    </row>
    <row r="577" spans="1:4">
      <c r="A577" s="99">
        <f>IF([1]Product!$A$1:D1276="","",[1]Product!$A$1:D1276)</f>
        <v>1549</v>
      </c>
      <c r="B577" s="105" t="str">
        <f>IF([1]Product!$A$1:E1276="","",[1]Product!$A$1:E1276)</f>
        <v>หน้าต่าง 2 วงกบเหล็กเคลือบสี 2"x4" ช่องแสงเหนือบานกระจกใสหนา 5 มม. บานเกล็ดชนิดมือโยก จำนวน 6 ช่อง</v>
      </c>
      <c r="C577" s="99" t="str">
        <f>IF([1]Product!$A$1:F1276="","",[1]Product!$A$1:F1276)</f>
        <v>ชุด</v>
      </c>
      <c r="D577" s="105" t="str">
        <f>IF([1]Product!$A$1:G1276="","",[1]Product!$A$1:G1276)</f>
        <v/>
      </c>
    </row>
    <row r="578" spans="1:4">
      <c r="A578" s="99">
        <f>IF([1]Product!$A$1:D1277="","",[1]Product!$A$1:D1277)</f>
        <v>1380</v>
      </c>
      <c r="B578" s="105" t="str">
        <f>IF([1]Product!$A$1:E1277="","",[1]Product!$A$1:E1277)</f>
        <v>หน้าต่าง 3,3 ไม้เนื้อแข็ง 2x4 นิ้ว</v>
      </c>
      <c r="C578" s="99" t="str">
        <f>IF([1]Product!$A$1:F1277="","",[1]Product!$A$1:F1277)</f>
        <v>บาน</v>
      </c>
      <c r="D578" s="105" t="str">
        <f>IF([1]Product!$A$1:G1277="","",[1]Product!$A$1:G1277)</f>
        <v/>
      </c>
    </row>
    <row r="579" spans="1:4">
      <c r="A579" s="99">
        <f>IF([1]Product!$A$1:D1278="","",[1]Product!$A$1:D1278)</f>
        <v>1550</v>
      </c>
      <c r="B579" s="105" t="str">
        <f>IF([1]Product!$A$1:E1278="","",[1]Product!$A$1:E1278)</f>
        <v>หน้าต่าง 3,3" วงกบเหล็กเคลือบสี 2"x4" ช่องแสงเหนือบานกระจกใสหนา 5 มม. บานเกล็ดชนิดมือโยก จำนวน 4 ช่อง</v>
      </c>
      <c r="C579" s="99" t="str">
        <f>IF([1]Product!$A$1:F1278="","",[1]Product!$A$1:F1278)</f>
        <v>ชุด</v>
      </c>
      <c r="D579" s="105" t="str">
        <f>IF([1]Product!$A$1:G1278="","",[1]Product!$A$1:G1278)</f>
        <v/>
      </c>
    </row>
    <row r="580" spans="1:4">
      <c r="A580" s="99">
        <f>IF([1]Product!$A$1:D1279="","",[1]Product!$A$1:D1279)</f>
        <v>1381</v>
      </c>
      <c r="B580" s="105" t="str">
        <f>IF([1]Product!$A$1:E1279="","",[1]Product!$A$1:E1279)</f>
        <v>หน้าต่าง 4 ไม้เนื้อแข็ง 2x4 นิ้ว</v>
      </c>
      <c r="C580" s="99" t="str">
        <f>IF([1]Product!$A$1:F1279="","",[1]Product!$A$1:F1279)</f>
        <v>บาน</v>
      </c>
      <c r="D580" s="105" t="str">
        <f>IF([1]Product!$A$1:G1279="","",[1]Product!$A$1:G1279)</f>
        <v/>
      </c>
    </row>
    <row r="581" spans="1:4">
      <c r="A581" s="99">
        <f>IF([1]Product!$A$1:D1280="","",[1]Product!$A$1:D1280)</f>
        <v>1551</v>
      </c>
      <c r="B581" s="105" t="str">
        <f>IF([1]Product!$A$1:E1280="","",[1]Product!$A$1:E1280)</f>
        <v>หน้าต่าง 4 วงกบเหล็กเคลือบสี 2"x4" ช่องแสงส่องกระจกหนา 5 มม. บานเกล็ดชนิดมือโยก จำนวน 2 ช่อง</v>
      </c>
      <c r="C581" s="99" t="str">
        <f>IF([1]Product!$A$1:F1280="","",[1]Product!$A$1:F1280)</f>
        <v>ชุด</v>
      </c>
      <c r="D581" s="105" t="str">
        <f>IF([1]Product!$A$1:G1280="","",[1]Product!$A$1:G1280)</f>
        <v/>
      </c>
    </row>
    <row r="582" spans="1:4">
      <c r="A582" s="99">
        <f>IF([1]Product!$A$1:D1281="","",[1]Product!$A$1:D1281)</f>
        <v>1382</v>
      </c>
      <c r="B582" s="105" t="str">
        <f>IF([1]Product!$A$1:E1281="","",[1]Product!$A$1:E1281)</f>
        <v>หน้าต่าง 5 ไม้เนื้อแข็ง 2x4 นิ้ว</v>
      </c>
      <c r="C582" s="99" t="str">
        <f>IF([1]Product!$A$1:F1281="","",[1]Product!$A$1:F1281)</f>
        <v>บาน</v>
      </c>
      <c r="D582" s="105" t="str">
        <f>IF([1]Product!$A$1:G1281="","",[1]Product!$A$1:G1281)</f>
        <v/>
      </c>
    </row>
    <row r="583" spans="1:4">
      <c r="A583" s="99">
        <f>IF([1]Product!$A$1:D1282="","",[1]Product!$A$1:D1282)</f>
        <v>1526</v>
      </c>
      <c r="B583" s="105" t="str">
        <f>IF([1]Product!$A$1:E1282="","",[1]Product!$A$1:E1282)</f>
        <v>หน้าแปลนเหล็ก 110 มม. PN10</v>
      </c>
      <c r="C583" s="99" t="str">
        <f>IF([1]Product!$A$1:F1282="","",[1]Product!$A$1:F1282)</f>
        <v>แผ่น</v>
      </c>
      <c r="D583" s="105" t="str">
        <f>IF([1]Product!$A$1:G1282="","",[1]Product!$A$1:G1282)</f>
        <v/>
      </c>
    </row>
    <row r="584" spans="1:4">
      <c r="A584" s="99">
        <f>IF([1]Product!$A$1:D1283="","",[1]Product!$A$1:D1283)</f>
        <v>1524</v>
      </c>
      <c r="B584" s="105" t="str">
        <f>IF([1]Product!$A$1:E1283="","",[1]Product!$A$1:E1283)</f>
        <v>หน้าแปลนเหล็ก 160 มม. PN10</v>
      </c>
      <c r="C584" s="99" t="str">
        <f>IF([1]Product!$A$1:F1283="","",[1]Product!$A$1:F1283)</f>
        <v>แผ่น</v>
      </c>
      <c r="D584" s="105" t="str">
        <f>IF([1]Product!$A$1:G1283="","",[1]Product!$A$1:G1283)</f>
        <v/>
      </c>
    </row>
    <row r="585" spans="1:4">
      <c r="A585" s="99">
        <f>IF([1]Product!$A$1:D1284="","",[1]Product!$A$1:D1284)</f>
        <v>1525</v>
      </c>
      <c r="B585" s="105" t="str">
        <f>IF([1]Product!$A$1:E1284="","",[1]Product!$A$1:E1284)</f>
        <v>หน้าแปลนเหล็ก 225 มม. PN10</v>
      </c>
      <c r="C585" s="99" t="str">
        <f>IF([1]Product!$A$1:F1284="","",[1]Product!$A$1:F1284)</f>
        <v>แผ่น</v>
      </c>
      <c r="D585" s="105" t="str">
        <f>IF([1]Product!$A$1:G1284="","",[1]Product!$A$1:G1284)</f>
        <v/>
      </c>
    </row>
    <row r="586" spans="1:4">
      <c r="A586" s="99">
        <f>IF([1]Product!$A$1:D1285="","",[1]Product!$A$1:D1285)</f>
        <v>1527</v>
      </c>
      <c r="B586" s="105" t="str">
        <f>IF([1]Product!$A$1:E1285="","",[1]Product!$A$1:E1285)</f>
        <v>หน้าแปลนเหล็ก 630 มม. PN10</v>
      </c>
      <c r="C586" s="99" t="str">
        <f>IF([1]Product!$A$1:F1285="","",[1]Product!$A$1:F1285)</f>
        <v>แผ่น</v>
      </c>
      <c r="D586" s="105" t="str">
        <f>IF([1]Product!$A$1:G1285="","",[1]Product!$A$1:G1285)</f>
        <v/>
      </c>
    </row>
    <row r="587" spans="1:4">
      <c r="A587" s="99">
        <f>IF([1]Product!$A$1:D1286="","",[1]Product!$A$1:D1286)</f>
        <v>1642</v>
      </c>
      <c r="B587" s="105" t="str">
        <f>IF([1]Product!$A$1:E1286="","",[1]Product!$A$1:E1286)</f>
        <v>หมึกพิมพ์ Canon Cartridge 328</v>
      </c>
      <c r="C587" s="99" t="str">
        <f>IF([1]Product!$A$1:F1286="","",[1]Product!$A$1:F1286)</f>
        <v>กล่อง</v>
      </c>
      <c r="D587" s="105" t="str">
        <f>IF([1]Product!$A$1:G1286="","",[1]Product!$A$1:G1286)</f>
        <v/>
      </c>
    </row>
    <row r="588" spans="1:4">
      <c r="A588" s="99">
        <f>IF([1]Product!$A$1:D1287="","",[1]Product!$A$1:D1287)</f>
        <v>1383</v>
      </c>
      <c r="B588" s="105" t="str">
        <f>IF([1]Product!$A$1:E1287="","",[1]Product!$A$1:E1287)</f>
        <v>หัวดับเพลิง # 100 มม.</v>
      </c>
      <c r="C588" s="99" t="str">
        <f>IF([1]Product!$A$1:F1287="","",[1]Product!$A$1:F1287)</f>
        <v>ตัว</v>
      </c>
      <c r="D588" s="105" t="str">
        <f>IF([1]Product!$A$1:G1287="","",[1]Product!$A$1:G1287)</f>
        <v/>
      </c>
    </row>
    <row r="589" spans="1:4">
      <c r="A589" s="99">
        <f>IF([1]Product!$A$1:D1288="","",[1]Product!$A$1:D1288)</f>
        <v>1528</v>
      </c>
      <c r="B589" s="105" t="str">
        <f>IF([1]Product!$A$1:E1288="","",[1]Product!$A$1:E1288)</f>
        <v>หีบกุญแจประตูน้ำ # 100 มม.</v>
      </c>
      <c r="C589" s="99" t="str">
        <f>IF([1]Product!$A$1:F1288="","",[1]Product!$A$1:F1288)</f>
        <v>ตัว</v>
      </c>
      <c r="D589" s="105" t="str">
        <f>IF([1]Product!$A$1:G1288="","",[1]Product!$A$1:G1288)</f>
        <v/>
      </c>
    </row>
    <row r="590" spans="1:4">
      <c r="A590" s="99">
        <f>IF([1]Product!$A$1:D1289="","",[1]Product!$A$1:D1289)</f>
        <v>1529</v>
      </c>
      <c r="B590" s="105" t="str">
        <f>IF([1]Product!$A$1:E1289="","",[1]Product!$A$1:E1289)</f>
        <v>หีบกุญแจประตูน้ำ # 250 มม.</v>
      </c>
      <c r="C590" s="99" t="str">
        <f>IF([1]Product!$A$1:F1289="","",[1]Product!$A$1:F1289)</f>
        <v>ตัว</v>
      </c>
      <c r="D590" s="105" t="str">
        <f>IF([1]Product!$A$1:G1289="","",[1]Product!$A$1:G1289)</f>
        <v/>
      </c>
    </row>
    <row r="591" spans="1:4">
      <c r="A591" s="99">
        <f>IF([1]Product!$A$1:D1290="","",[1]Product!$A$1:D1290)</f>
        <v>1530</v>
      </c>
      <c r="B591" s="105" t="str">
        <f>IF([1]Product!$A$1:E1290="","",[1]Product!$A$1:E1290)</f>
        <v>หีบกุญแจประตูน้ำผีเสื้อ # 600 มม.</v>
      </c>
      <c r="C591" s="99" t="str">
        <f>IF([1]Product!$A$1:F1290="","",[1]Product!$A$1:F1290)</f>
        <v>ตัว</v>
      </c>
      <c r="D591" s="105" t="str">
        <f>IF([1]Product!$A$1:G1290="","",[1]Product!$A$1:G1290)</f>
        <v/>
      </c>
    </row>
    <row r="592" spans="1:4">
      <c r="A592" s="99">
        <f>IF([1]Product!$A$1:D1291="","",[1]Product!$A$1:D1291)</f>
        <v>1531</v>
      </c>
      <c r="B592" s="105" t="str">
        <f>IF([1]Product!$A$1:E1291="","",[1]Product!$A$1:E1291)</f>
        <v>หีบประตูน้ำเกตวาล์ว #150 มม.</v>
      </c>
      <c r="C592" s="99" t="str">
        <f>IF([1]Product!$A$1:F1291="","",[1]Product!$A$1:F1291)</f>
        <v>ตัว</v>
      </c>
      <c r="D592" s="105" t="str">
        <f>IF([1]Product!$A$1:G1291="","",[1]Product!$A$1:G1291)</f>
        <v/>
      </c>
    </row>
    <row r="593" spans="1:4">
      <c r="A593" s="99">
        <f>IF([1]Product!$A$1:D1292="","",[1]Product!$A$1:D1292)</f>
        <v>1427</v>
      </c>
      <c r="B593" s="105" t="str">
        <f>IF([1]Product!$A$1:E1292="","",[1]Product!$A$1:E1292)</f>
        <v>เหล็ก FB 50x50x3.2 มม.x 6ม.</v>
      </c>
      <c r="C593" s="99" t="str">
        <f>IF([1]Product!$A$1:F1292="","",[1]Product!$A$1:F1292)</f>
        <v>แผ่น</v>
      </c>
      <c r="D593" s="105" t="str">
        <f>IF([1]Product!$A$1:G1292="","",[1]Product!$A$1:G1292)</f>
        <v/>
      </c>
    </row>
    <row r="594" spans="1:4">
      <c r="A594" s="99">
        <f>IF([1]Product!$A$1:D1293="","",[1]Product!$A$1:D1293)</f>
        <v>1426</v>
      </c>
      <c r="B594" s="105" t="str">
        <f>IF([1]Product!$A$1:E1293="","",[1]Product!$A$1:E1293)</f>
        <v>เหล็ก FB 50x50x6 มม.x 6ม.</v>
      </c>
      <c r="C594" s="99" t="str">
        <f>IF([1]Product!$A$1:F1293="","",[1]Product!$A$1:F1293)</f>
        <v>แผ่น</v>
      </c>
      <c r="D594" s="105" t="str">
        <f>IF([1]Product!$A$1:G1293="","",[1]Product!$A$1:G1293)</f>
        <v/>
      </c>
    </row>
    <row r="595" spans="1:4">
      <c r="A595" s="99">
        <f>IF([1]Product!$A$1:D1294="","",[1]Product!$A$1:D1294)</f>
        <v>1416</v>
      </c>
      <c r="B595" s="105" t="str">
        <f>IF([1]Product!$A$1:E1294="","",[1]Product!$A$1:E1294)</f>
        <v>เหล็ก FB 75x75x6 มม.x 6ม.</v>
      </c>
      <c r="C595" s="99" t="str">
        <f>IF([1]Product!$A$1:F1294="","",[1]Product!$A$1:F1294)</f>
        <v>แผ่น</v>
      </c>
      <c r="D595" s="105" t="str">
        <f>IF([1]Product!$A$1:G1294="","",[1]Product!$A$1:G1294)</f>
        <v/>
      </c>
    </row>
    <row r="596" spans="1:4">
      <c r="A596" s="99">
        <f>IF([1]Product!$A$1:D1295="","",[1]Product!$A$1:D1295)</f>
        <v>1408</v>
      </c>
      <c r="B596" s="105" t="str">
        <f>IF([1]Product!$A$1:E1295="","",[1]Product!$A$1:E1295)</f>
        <v>เหล็ก IBEEM # 250x125x10x19 มม. 6 ม.</v>
      </c>
      <c r="C596" s="99" t="str">
        <f>IF([1]Product!$A$1:F1295="","",[1]Product!$A$1:F1295)</f>
        <v>เส้น</v>
      </c>
      <c r="D596" s="105" t="str">
        <f>IF([1]Product!$A$1:G1295="","",[1]Product!$A$1:G1295)</f>
        <v/>
      </c>
    </row>
    <row r="597" spans="1:4">
      <c r="A597" s="99">
        <f>IF([1]Product!$A$1:D1296="","",[1]Product!$A$1:D1296)</f>
        <v>1409</v>
      </c>
      <c r="B597" s="105" t="str">
        <f>IF([1]Product!$A$1:E1296="","",[1]Product!$A$1:E1296)</f>
        <v>เหล็ก IBEEM # 300x150x11.5x22 มม. 6 ม.</v>
      </c>
      <c r="C597" s="99" t="str">
        <f>IF([1]Product!$A$1:F1296="","",[1]Product!$A$1:F1296)</f>
        <v>เส้น</v>
      </c>
      <c r="D597" s="105" t="str">
        <f>IF([1]Product!$A$1:G1296="","",[1]Product!$A$1:G1296)</f>
        <v/>
      </c>
    </row>
    <row r="598" spans="1:4">
      <c r="A598" s="99">
        <f>IF([1]Product!$A$1:D1297="","",[1]Product!$A$1:D1297)</f>
        <v>1384</v>
      </c>
      <c r="B598" s="105" t="str">
        <f>IF([1]Product!$A$1:E1297="","",[1]Product!$A$1:E1297)</f>
        <v>เหล็ก IBEEM # 300x150x18.5x22 มม. 6 ม.</v>
      </c>
      <c r="C598" s="99" t="str">
        <f>IF([1]Product!$A$1:F1297="","",[1]Product!$A$1:F1297)</f>
        <v>เส้น</v>
      </c>
      <c r="D598" s="105" t="str">
        <f>IF([1]Product!$A$1:G1297="","",[1]Product!$A$1:G1297)</f>
        <v/>
      </c>
    </row>
    <row r="599" spans="1:4">
      <c r="A599" s="99">
        <f>IF([1]Product!$A$1:D1298="","",[1]Product!$A$1:D1298)</f>
        <v>1414</v>
      </c>
      <c r="B599" s="105" t="str">
        <f>IF([1]Product!$A$1:E1298="","",[1]Product!$A$1:E1298)</f>
        <v>เหล็ก IBEEM # 400x150x10x8 มม. 6 ม.</v>
      </c>
      <c r="C599" s="99" t="str">
        <f>IF([1]Product!$A$1:F1298="","",[1]Product!$A$1:F1298)</f>
        <v>เส้น</v>
      </c>
      <c r="D599" s="105" t="str">
        <f>IF([1]Product!$A$1:G1298="","",[1]Product!$A$1:G1298)</f>
        <v/>
      </c>
    </row>
    <row r="600" spans="1:4">
      <c r="A600" s="99">
        <f>IF([1]Product!$A$1:D1299="","",[1]Product!$A$1:D1299)</f>
        <v>1417</v>
      </c>
      <c r="B600" s="105" t="str">
        <f>IF([1]Product!$A$1:E1299="","",[1]Product!$A$1:E1299)</f>
        <v>เหล็กกล่อง # 100x100x2 มม.</v>
      </c>
      <c r="C600" s="99" t="str">
        <f>IF([1]Product!$A$1:F1299="","",[1]Product!$A$1:F1299)</f>
        <v>ท่อน</v>
      </c>
      <c r="D600" s="105" t="str">
        <f>IF([1]Product!$A$1:G1299="","",[1]Product!$A$1:G1299)</f>
        <v/>
      </c>
    </row>
    <row r="601" spans="1:4">
      <c r="A601" s="99">
        <f>IF([1]Product!$A$1:D1300="","",[1]Product!$A$1:D1300)</f>
        <v>1386</v>
      </c>
      <c r="B601" s="105" t="str">
        <f>IF([1]Product!$A$1:E1300="","",[1]Product!$A$1:E1300)</f>
        <v>เหล็กกล่อง # 100x100x2.3 มม.</v>
      </c>
      <c r="C601" s="99" t="str">
        <f>IF([1]Product!$A$1:F1300="","",[1]Product!$A$1:F1300)</f>
        <v>ท่อน</v>
      </c>
      <c r="D601" s="105" t="str">
        <f>IF([1]Product!$A$1:G1300="","",[1]Product!$A$1:G1300)</f>
        <v/>
      </c>
    </row>
    <row r="602" spans="1:4">
      <c r="A602" s="99">
        <f>IF([1]Product!$A$1:D1301="","",[1]Product!$A$1:D1301)</f>
        <v>1387</v>
      </c>
      <c r="B602" s="105" t="str">
        <f>IF([1]Product!$A$1:E1301="","",[1]Product!$A$1:E1301)</f>
        <v>เหล็กกล่อง # 100x100x3.2 มม.</v>
      </c>
      <c r="C602" s="99" t="str">
        <f>IF([1]Product!$A$1:F1301="","",[1]Product!$A$1:F1301)</f>
        <v>ท่อน</v>
      </c>
      <c r="D602" s="105" t="str">
        <f>IF([1]Product!$A$1:G1301="","",[1]Product!$A$1:G1301)</f>
        <v/>
      </c>
    </row>
    <row r="603" spans="1:4">
      <c r="A603" s="99">
        <f>IF([1]Product!$A$1:D1302="","",[1]Product!$A$1:D1302)</f>
        <v>1418</v>
      </c>
      <c r="B603" s="105" t="str">
        <f>IF([1]Product!$A$1:E1302="","",[1]Product!$A$1:E1302)</f>
        <v>เหล็กกล่อง # 100x50x2 มม.</v>
      </c>
      <c r="C603" s="99" t="str">
        <f>IF([1]Product!$A$1:F1302="","",[1]Product!$A$1:F1302)</f>
        <v>ท่อน</v>
      </c>
      <c r="D603" s="105" t="str">
        <f>IF([1]Product!$A$1:G1302="","",[1]Product!$A$1:G1302)</f>
        <v/>
      </c>
    </row>
    <row r="604" spans="1:4">
      <c r="A604" s="99">
        <f>IF([1]Product!$A$1:D1303="","",[1]Product!$A$1:D1303)</f>
        <v>1423</v>
      </c>
      <c r="B604" s="105" t="str">
        <f>IF([1]Product!$A$1:E1303="","",[1]Product!$A$1:E1303)</f>
        <v>เหล็กกล่อง # 100x50x2.3 มม.</v>
      </c>
      <c r="C604" s="99" t="str">
        <f>IF([1]Product!$A$1:F1303="","",[1]Product!$A$1:F1303)</f>
        <v>ท่อน</v>
      </c>
      <c r="D604" s="105" t="str">
        <f>IF([1]Product!$A$1:G1303="","",[1]Product!$A$1:G1303)</f>
        <v/>
      </c>
    </row>
    <row r="605" spans="1:4">
      <c r="A605" s="99">
        <f>IF([1]Product!$A$1:D1304="","",[1]Product!$A$1:D1304)</f>
        <v>1640</v>
      </c>
      <c r="B605" s="105" t="str">
        <f>IF([1]Product!$A$1:E1304="","",[1]Product!$A$1:E1304)</f>
        <v>เหล็กกล่อง # 2x2x2.5 มม.</v>
      </c>
      <c r="C605" s="99" t="str">
        <f>IF([1]Product!$A$1:F1304="","",[1]Product!$A$1:F1304)</f>
        <v>เส้น</v>
      </c>
      <c r="D605" s="105" t="str">
        <f>IF([1]Product!$A$1:G1304="","",[1]Product!$A$1:G1304)</f>
        <v/>
      </c>
    </row>
    <row r="606" spans="1:4">
      <c r="A606" s="99">
        <f>IF([1]Product!$A$1:D1305="","",[1]Product!$A$1:D1305)</f>
        <v>1567</v>
      </c>
      <c r="B606" s="105" t="str">
        <f>IF([1]Product!$A$1:E1305="","",[1]Product!$A$1:E1305)</f>
        <v>เหล็กกล่อง # 4"x4"x6 ม. (100*100*6)</v>
      </c>
      <c r="C606" s="99" t="str">
        <f>IF([1]Product!$A$1:F1305="","",[1]Product!$A$1:F1305)</f>
        <v>ท่อน</v>
      </c>
      <c r="D606" s="105" t="str">
        <f>IF([1]Product!$A$1:G1305="","",[1]Product!$A$1:G1305)</f>
        <v/>
      </c>
    </row>
    <row r="607" spans="1:4">
      <c r="A607" s="99">
        <f>IF([1]Product!$A$1:D1306="","",[1]Product!$A$1:D1306)</f>
        <v>1419</v>
      </c>
      <c r="B607" s="105" t="str">
        <f>IF([1]Product!$A$1:E1306="","",[1]Product!$A$1:E1306)</f>
        <v>เหล็กกล่อง # 50x50x2 มม.</v>
      </c>
      <c r="C607" s="99" t="str">
        <f>IF([1]Product!$A$1:F1306="","",[1]Product!$A$1:F1306)</f>
        <v>ท่อน</v>
      </c>
      <c r="D607" s="105" t="str">
        <f>IF([1]Product!$A$1:G1306="","",[1]Product!$A$1:G1306)</f>
        <v/>
      </c>
    </row>
    <row r="608" spans="1:4">
      <c r="A608" s="99">
        <f>IF([1]Product!$A$1:D1307="","",[1]Product!$A$1:D1307)</f>
        <v>1425</v>
      </c>
      <c r="B608" s="105" t="str">
        <f>IF([1]Product!$A$1:E1307="","",[1]Product!$A$1:E1307)</f>
        <v>เหล็กกล่อง # 50x50x2.3 มม.</v>
      </c>
      <c r="C608" s="99" t="str">
        <f>IF([1]Product!$A$1:F1307="","",[1]Product!$A$1:F1307)</f>
        <v>ท่อน</v>
      </c>
      <c r="D608" s="105" t="str">
        <f>IF([1]Product!$A$1:G1307="","",[1]Product!$A$1:G1307)</f>
        <v/>
      </c>
    </row>
    <row r="609" spans="1:4">
      <c r="A609" s="99">
        <f>IF([1]Product!$A$1:D1308="","",[1]Product!$A$1:D1308)</f>
        <v>1424</v>
      </c>
      <c r="B609" s="105" t="str">
        <f>IF([1]Product!$A$1:E1308="","",[1]Product!$A$1:E1308)</f>
        <v>เหล็กกล่อง # 75x45x2.3 มม.</v>
      </c>
      <c r="C609" s="99" t="str">
        <f>IF([1]Product!$A$1:F1308="","",[1]Product!$A$1:F1308)</f>
        <v>ท่อน</v>
      </c>
      <c r="D609" s="105" t="str">
        <f>IF([1]Product!$A$1:G1308="","",[1]Product!$A$1:G1308)</f>
        <v/>
      </c>
    </row>
    <row r="610" spans="1:4">
      <c r="A610" s="99">
        <f>IF([1]Product!$A$1:D1309="","",[1]Product!$A$1:D1309)</f>
        <v>1388</v>
      </c>
      <c r="B610" s="105" t="str">
        <f>IF([1]Product!$A$1:E1309="","",[1]Product!$A$1:E1309)</f>
        <v>เหล็กข้ออ้อย # 12x10 มม.</v>
      </c>
      <c r="C610" s="99" t="str">
        <f>IF([1]Product!$A$1:F1309="","",[1]Product!$A$1:F1309)</f>
        <v>เส้น</v>
      </c>
      <c r="D610" s="105" t="str">
        <f>IF([1]Product!$A$1:G1309="","",[1]Product!$A$1:G1309)</f>
        <v/>
      </c>
    </row>
    <row r="611" spans="1:4">
      <c r="A611" s="99">
        <f>IF([1]Product!$A$1:D1310="","",[1]Product!$A$1:D1310)</f>
        <v>1389</v>
      </c>
      <c r="B611" s="105" t="str">
        <f>IF([1]Product!$A$1:E1310="","",[1]Product!$A$1:E1310)</f>
        <v>เหล็กข้ออ้อย # 12x12 มม.</v>
      </c>
      <c r="C611" s="99" t="str">
        <f>IF([1]Product!$A$1:F1310="","",[1]Product!$A$1:F1310)</f>
        <v>เส้น</v>
      </c>
      <c r="D611" s="105" t="str">
        <f>IF([1]Product!$A$1:G1310="","",[1]Product!$A$1:G1310)</f>
        <v/>
      </c>
    </row>
    <row r="612" spans="1:4">
      <c r="A612" s="99">
        <f>IF([1]Product!$A$1:D1311="","",[1]Product!$A$1:D1311)</f>
        <v>1390</v>
      </c>
      <c r="B612" s="105" t="str">
        <f>IF([1]Product!$A$1:E1311="","",[1]Product!$A$1:E1311)</f>
        <v>เหล็กข้ออ้อย # 16x10 มม.</v>
      </c>
      <c r="C612" s="99" t="str">
        <f>IF([1]Product!$A$1:F1311="","",[1]Product!$A$1:F1311)</f>
        <v>เส้น</v>
      </c>
      <c r="D612" s="105" t="str">
        <f>IF([1]Product!$A$1:G1311="","",[1]Product!$A$1:G1311)</f>
        <v/>
      </c>
    </row>
    <row r="613" spans="1:4">
      <c r="A613" s="99">
        <f>IF([1]Product!$A$1:D1312="","",[1]Product!$A$1:D1312)</f>
        <v>1391</v>
      </c>
      <c r="B613" s="105" t="str">
        <f>IF([1]Product!$A$1:E1312="","",[1]Product!$A$1:E1312)</f>
        <v>เหล็กข้ออ้อย # 16x12 มม.</v>
      </c>
      <c r="C613" s="99" t="str">
        <f>IF([1]Product!$A$1:F1312="","",[1]Product!$A$1:F1312)</f>
        <v>เส้น</v>
      </c>
      <c r="D613" s="105" t="str">
        <f>IF([1]Product!$A$1:G1312="","",[1]Product!$A$1:G1312)</f>
        <v/>
      </c>
    </row>
    <row r="614" spans="1:4">
      <c r="A614" s="99">
        <f>IF([1]Product!$A$1:D1313="","",[1]Product!$A$1:D1313)</f>
        <v>1392</v>
      </c>
      <c r="B614" s="105" t="str">
        <f>IF([1]Product!$A$1:E1313="","",[1]Product!$A$1:E1313)</f>
        <v>เหล็กข้ออ้อย # 20x10 มม.</v>
      </c>
      <c r="C614" s="99" t="str">
        <f>IF([1]Product!$A$1:F1313="","",[1]Product!$A$1:F1313)</f>
        <v>เส้น</v>
      </c>
      <c r="D614" s="105" t="str">
        <f>IF([1]Product!$A$1:G1313="","",[1]Product!$A$1:G1313)</f>
        <v/>
      </c>
    </row>
    <row r="615" spans="1:4">
      <c r="A615" s="99">
        <f>IF([1]Product!$A$1:D1314="","",[1]Product!$A$1:D1314)</f>
        <v>1393</v>
      </c>
      <c r="B615" s="105" t="str">
        <f>IF([1]Product!$A$1:E1314="","",[1]Product!$A$1:E1314)</f>
        <v>เหล็กข้ออ้อย # 20x12 มม.</v>
      </c>
      <c r="C615" s="99" t="str">
        <f>IF([1]Product!$A$1:F1314="","",[1]Product!$A$1:F1314)</f>
        <v>เส้น</v>
      </c>
      <c r="D615" s="105" t="str">
        <f>IF([1]Product!$A$1:G1314="","",[1]Product!$A$1:G1314)</f>
        <v/>
      </c>
    </row>
    <row r="616" spans="1:4">
      <c r="A616" s="99">
        <f>IF([1]Product!$A$1:D1315="","",[1]Product!$A$1:D1315)</f>
        <v>1394</v>
      </c>
      <c r="B616" s="105" t="str">
        <f>IF([1]Product!$A$1:E1315="","",[1]Product!$A$1:E1315)</f>
        <v>เหล็กข้ออ้อย # 25x12 มม.</v>
      </c>
      <c r="C616" s="99" t="str">
        <f>IF([1]Product!$A$1:F1315="","",[1]Product!$A$1:F1315)</f>
        <v>เส้น</v>
      </c>
      <c r="D616" s="105" t="str">
        <f>IF([1]Product!$A$1:G1315="","",[1]Product!$A$1:G1315)</f>
        <v/>
      </c>
    </row>
    <row r="617" spans="1:4">
      <c r="A617" s="99">
        <f>IF([1]Product!$A$1:D1316="","",[1]Product!$A$1:D1316)</f>
        <v>1460</v>
      </c>
      <c r="B617" s="105" t="str">
        <f>IF([1]Product!$A$1:E1316="","",[1]Product!$A$1:E1316)</f>
        <v>เหล็กข้ออ้อย # 6x10 มม.</v>
      </c>
      <c r="C617" s="99" t="str">
        <f>IF([1]Product!$A$1:F1316="","",[1]Product!$A$1:F1316)</f>
        <v>เส้น</v>
      </c>
      <c r="D617" s="105" t="str">
        <f>IF([1]Product!$A$1:G1316="","",[1]Product!$A$1:G1316)</f>
        <v/>
      </c>
    </row>
    <row r="618" spans="1:4">
      <c r="A618" s="99">
        <f>IF([1]Product!$A$1:D1317="","",[1]Product!$A$1:D1317)</f>
        <v>1399</v>
      </c>
      <c r="B618" s="105" t="str">
        <f>IF([1]Product!$A$1:E1317="","",[1]Product!$A$1:E1317)</f>
        <v>เหล็กข้ออ้อย # 9x10 มม.</v>
      </c>
      <c r="C618" s="99" t="str">
        <f>IF([1]Product!$A$1:F1317="","",[1]Product!$A$1:F1317)</f>
        <v>เส้น</v>
      </c>
      <c r="D618" s="105" t="str">
        <f>IF([1]Product!$A$1:G1317="","",[1]Product!$A$1:G1317)</f>
        <v/>
      </c>
    </row>
    <row r="619" spans="1:4">
      <c r="A619" s="99">
        <f>IF([1]Product!$A$1:D1318="","",[1]Product!$A$1:D1318)</f>
        <v>1385</v>
      </c>
      <c r="B619" s="105" t="str">
        <f>IF([1]Product!$A$1:E1318="","",[1]Product!$A$1:E1318)</f>
        <v>เหล็กฉาก # 100x50x20x4.0มม. x6 ม.</v>
      </c>
      <c r="C619" s="99" t="str">
        <f>IF([1]Product!$A$1:F1318="","",[1]Product!$A$1:F1318)</f>
        <v>เส้น</v>
      </c>
      <c r="D619" s="105" t="str">
        <f>IF([1]Product!$A$1:G1318="","",[1]Product!$A$1:G1318)</f>
        <v/>
      </c>
    </row>
    <row r="620" spans="1:4">
      <c r="A620" s="99">
        <f>IF([1]Product!$A$1:D1319="","",[1]Product!$A$1:D1319)</f>
        <v>1466</v>
      </c>
      <c r="B620" s="105" t="str">
        <f>IF([1]Product!$A$1:E1319="","",[1]Product!$A$1:E1319)</f>
        <v>เหล็กฉาก # 50x50x20x4 มม.x6 ม.</v>
      </c>
      <c r="C620" s="99" t="str">
        <f>IF([1]Product!$A$1:F1319="","",[1]Product!$A$1:F1319)</f>
        <v>เส้น</v>
      </c>
      <c r="D620" s="105" t="str">
        <f>IF([1]Product!$A$1:G1319="","",[1]Product!$A$1:G1319)</f>
        <v/>
      </c>
    </row>
    <row r="621" spans="1:4">
      <c r="A621" s="99">
        <f>IF([1]Product!$A$1:D1320="","",[1]Product!$A$1:D1320)</f>
        <v>1405</v>
      </c>
      <c r="B621" s="105" t="str">
        <f>IF([1]Product!$A$1:E1320="","",[1]Product!$A$1:E1320)</f>
        <v>เหล็กฉาก # 50x50x6มม.x6 ม.</v>
      </c>
      <c r="C621" s="99" t="str">
        <f>IF([1]Product!$A$1:F1320="","",[1]Product!$A$1:F1320)</f>
        <v>เส้น</v>
      </c>
      <c r="D621" s="105" t="str">
        <f>IF([1]Product!$A$1:G1320="","",[1]Product!$A$1:G1320)</f>
        <v/>
      </c>
    </row>
    <row r="622" spans="1:4">
      <c r="A622" s="99">
        <f>IF([1]Product!$A$1:D1321="","",[1]Product!$A$1:D1321)</f>
        <v>1415</v>
      </c>
      <c r="B622" s="105" t="str">
        <f>IF([1]Product!$A$1:E1321="","",[1]Product!$A$1:E1321)</f>
        <v>เหล็กฉาก # 50x50x6มม.x6 ม.</v>
      </c>
      <c r="C622" s="99" t="str">
        <f>IF([1]Product!$A$1:F1321="","",[1]Product!$A$1:F1321)</f>
        <v>เส้น</v>
      </c>
      <c r="D622" s="105" t="str">
        <f>IF([1]Product!$A$1:G1321="","",[1]Product!$A$1:G1321)</f>
        <v/>
      </c>
    </row>
    <row r="623" spans="1:4">
      <c r="A623" s="99">
        <f>IF([1]Product!$A$1:D1322="","",[1]Product!$A$1:D1322)</f>
        <v>1429</v>
      </c>
      <c r="B623" s="105" t="str">
        <f>IF([1]Product!$A$1:E1322="","",[1]Product!$A$1:E1322)</f>
        <v>เหล็กฉาก # 65x65x6มม.x6 ม.</v>
      </c>
      <c r="C623" s="99" t="str">
        <f>IF([1]Product!$A$1:F1322="","",[1]Product!$A$1:F1322)</f>
        <v>เส้น</v>
      </c>
      <c r="D623" s="105" t="str">
        <f>IF([1]Product!$A$1:G1322="","",[1]Product!$A$1:G1322)</f>
        <v/>
      </c>
    </row>
    <row r="624" spans="1:4">
      <c r="A624" s="99">
        <f>IF([1]Product!$A$1:D1323="","",[1]Product!$A$1:D1323)</f>
        <v>1395</v>
      </c>
      <c r="B624" s="105" t="str">
        <f>IF([1]Product!$A$1:E1323="","",[1]Product!$A$1:E1323)</f>
        <v>เหล็กตัวซี # 100x50x20x2.3มม. x6 ม.</v>
      </c>
      <c r="C624" s="99" t="str">
        <f>IF([1]Product!$A$1:F1323="","",[1]Product!$A$1:F1323)</f>
        <v>เส้น</v>
      </c>
      <c r="D624" s="105" t="str">
        <f>IF([1]Product!$A$1:G1323="","",[1]Product!$A$1:G1323)</f>
        <v/>
      </c>
    </row>
    <row r="625" spans="1:4">
      <c r="A625" s="99">
        <f>IF([1]Product!$A$1:D1324="","",[1]Product!$A$1:D1324)</f>
        <v>1428</v>
      </c>
      <c r="B625" s="105" t="str">
        <f>IF([1]Product!$A$1:E1324="","",[1]Product!$A$1:E1324)</f>
        <v>เหล็กตัวซี # 125x50x20x2.3มม. x6 ม.</v>
      </c>
      <c r="C625" s="99" t="str">
        <f>IF([1]Product!$A$1:F1324="","",[1]Product!$A$1:F1324)</f>
        <v>เส้น</v>
      </c>
      <c r="D625" s="105" t="str">
        <f>IF([1]Product!$A$1:G1324="","",[1]Product!$A$1:G1324)</f>
        <v/>
      </c>
    </row>
    <row r="626" spans="1:4">
      <c r="A626" s="99">
        <f>IF([1]Product!$A$1:D1325="","",[1]Product!$A$1:D1325)</f>
        <v>1396</v>
      </c>
      <c r="B626" s="105" t="str">
        <f>IF([1]Product!$A$1:E1325="","",[1]Product!$A$1:E1325)</f>
        <v>เหล็กตัวซี # 150x50x20x3.2มม. x6 ม.</v>
      </c>
      <c r="C626" s="99" t="str">
        <f>IF([1]Product!$A$1:F1325="","",[1]Product!$A$1:F1325)</f>
        <v>เส้น</v>
      </c>
      <c r="D626" s="105" t="str">
        <f>IF([1]Product!$A$1:G1325="","",[1]Product!$A$1:G1325)</f>
        <v/>
      </c>
    </row>
    <row r="627" spans="1:4">
      <c r="A627" s="99">
        <f>IF([1]Product!$A$1:D1326="","",[1]Product!$A$1:D1326)</f>
        <v>1421</v>
      </c>
      <c r="B627" s="105" t="str">
        <f>IF([1]Product!$A$1:E1326="","",[1]Product!$A$1:E1326)</f>
        <v>เหล็กท่อดำ 100x3.6 มม.</v>
      </c>
      <c r="C627" s="99" t="str">
        <f>IF([1]Product!$A$1:F1326="","",[1]Product!$A$1:F1326)</f>
        <v>ท่อน</v>
      </c>
      <c r="D627" s="105" t="str">
        <f>IF([1]Product!$A$1:G1326="","",[1]Product!$A$1:G1326)</f>
        <v/>
      </c>
    </row>
    <row r="628" spans="1:4">
      <c r="A628" s="99">
        <f>IF([1]Product!$A$1:D1327="","",[1]Product!$A$1:D1327)</f>
        <v>1422</v>
      </c>
      <c r="B628" s="105" t="str">
        <f>IF([1]Product!$A$1:E1327="","",[1]Product!$A$1:E1327)</f>
        <v>เหล็กท่อดำ 32x2.6 มม.</v>
      </c>
      <c r="C628" s="99" t="str">
        <f>IF([1]Product!$A$1:F1327="","",[1]Product!$A$1:F1327)</f>
        <v>ท่อน</v>
      </c>
      <c r="D628" s="105" t="str">
        <f>IF([1]Product!$A$1:G1327="","",[1]Product!$A$1:G1327)</f>
        <v/>
      </c>
    </row>
    <row r="629" spans="1:4">
      <c r="A629" s="99">
        <f>IF([1]Product!$A$1:D1328="","",[1]Product!$A$1:D1328)</f>
        <v>1420</v>
      </c>
      <c r="B629" s="105" t="str">
        <f>IF([1]Product!$A$1:E1328="","",[1]Product!$A$1:E1328)</f>
        <v>เหล็กท่อดำ 65x3.2 มม.</v>
      </c>
      <c r="C629" s="99" t="str">
        <f>IF([1]Product!$A$1:F1328="","",[1]Product!$A$1:F1328)</f>
        <v>ท่อน</v>
      </c>
      <c r="D629" s="105" t="str">
        <f>IF([1]Product!$A$1:G1328="","",[1]Product!$A$1:G1328)</f>
        <v/>
      </c>
    </row>
    <row r="630" spans="1:4">
      <c r="A630" s="99">
        <f>IF([1]Product!$A$1:D1329="","",[1]Product!$A$1:D1329)</f>
        <v>1568</v>
      </c>
      <c r="B630" s="105" t="str">
        <f>IF([1]Product!$A$1:E1329="","",[1]Product!$A$1:E1329)</f>
        <v>เหล็กแป๊บค้ำยันแกนเลื่อน พร้อมเกลียวหัวท้าย # 3x200 ม.</v>
      </c>
      <c r="C630" s="99" t="str">
        <f>IF([1]Product!$A$1:F1329="","",[1]Product!$A$1:F1329)</f>
        <v>ชุด</v>
      </c>
      <c r="D630" s="105" t="str">
        <f>IF([1]Product!$A$1:G1329="","",[1]Product!$A$1:G1329)</f>
        <v/>
      </c>
    </row>
    <row r="631" spans="1:4">
      <c r="A631" s="99">
        <f>IF([1]Product!$A$1:D1330="","",[1]Product!$A$1:D1330)</f>
        <v>1569</v>
      </c>
      <c r="B631" s="105" t="str">
        <f>IF([1]Product!$A$1:E1330="","",[1]Product!$A$1:E1330)</f>
        <v>เหล็กแป๊บค้ำยันขาล่าง พร้อมตัวยูยันแบบ # 2x1.50 ม.</v>
      </c>
      <c r="C631" s="99" t="str">
        <f>IF([1]Product!$A$1:F1330="","",[1]Product!$A$1:F1330)</f>
        <v>ชุด</v>
      </c>
      <c r="D631" s="105" t="str">
        <f>IF([1]Product!$A$1:G1330="","",[1]Product!$A$1:G1330)</f>
        <v/>
      </c>
    </row>
    <row r="632" spans="1:4">
      <c r="A632" s="99">
        <f>IF([1]Product!$A$1:D1331="","",[1]Product!$A$1:D1331)</f>
        <v>1397</v>
      </c>
      <c r="B632" s="105" t="str">
        <f>IF([1]Product!$A$1:E1331="","",[1]Product!$A$1:E1331)</f>
        <v>เหล็กแผ่น 4x8 ฟุต # 3 มม.</v>
      </c>
      <c r="C632" s="99" t="str">
        <f>IF([1]Product!$A$1:F1331="","",[1]Product!$A$1:F1331)</f>
        <v>แผ่น</v>
      </c>
      <c r="D632" s="105" t="str">
        <f>IF([1]Product!$A$1:G1331="","",[1]Product!$A$1:G1331)</f>
        <v/>
      </c>
    </row>
    <row r="633" spans="1:4">
      <c r="A633" s="99">
        <f>IF([1]Product!$A$1:D1332="","",[1]Product!$A$1:D1332)</f>
        <v>1467</v>
      </c>
      <c r="B633" s="105" t="str">
        <f>IF([1]Product!$A$1:E1332="","",[1]Product!$A$1:E1332)</f>
        <v>เหล็กแผ่น 4x8 ฟุต # 5 มม.</v>
      </c>
      <c r="C633" s="99" t="str">
        <f>IF([1]Product!$A$1:F1332="","",[1]Product!$A$1:F1332)</f>
        <v>แผ่น</v>
      </c>
      <c r="D633" s="105" t="str">
        <f>IF([1]Product!$A$1:G1332="","",[1]Product!$A$1:G1332)</f>
        <v/>
      </c>
    </row>
    <row r="634" spans="1:4">
      <c r="A634" s="99">
        <f>IF([1]Product!$A$1:D1333="","",[1]Product!$A$1:D1333)</f>
        <v>1254</v>
      </c>
      <c r="B634" s="105" t="str">
        <f>IF([1]Product!$A$1:E1333="","",[1]Product!$A$1:E1333)</f>
        <v>เหล็กแผ่น 4x8 ฟุต # 6 มม.</v>
      </c>
      <c r="C634" s="99" t="str">
        <f>IF([1]Product!$A$1:F1333="","",[1]Product!$A$1:F1333)</f>
        <v>แผ่น</v>
      </c>
      <c r="D634" s="105" t="str">
        <f>IF([1]Product!$A$1:G1333="","",[1]Product!$A$1:G1333)</f>
        <v/>
      </c>
    </row>
    <row r="635" spans="1:4">
      <c r="A635" s="99">
        <f>IF([1]Product!$A$1:D1334="","",[1]Product!$A$1:D1334)</f>
        <v>1468</v>
      </c>
      <c r="B635" s="105" t="str">
        <f>IF([1]Product!$A$1:E1334="","",[1]Product!$A$1:E1334)</f>
        <v>เหล็กแผ่นดำ 5x20 ฟุต # 5 มม.</v>
      </c>
      <c r="C635" s="99" t="str">
        <f>IF([1]Product!$A$1:F1334="","",[1]Product!$A$1:F1334)</f>
        <v>แผ่น</v>
      </c>
      <c r="D635" s="105" t="str">
        <f>IF([1]Product!$A$1:G1334="","",[1]Product!$A$1:G1334)</f>
        <v/>
      </c>
    </row>
    <row r="636" spans="1:4">
      <c r="A636" s="99">
        <f>IF([1]Product!$A$1:D1335="","",[1]Product!$A$1:D1335)</f>
        <v>1638</v>
      </c>
      <c r="B636" s="105" t="str">
        <f>IF([1]Product!$A$1:E1335="","",[1]Product!$A$1:E1335)</f>
        <v>เหล็กเส้นกลม ขนาด 25x12 มม.</v>
      </c>
      <c r="C636" s="99" t="str">
        <f>IF([1]Product!$A$1:F1335="","",[1]Product!$A$1:F1335)</f>
        <v>เส้น</v>
      </c>
      <c r="D636" s="105" t="str">
        <f>IF([1]Product!$A$1:G1335="","",[1]Product!$A$1:G1335)</f>
        <v/>
      </c>
    </row>
    <row r="637" spans="1:4">
      <c r="A637" s="99">
        <f>IF([1]Product!$A$1:D1336="","",[1]Product!$A$1:D1336)</f>
        <v>1398</v>
      </c>
      <c r="B637" s="105" t="str">
        <f>IF([1]Product!$A$1:E1336="","",[1]Product!$A$1:E1336)</f>
        <v>เหล็กเส้นกลม ขนาด 6x10 มม.</v>
      </c>
      <c r="C637" s="99" t="str">
        <f>IF([1]Product!$A$1:F1336="","",[1]Product!$A$1:F1336)</f>
        <v>เส้น</v>
      </c>
      <c r="D637" s="105" t="str">
        <f>IF([1]Product!$A$1:G1336="","",[1]Product!$A$1:G1336)</f>
        <v/>
      </c>
    </row>
    <row r="638" spans="1:4">
      <c r="A638" s="99">
        <f>IF([1]Product!$A$1:D1337="","",[1]Product!$A$1:D1337)</f>
        <v>1407</v>
      </c>
      <c r="B638" s="105" t="str">
        <f>IF([1]Product!$A$1:E1337="","",[1]Product!$A$1:E1337)</f>
        <v>เหล็กเส้นกลม ขนาด 9x10 มม.</v>
      </c>
      <c r="C638" s="99" t="str">
        <f>IF([1]Product!$A$1:F1337="","",[1]Product!$A$1:F1337)</f>
        <v>เส้น</v>
      </c>
      <c r="D638" s="105" t="str">
        <f>IF([1]Product!$A$1:G1337="","",[1]Product!$A$1:G1337)</f>
        <v/>
      </c>
    </row>
    <row r="639" spans="1:4">
      <c r="A639" s="99">
        <f>IF([1]Product!$A$1:D1338="","",[1]Product!$A$1:D1338)</f>
        <v>1475</v>
      </c>
      <c r="B639" s="105" t="str">
        <f>IF([1]Product!$A$1:E1338="","",[1]Product!$A$1:E1338)</f>
        <v>เหล็กอินเนอร์ ผนังหนา 0.40 ม.</v>
      </c>
      <c r="C639" s="99" t="str">
        <f>IF([1]Product!$A$1:F1338="","",[1]Product!$A$1:F1338)</f>
        <v>ตัว</v>
      </c>
      <c r="D639" s="105" t="str">
        <f>IF([1]Product!$A$1:G1338="","",[1]Product!$A$1:G1338)</f>
        <v/>
      </c>
    </row>
    <row r="640" spans="1:4">
      <c r="A640" s="99">
        <f>IF([1]Product!$A$1:D1339="","",[1]Product!$A$1:D1339)</f>
        <v>1400</v>
      </c>
      <c r="B640" s="105" t="str">
        <f>IF([1]Product!$A$1:E1339="","",[1]Product!$A$1:E1339)</f>
        <v>แหวนยาง (Rubber Ring) # 6 นิ้ว (150 มม.)</v>
      </c>
      <c r="C640" s="99" t="str">
        <f>IF([1]Product!$A$1:F1339="","",[1]Product!$A$1:F1339)</f>
        <v>แผ่น</v>
      </c>
      <c r="D640" s="105" t="str">
        <f>IF([1]Product!$A$1:G1339="","",[1]Product!$A$1:G1339)</f>
        <v/>
      </c>
    </row>
    <row r="641" spans="1:4">
      <c r="A641" s="99">
        <f>IF([1]Product!$A$1:D1340="","",[1]Product!$A$1:D1340)</f>
        <v>1401</v>
      </c>
      <c r="B641" s="105" t="str">
        <f>IF([1]Product!$A$1:E1340="","",[1]Product!$A$1:E1340)</f>
        <v>แหวนยาง (Rubber Ring) # 8 นิ้ว (200 มม.)</v>
      </c>
      <c r="C641" s="99" t="str">
        <f>IF([1]Product!$A$1:F1340="","",[1]Product!$A$1:F1340)</f>
        <v>แผ่น</v>
      </c>
      <c r="D641" s="105" t="str">
        <f>IF([1]Product!$A$1:G1340="","",[1]Product!$A$1:G1340)</f>
        <v/>
      </c>
    </row>
    <row r="642" spans="1:4">
      <c r="A642" s="99">
        <f>IF([1]Product!$A$1:D1341="","",[1]Product!$A$1:D1341)</f>
        <v>1402</v>
      </c>
      <c r="B642" s="105" t="str">
        <f>IF([1]Product!$A$1:E1341="","",[1]Product!$A$1:E1341)</f>
        <v>แหวนยางปากระฆัง # 150 มม.</v>
      </c>
      <c r="C642" s="99" t="str">
        <f>IF([1]Product!$A$1:F1341="","",[1]Product!$A$1:F1341)</f>
        <v>แผ่น</v>
      </c>
      <c r="D642" s="105" t="str">
        <f>IF([1]Product!$A$1:G1341="","",[1]Product!$A$1:G1341)</f>
        <v/>
      </c>
    </row>
    <row r="643" spans="1:4">
      <c r="A643" s="99">
        <f>IF([1]Product!$A$1:D1342="","",[1]Product!$A$1:D1342)</f>
        <v>1403</v>
      </c>
      <c r="B643" s="105" t="str">
        <f>IF([1]Product!$A$1:E1342="","",[1]Product!$A$1:E1342)</f>
        <v>แหวนสปริง SUS 1 นิ้ว</v>
      </c>
      <c r="C643" s="99" t="str">
        <f>IF([1]Product!$A$1:F1342="","",[1]Product!$A$1:F1342)</f>
        <v>แผ่น</v>
      </c>
      <c r="D643" s="105" t="str">
        <f>IF([1]Product!$A$1:G1342="","",[1]Product!$A$1:G1342)</f>
        <v/>
      </c>
    </row>
    <row r="644" spans="1:4">
      <c r="A644" s="99">
        <f>IF([1]Product!$A$1:D1343="","",[1]Product!$A$1:D1343)</f>
        <v>1404</v>
      </c>
      <c r="B644" s="105" t="str">
        <f>IF([1]Product!$A$1:E1343="","",[1]Product!$A$1:E1343)</f>
        <v>แหวนอีแปะ SUS 1 นิ้ว</v>
      </c>
      <c r="C644" s="99" t="str">
        <f>IF([1]Product!$A$1:F1343="","",[1]Product!$A$1:F1343)</f>
        <v>แผ่น</v>
      </c>
      <c r="D644" s="105" t="str">
        <f>IF([1]Product!$A$1:G1343="","",[1]Product!$A$1:G1343)</f>
        <v/>
      </c>
    </row>
    <row r="645" spans="1:4">
      <c r="A645" s="99">
        <f>IF([1]Product!$A$1:D1344="","",[1]Product!$A$1:D1344)</f>
        <v>1462</v>
      </c>
      <c r="B645" s="105" t="str">
        <f>IF([1]Product!$A$1:E1344="","",[1]Product!$A$1:E1344)</f>
        <v>แอร์วาล์ว (บอลคู่) # 50 มม.</v>
      </c>
      <c r="C645" s="99" t="str">
        <f>IF([1]Product!$A$1:F1344="","",[1]Product!$A$1:F1344)</f>
        <v>ตัว</v>
      </c>
      <c r="D645" s="105" t="str">
        <f>IF([1]Product!$A$1:G1344="","",[1]Product!$A$1:G1344)</f>
        <v/>
      </c>
    </row>
    <row r="646" spans="1:4">
      <c r="A646" s="99">
        <f>IF([1]Product!$A$1:D1345="","",[1]Product!$A$1:D1345)</f>
        <v>1493</v>
      </c>
      <c r="B646" s="105" t="str">
        <f>IF([1]Product!$A$1:E1345="","",[1]Product!$A$1:E1345)</f>
        <v>แอร์วาล์ว (บอลเดี่ยว) รุ่นบาง # 3/4 นิ้ว.</v>
      </c>
      <c r="C646" s="99" t="str">
        <f>IF([1]Product!$A$1:F1345="","",[1]Product!$A$1:F1345)</f>
        <v>ตัว</v>
      </c>
      <c r="D646" s="105" t="str">
        <f>IF([1]Product!$A$1:G1345="","",[1]Product!$A$1:G1345)</f>
        <v/>
      </c>
    </row>
    <row r="647" spans="1:4">
      <c r="A647" s="99">
        <f>IF([1]Product!$A$1:D1346="","",[1]Product!$A$1:D1346)</f>
        <v>1456</v>
      </c>
      <c r="B647" s="105" t="str">
        <f>IF([1]Product!$A$1:E1346="","",[1]Product!$A$1:E1346)</f>
        <v>แอร์วาล์ว (ประตูระบายอากาศ มอก.) # 20 มม.</v>
      </c>
      <c r="C647" s="99" t="str">
        <f>IF([1]Product!$A$1:F1346="","",[1]Product!$A$1:F1346)</f>
        <v>ตัว</v>
      </c>
      <c r="D647" s="105" t="str">
        <f>IF([1]Product!$A$1:G1346="","",[1]Product!$A$1:G1346)</f>
        <v/>
      </c>
    </row>
    <row r="648" spans="1:4">
      <c r="A648" s="99">
        <f>IF([1]Product!$A$1:D1347="","",[1]Product!$A$1:D1347)</f>
        <v>1451</v>
      </c>
      <c r="B648" s="105" t="str">
        <f>IF([1]Product!$A$1:E1347="","",[1]Product!$A$1:E1347)</f>
        <v>แอร์วาล์ว (ประตูระบายอากาศ มอก.) # 25 มม.</v>
      </c>
      <c r="C648" s="99" t="str">
        <f>IF([1]Product!$A$1:F1347="","",[1]Product!$A$1:F1347)</f>
        <v>ตัว</v>
      </c>
      <c r="D648" s="105" t="str">
        <f>IF([1]Product!$A$1:G1347="","",[1]Product!$A$1:G1347)</f>
        <v/>
      </c>
    </row>
    <row r="649" spans="1:4">
      <c r="A649" s="99">
        <f>IF([1]Product!$A$1:D1348="","",[1]Product!$A$1:D1348)</f>
        <v>1577</v>
      </c>
      <c r="B649" s="105" t="str">
        <f>IF([1]Product!$A$1:E1348="","",[1]Product!$A$1:E1348)</f>
        <v>แอร์วาล์ว (ประตูระบายอากาศ มอก.) # 50 มม.</v>
      </c>
      <c r="C649" s="99" t="str">
        <f>IF([1]Product!$A$1:F1348="","",[1]Product!$A$1:F1348)</f>
        <v>ตัว</v>
      </c>
      <c r="D649" s="105" t="str">
        <f>IF([1]Product!$A$1:G1348="","",[1]Product!$A$1:G1348)</f>
        <v/>
      </c>
    </row>
    <row r="650" spans="1:4">
      <c r="A650" s="99">
        <f>IF([1]Product!$A$1:D1349="","",[1]Product!$A$1:D1349)</f>
        <v>1234</v>
      </c>
      <c r="B650" s="105" t="str">
        <f>IF([1]Product!$A$1:E1349="","",[1]Product!$A$1:E1349)</f>
        <v>แอร์วาล์ว (ประตูระบายอากาศ มอก.) # 80 มม.</v>
      </c>
      <c r="C650" s="99" t="str">
        <f>IF([1]Product!$A$1:F1349="","",[1]Product!$A$1:F1349)</f>
        <v>ตัว</v>
      </c>
      <c r="D650" s="105" t="str">
        <f>IF([1]Product!$A$1:G1349="","",[1]Product!$A$1:G1349)</f>
        <v/>
      </c>
    </row>
    <row r="651" spans="1:4">
      <c r="A651" s="99">
        <f>IF([1]Product!$A$1:D1350="","",[1]Product!$A$1:D1350)</f>
        <v>1650</v>
      </c>
      <c r="B651" s="105" t="str">
        <f>IF([1]Product!$A$1:E1350="","",[1]Product!$A$1:E1350)</f>
        <v/>
      </c>
      <c r="C651" s="99" t="str">
        <f>IF([1]Product!$A$1:F1350="","",[1]Product!$A$1:F1350)</f>
        <v/>
      </c>
      <c r="D651" s="105" t="str">
        <f>IF([1]Product!$A$1:G1350="","",[1]Product!$A$1:G1350)</f>
        <v/>
      </c>
    </row>
    <row r="652" spans="1:4">
      <c r="A652" s="99">
        <f>IF([1]Product!$A$1:D1351="","",[1]Product!$A$1:D1351)</f>
        <v>1651</v>
      </c>
      <c r="B652" s="105" t="str">
        <f>IF([1]Product!$A$1:E1351="","",[1]Product!$A$1:E1351)</f>
        <v/>
      </c>
      <c r="C652" s="99" t="str">
        <f>IF([1]Product!$A$1:F1351="","",[1]Product!$A$1:F1351)</f>
        <v/>
      </c>
      <c r="D652" s="105" t="str">
        <f>IF([1]Product!$A$1:G1351="","",[1]Product!$A$1:G1351)</f>
        <v/>
      </c>
    </row>
    <row r="653" spans="1:4">
      <c r="A653" s="99">
        <f>IF([1]Product!$A$1:D1352="","",[1]Product!$A$1:D1352)</f>
        <v>1652</v>
      </c>
      <c r="B653" s="105" t="str">
        <f>IF([1]Product!$A$1:E1352="","",[1]Product!$A$1:E1352)</f>
        <v/>
      </c>
      <c r="C653" s="99" t="str">
        <f>IF([1]Product!$A$1:F1352="","",[1]Product!$A$1:F1352)</f>
        <v/>
      </c>
      <c r="D653" s="105" t="str">
        <f>IF([1]Product!$A$1:G1352="","",[1]Product!$A$1:G1352)</f>
        <v/>
      </c>
    </row>
    <row r="654" spans="1:4">
      <c r="A654" s="99">
        <f>IF([1]Product!$A$1:D1353="","",[1]Product!$A$1:D1353)</f>
        <v>1653</v>
      </c>
      <c r="B654" s="105" t="str">
        <f>IF([1]Product!$A$1:E1353="","",[1]Product!$A$1:E1353)</f>
        <v/>
      </c>
      <c r="C654" s="99" t="str">
        <f>IF([1]Product!$A$1:F1353="","",[1]Product!$A$1:F1353)</f>
        <v/>
      </c>
      <c r="D654" s="105" t="str">
        <f>IF([1]Product!$A$1:G1353="","",[1]Product!$A$1:G1353)</f>
        <v/>
      </c>
    </row>
    <row r="655" spans="1:4">
      <c r="A655" s="99">
        <f>IF([1]Product!$A$1:D1354="","",[1]Product!$A$1:D1354)</f>
        <v>1654</v>
      </c>
      <c r="B655" s="105" t="str">
        <f>IF([1]Product!$A$1:E1354="","",[1]Product!$A$1:E1354)</f>
        <v/>
      </c>
      <c r="C655" s="99" t="str">
        <f>IF([1]Product!$A$1:F1354="","",[1]Product!$A$1:F1354)</f>
        <v/>
      </c>
      <c r="D655" s="105" t="str">
        <f>IF([1]Product!$A$1:G1354="","",[1]Product!$A$1:G1354)</f>
        <v/>
      </c>
    </row>
    <row r="656" spans="1:4">
      <c r="A656" s="99">
        <f>IF([1]Product!$A$1:D1355="","",[1]Product!$A$1:D1355)</f>
        <v>1655</v>
      </c>
      <c r="B656" s="105" t="str">
        <f>IF([1]Product!$A$1:E1355="","",[1]Product!$A$1:E1355)</f>
        <v/>
      </c>
      <c r="C656" s="99" t="str">
        <f>IF([1]Product!$A$1:F1355="","",[1]Product!$A$1:F1355)</f>
        <v/>
      </c>
      <c r="D656" s="105" t="str">
        <f>IF([1]Product!$A$1:G1355="","",[1]Product!$A$1:G1355)</f>
        <v/>
      </c>
    </row>
    <row r="657" spans="1:4">
      <c r="A657" s="99">
        <f>IF([1]Product!$A$1:D1356="","",[1]Product!$A$1:D1356)</f>
        <v>1656</v>
      </c>
      <c r="B657" s="105" t="str">
        <f>IF([1]Product!$A$1:E1356="","",[1]Product!$A$1:E1356)</f>
        <v/>
      </c>
      <c r="C657" s="99" t="str">
        <f>IF([1]Product!$A$1:F1356="","",[1]Product!$A$1:F1356)</f>
        <v/>
      </c>
      <c r="D657" s="105" t="str">
        <f>IF([1]Product!$A$1:G1356="","",[1]Product!$A$1:G1356)</f>
        <v/>
      </c>
    </row>
    <row r="658" spans="1:4">
      <c r="A658" s="99">
        <f>IF([1]Product!$A$1:D1357="","",[1]Product!$A$1:D1357)</f>
        <v>1657</v>
      </c>
      <c r="B658" s="105" t="str">
        <f>IF([1]Product!$A$1:E1357="","",[1]Product!$A$1:E1357)</f>
        <v/>
      </c>
      <c r="C658" s="99" t="str">
        <f>IF([1]Product!$A$1:F1357="","",[1]Product!$A$1:F1357)</f>
        <v/>
      </c>
      <c r="D658" s="105" t="str">
        <f>IF([1]Product!$A$1:G1357="","",[1]Product!$A$1:G1357)</f>
        <v/>
      </c>
    </row>
    <row r="659" spans="1:4">
      <c r="A659" s="99">
        <f>IF([1]Product!$A$1:D1358="","",[1]Product!$A$1:D1358)</f>
        <v>1658</v>
      </c>
      <c r="B659" s="105" t="str">
        <f>IF([1]Product!$A$1:E1358="","",[1]Product!$A$1:E1358)</f>
        <v/>
      </c>
      <c r="C659" s="99" t="str">
        <f>IF([1]Product!$A$1:F1358="","",[1]Product!$A$1:F1358)</f>
        <v/>
      </c>
      <c r="D659" s="105" t="str">
        <f>IF([1]Product!$A$1:G1358="","",[1]Product!$A$1:G1358)</f>
        <v/>
      </c>
    </row>
    <row r="660" spans="1:4">
      <c r="A660" s="99">
        <f>IF([1]Product!$A$1:D1359="","",[1]Product!$A$1:D1359)</f>
        <v>1659</v>
      </c>
      <c r="B660" s="105" t="str">
        <f>IF([1]Product!$A$1:E1359="","",[1]Product!$A$1:E1359)</f>
        <v/>
      </c>
      <c r="C660" s="99" t="str">
        <f>IF([1]Product!$A$1:F1359="","",[1]Product!$A$1:F1359)</f>
        <v/>
      </c>
      <c r="D660" s="105" t="str">
        <f>IF([1]Product!$A$1:G1359="","",[1]Product!$A$1:G1359)</f>
        <v/>
      </c>
    </row>
    <row r="661" spans="1:4">
      <c r="A661" s="99">
        <f>IF([1]Product!$A$1:D1360="","",[1]Product!$A$1:D1360)</f>
        <v>1660</v>
      </c>
      <c r="B661" s="105" t="str">
        <f>IF([1]Product!$A$1:E1360="","",[1]Product!$A$1:E1360)</f>
        <v/>
      </c>
      <c r="C661" s="99" t="str">
        <f>IF([1]Product!$A$1:F1360="","",[1]Product!$A$1:F1360)</f>
        <v/>
      </c>
      <c r="D661" s="105" t="str">
        <f>IF([1]Product!$A$1:G1360="","",[1]Product!$A$1:G1360)</f>
        <v/>
      </c>
    </row>
    <row r="662" spans="1:4">
      <c r="A662" s="99">
        <f>IF([1]Product!$A$1:D1361="","",[1]Product!$A$1:D1361)</f>
        <v>1661</v>
      </c>
      <c r="B662" s="105" t="str">
        <f>IF([1]Product!$A$1:E1361="","",[1]Product!$A$1:E1361)</f>
        <v/>
      </c>
      <c r="C662" s="99" t="str">
        <f>IF([1]Product!$A$1:F1361="","",[1]Product!$A$1:F1361)</f>
        <v/>
      </c>
      <c r="D662" s="105" t="str">
        <f>IF([1]Product!$A$1:G1361="","",[1]Product!$A$1:G1361)</f>
        <v/>
      </c>
    </row>
    <row r="663" spans="1:4">
      <c r="A663" s="99">
        <f>IF([1]Product!$A$1:D1362="","",[1]Product!$A$1:D1362)</f>
        <v>1662</v>
      </c>
      <c r="B663" s="105" t="str">
        <f>IF([1]Product!$A$1:E1362="","",[1]Product!$A$1:E1362)</f>
        <v/>
      </c>
      <c r="C663" s="99" t="str">
        <f>IF([1]Product!$A$1:F1362="","",[1]Product!$A$1:F1362)</f>
        <v/>
      </c>
      <c r="D663" s="105" t="str">
        <f>IF([1]Product!$A$1:G1362="","",[1]Product!$A$1:G1362)</f>
        <v/>
      </c>
    </row>
    <row r="664" spans="1:4">
      <c r="A664" s="99">
        <f>IF([1]Product!$A$1:D1363="","",[1]Product!$A$1:D1363)</f>
        <v>1663</v>
      </c>
      <c r="B664" s="105" t="str">
        <f>IF([1]Product!$A$1:E1363="","",[1]Product!$A$1:E1363)</f>
        <v/>
      </c>
      <c r="C664" s="99" t="str">
        <f>IF([1]Product!$A$1:F1363="","",[1]Product!$A$1:F1363)</f>
        <v/>
      </c>
      <c r="D664" s="105" t="str">
        <f>IF([1]Product!$A$1:G1363="","",[1]Product!$A$1:G1363)</f>
        <v/>
      </c>
    </row>
    <row r="665" spans="1:4">
      <c r="A665" s="99">
        <f>IF([1]Product!$A$1:D1364="","",[1]Product!$A$1:D1364)</f>
        <v>1664</v>
      </c>
      <c r="B665" s="105" t="str">
        <f>IF([1]Product!$A$1:E1364="","",[1]Product!$A$1:E1364)</f>
        <v/>
      </c>
      <c r="C665" s="99" t="str">
        <f>IF([1]Product!$A$1:F1364="","",[1]Product!$A$1:F1364)</f>
        <v/>
      </c>
      <c r="D665" s="105" t="str">
        <f>IF([1]Product!$A$1:G1364="","",[1]Product!$A$1:G1364)</f>
        <v/>
      </c>
    </row>
    <row r="666" spans="1:4">
      <c r="A666" s="99">
        <f>IF([1]Product!$A$1:D1365="","",[1]Product!$A$1:D1365)</f>
        <v>1665</v>
      </c>
      <c r="B666" s="105" t="str">
        <f>IF([1]Product!$A$1:E1365="","",[1]Product!$A$1:E1365)</f>
        <v/>
      </c>
      <c r="C666" s="99" t="str">
        <f>IF([1]Product!$A$1:F1365="","",[1]Product!$A$1:F1365)</f>
        <v/>
      </c>
      <c r="D666" s="105" t="str">
        <f>IF([1]Product!$A$1:G1365="","",[1]Product!$A$1:G1365)</f>
        <v/>
      </c>
    </row>
    <row r="667" spans="1:4">
      <c r="A667" s="99">
        <f>IF([1]Product!$A$1:D1366="","",[1]Product!$A$1:D1366)</f>
        <v>1666</v>
      </c>
      <c r="B667" s="105" t="str">
        <f>IF([1]Product!$A$1:E1366="","",[1]Product!$A$1:E1366)</f>
        <v/>
      </c>
      <c r="C667" s="99" t="str">
        <f>IF([1]Product!$A$1:F1366="","",[1]Product!$A$1:F1366)</f>
        <v/>
      </c>
      <c r="D667" s="105" t="str">
        <f>IF([1]Product!$A$1:G1366="","",[1]Product!$A$1:G1366)</f>
        <v/>
      </c>
    </row>
    <row r="668" spans="1:4">
      <c r="A668" s="99">
        <f>IF([1]Product!$A$1:D1367="","",[1]Product!$A$1:D1367)</f>
        <v>1667</v>
      </c>
      <c r="B668" s="105" t="str">
        <f>IF([1]Product!$A$1:E1367="","",[1]Product!$A$1:E1367)</f>
        <v/>
      </c>
      <c r="C668" s="99" t="str">
        <f>IF([1]Product!$A$1:F1367="","",[1]Product!$A$1:F1367)</f>
        <v/>
      </c>
      <c r="D668" s="105" t="str">
        <f>IF([1]Product!$A$1:G1367="","",[1]Product!$A$1:G1367)</f>
        <v/>
      </c>
    </row>
    <row r="669" spans="1:4">
      <c r="A669" s="99">
        <f>IF([1]Product!$A$1:D1368="","",[1]Product!$A$1:D1368)</f>
        <v>1668</v>
      </c>
      <c r="B669" s="105" t="str">
        <f>IF([1]Product!$A$1:E1368="","",[1]Product!$A$1:E1368)</f>
        <v/>
      </c>
      <c r="C669" s="99" t="str">
        <f>IF([1]Product!$A$1:F1368="","",[1]Product!$A$1:F1368)</f>
        <v/>
      </c>
      <c r="D669" s="105" t="str">
        <f>IF([1]Product!$A$1:G1368="","",[1]Product!$A$1:G1368)</f>
        <v/>
      </c>
    </row>
    <row r="670" spans="1:4">
      <c r="A670" s="99">
        <f>IF([1]Product!$A$1:D1369="","",[1]Product!$A$1:D1369)</f>
        <v>1669</v>
      </c>
      <c r="B670" s="105" t="str">
        <f>IF([1]Product!$A$1:E1369="","",[1]Product!$A$1:E1369)</f>
        <v/>
      </c>
      <c r="C670" s="99" t="str">
        <f>IF([1]Product!$A$1:F1369="","",[1]Product!$A$1:F1369)</f>
        <v/>
      </c>
      <c r="D670" s="105" t="str">
        <f>IF([1]Product!$A$1:G1369="","",[1]Product!$A$1:G1369)</f>
        <v/>
      </c>
    </row>
    <row r="671" spans="1:4">
      <c r="A671" s="99">
        <f>IF([1]Product!$A$1:D1370="","",[1]Product!$A$1:D1370)</f>
        <v>1670</v>
      </c>
      <c r="B671" s="105" t="str">
        <f>IF([1]Product!$A$1:E1370="","",[1]Product!$A$1:E1370)</f>
        <v/>
      </c>
      <c r="C671" s="99" t="str">
        <f>IF([1]Product!$A$1:F1370="","",[1]Product!$A$1:F1370)</f>
        <v/>
      </c>
      <c r="D671" s="105" t="str">
        <f>IF([1]Product!$A$1:G1370="","",[1]Product!$A$1:G1370)</f>
        <v/>
      </c>
    </row>
    <row r="672" spans="1:4">
      <c r="A672" s="99">
        <f>IF([1]Product!$A$1:D1371="","",[1]Product!$A$1:D1371)</f>
        <v>1671</v>
      </c>
      <c r="B672" s="105" t="str">
        <f>IF([1]Product!$A$1:E1371="","",[1]Product!$A$1:E1371)</f>
        <v/>
      </c>
      <c r="C672" s="99" t="str">
        <f>IF([1]Product!$A$1:F1371="","",[1]Product!$A$1:F1371)</f>
        <v/>
      </c>
      <c r="D672" s="105" t="str">
        <f>IF([1]Product!$A$1:G1371="","",[1]Product!$A$1:G1371)</f>
        <v/>
      </c>
    </row>
    <row r="673" spans="1:4">
      <c r="A673" s="99">
        <f>IF([1]Product!$A$1:D1372="","",[1]Product!$A$1:D1372)</f>
        <v>1672</v>
      </c>
      <c r="B673" s="105" t="str">
        <f>IF([1]Product!$A$1:E1372="","",[1]Product!$A$1:E1372)</f>
        <v/>
      </c>
      <c r="C673" s="99" t="str">
        <f>IF([1]Product!$A$1:F1372="","",[1]Product!$A$1:F1372)</f>
        <v/>
      </c>
      <c r="D673" s="105" t="str">
        <f>IF([1]Product!$A$1:G1372="","",[1]Product!$A$1:G1372)</f>
        <v/>
      </c>
    </row>
    <row r="674" spans="1:4">
      <c r="A674" s="99">
        <f>IF([1]Product!$A$1:D1373="","",[1]Product!$A$1:D1373)</f>
        <v>1673</v>
      </c>
      <c r="B674" s="105" t="str">
        <f>IF([1]Product!$A$1:E1373="","",[1]Product!$A$1:E1373)</f>
        <v/>
      </c>
      <c r="C674" s="99" t="str">
        <f>IF([1]Product!$A$1:F1373="","",[1]Product!$A$1:F1373)</f>
        <v/>
      </c>
      <c r="D674" s="105" t="str">
        <f>IF([1]Product!$A$1:G1373="","",[1]Product!$A$1:G1373)</f>
        <v/>
      </c>
    </row>
    <row r="675" spans="1:4">
      <c r="A675" s="99">
        <f>IF([1]Product!$A$1:D1374="","",[1]Product!$A$1:D1374)</f>
        <v>1674</v>
      </c>
      <c r="B675" s="105" t="str">
        <f>IF([1]Product!$A$1:E1374="","",[1]Product!$A$1:E1374)</f>
        <v/>
      </c>
      <c r="C675" s="99" t="str">
        <f>IF([1]Product!$A$1:F1374="","",[1]Product!$A$1:F1374)</f>
        <v/>
      </c>
      <c r="D675" s="105" t="str">
        <f>IF([1]Product!$A$1:G1374="","",[1]Product!$A$1:G1374)</f>
        <v/>
      </c>
    </row>
    <row r="676" spans="1:4">
      <c r="A676" s="99">
        <f>IF([1]Product!$A$1:D1375="","",[1]Product!$A$1:D1375)</f>
        <v>1675</v>
      </c>
      <c r="B676" s="105" t="str">
        <f>IF([1]Product!$A$1:E1375="","",[1]Product!$A$1:E1375)</f>
        <v/>
      </c>
      <c r="C676" s="99" t="str">
        <f>IF([1]Product!$A$1:F1375="","",[1]Product!$A$1:F1375)</f>
        <v/>
      </c>
      <c r="D676" s="105" t="str">
        <f>IF([1]Product!$A$1:G1375="","",[1]Product!$A$1:G1375)</f>
        <v/>
      </c>
    </row>
    <row r="677" spans="1:4">
      <c r="A677" s="99">
        <f>IF([1]Product!$A$1:D1376="","",[1]Product!$A$1:D1376)</f>
        <v>1676</v>
      </c>
      <c r="B677" s="105" t="str">
        <f>IF([1]Product!$A$1:E1376="","",[1]Product!$A$1:E1376)</f>
        <v/>
      </c>
      <c r="C677" s="99" t="str">
        <f>IF([1]Product!$A$1:F1376="","",[1]Product!$A$1:F1376)</f>
        <v/>
      </c>
      <c r="D677" s="105" t="str">
        <f>IF([1]Product!$A$1:G1376="","",[1]Product!$A$1:G1376)</f>
        <v/>
      </c>
    </row>
    <row r="678" spans="1:4">
      <c r="A678" s="99">
        <f>IF([1]Product!$A$1:D1377="","",[1]Product!$A$1:D1377)</f>
        <v>1677</v>
      </c>
      <c r="B678" s="105" t="str">
        <f>IF([1]Product!$A$1:E1377="","",[1]Product!$A$1:E1377)</f>
        <v/>
      </c>
      <c r="C678" s="99" t="str">
        <f>IF([1]Product!$A$1:F1377="","",[1]Product!$A$1:F1377)</f>
        <v/>
      </c>
      <c r="D678" s="105" t="str">
        <f>IF([1]Product!$A$1:G1377="","",[1]Product!$A$1:G1377)</f>
        <v/>
      </c>
    </row>
    <row r="679" spans="1:4">
      <c r="A679" s="99">
        <f>IF([1]Product!$A$1:D1378="","",[1]Product!$A$1:D1378)</f>
        <v>1678</v>
      </c>
      <c r="B679" s="105" t="str">
        <f>IF([1]Product!$A$1:E1378="","",[1]Product!$A$1:E1378)</f>
        <v/>
      </c>
      <c r="C679" s="99" t="str">
        <f>IF([1]Product!$A$1:F1378="","",[1]Product!$A$1:F1378)</f>
        <v/>
      </c>
      <c r="D679" s="105" t="str">
        <f>IF([1]Product!$A$1:G1378="","",[1]Product!$A$1:G1378)</f>
        <v/>
      </c>
    </row>
    <row r="680" spans="1:4">
      <c r="A680" s="99">
        <f>IF([1]Product!$A$1:D1379="","",[1]Product!$A$1:D1379)</f>
        <v>1679</v>
      </c>
      <c r="B680" s="105" t="str">
        <f>IF([1]Product!$A$1:E1379="","",[1]Product!$A$1:E1379)</f>
        <v/>
      </c>
      <c r="C680" s="99" t="str">
        <f>IF([1]Product!$A$1:F1379="","",[1]Product!$A$1:F1379)</f>
        <v/>
      </c>
      <c r="D680" s="105" t="str">
        <f>IF([1]Product!$A$1:G1379="","",[1]Product!$A$1:G1379)</f>
        <v/>
      </c>
    </row>
    <row r="681" spans="1:4">
      <c r="A681" s="99">
        <f>IF([1]Product!$A$1:D1380="","",[1]Product!$A$1:D1380)</f>
        <v>1680</v>
      </c>
      <c r="B681" s="105" t="str">
        <f>IF([1]Product!$A$1:E1380="","",[1]Product!$A$1:E1380)</f>
        <v/>
      </c>
      <c r="C681" s="99" t="str">
        <f>IF([1]Product!$A$1:F1380="","",[1]Product!$A$1:F1380)</f>
        <v/>
      </c>
      <c r="D681" s="105" t="str">
        <f>IF([1]Product!$A$1:G1380="","",[1]Product!$A$1:G1380)</f>
        <v/>
      </c>
    </row>
    <row r="682" spans="1:4">
      <c r="A682" s="99">
        <f>IF([1]Product!$A$1:D1381="","",[1]Product!$A$1:D1381)</f>
        <v>1681</v>
      </c>
      <c r="B682" s="105" t="str">
        <f>IF([1]Product!$A$1:E1381="","",[1]Product!$A$1:E1381)</f>
        <v/>
      </c>
      <c r="C682" s="99" t="str">
        <f>IF([1]Product!$A$1:F1381="","",[1]Product!$A$1:F1381)</f>
        <v/>
      </c>
      <c r="D682" s="105" t="str">
        <f>IF([1]Product!$A$1:G1381="","",[1]Product!$A$1:G1381)</f>
        <v/>
      </c>
    </row>
    <row r="683" spans="1:4">
      <c r="A683" s="99">
        <f>IF([1]Product!$A$1:D1382="","",[1]Product!$A$1:D1382)</f>
        <v>1682</v>
      </c>
      <c r="B683" s="105" t="str">
        <f>IF([1]Product!$A$1:E1382="","",[1]Product!$A$1:E1382)</f>
        <v/>
      </c>
      <c r="C683" s="99" t="str">
        <f>IF([1]Product!$A$1:F1382="","",[1]Product!$A$1:F1382)</f>
        <v/>
      </c>
      <c r="D683" s="105" t="str">
        <f>IF([1]Product!$A$1:G1382="","",[1]Product!$A$1:G1382)</f>
        <v/>
      </c>
    </row>
    <row r="684" spans="1:4">
      <c r="A684" s="99">
        <f>IF([1]Product!$A$1:D1383="","",[1]Product!$A$1:D1383)</f>
        <v>1683</v>
      </c>
      <c r="B684" s="105" t="str">
        <f>IF([1]Product!$A$1:E1383="","",[1]Product!$A$1:E1383)</f>
        <v/>
      </c>
      <c r="C684" s="99" t="str">
        <f>IF([1]Product!$A$1:F1383="","",[1]Product!$A$1:F1383)</f>
        <v/>
      </c>
      <c r="D684" s="105" t="str">
        <f>IF([1]Product!$A$1:G1383="","",[1]Product!$A$1:G1383)</f>
        <v/>
      </c>
    </row>
    <row r="685" spans="1:4">
      <c r="A685" s="99">
        <f>IF([1]Product!$A$1:D1384="","",[1]Product!$A$1:D1384)</f>
        <v>1684</v>
      </c>
      <c r="B685" s="105" t="str">
        <f>IF([1]Product!$A$1:E1384="","",[1]Product!$A$1:E1384)</f>
        <v/>
      </c>
      <c r="C685" s="99" t="str">
        <f>IF([1]Product!$A$1:F1384="","",[1]Product!$A$1:F1384)</f>
        <v/>
      </c>
      <c r="D685" s="105" t="str">
        <f>IF([1]Product!$A$1:G1384="","",[1]Product!$A$1:G1384)</f>
        <v/>
      </c>
    </row>
    <row r="686" spans="1:4">
      <c r="A686" s="99">
        <f>IF([1]Product!$A$1:D1385="","",[1]Product!$A$1:D1385)</f>
        <v>1685</v>
      </c>
      <c r="B686" s="105" t="str">
        <f>IF([1]Product!$A$1:E1385="","",[1]Product!$A$1:E1385)</f>
        <v/>
      </c>
      <c r="C686" s="99" t="str">
        <f>IF([1]Product!$A$1:F1385="","",[1]Product!$A$1:F1385)</f>
        <v/>
      </c>
      <c r="D686" s="105" t="str">
        <f>IF([1]Product!$A$1:G1385="","",[1]Product!$A$1:G1385)</f>
        <v/>
      </c>
    </row>
    <row r="687" spans="1:4">
      <c r="A687" s="99">
        <f>IF([1]Product!$A$1:D1386="","",[1]Product!$A$1:D1386)</f>
        <v>1686</v>
      </c>
      <c r="B687" s="105" t="str">
        <f>IF([1]Product!$A$1:E1386="","",[1]Product!$A$1:E1386)</f>
        <v/>
      </c>
      <c r="C687" s="99" t="str">
        <f>IF([1]Product!$A$1:F1386="","",[1]Product!$A$1:F1386)</f>
        <v/>
      </c>
      <c r="D687" s="105" t="str">
        <f>IF([1]Product!$A$1:G1386="","",[1]Product!$A$1:G1386)</f>
        <v/>
      </c>
    </row>
    <row r="688" spans="1:4">
      <c r="A688" s="99">
        <f>IF([1]Product!$A$1:D1387="","",[1]Product!$A$1:D1387)</f>
        <v>1687</v>
      </c>
      <c r="B688" s="105" t="str">
        <f>IF([1]Product!$A$1:E1387="","",[1]Product!$A$1:E1387)</f>
        <v/>
      </c>
      <c r="C688" s="99" t="str">
        <f>IF([1]Product!$A$1:F1387="","",[1]Product!$A$1:F1387)</f>
        <v/>
      </c>
      <c r="D688" s="105" t="str">
        <f>IF([1]Product!$A$1:G1387="","",[1]Product!$A$1:G1387)</f>
        <v/>
      </c>
    </row>
    <row r="689" spans="1:4">
      <c r="A689" s="99">
        <f>IF([1]Product!$A$1:D1388="","",[1]Product!$A$1:D1388)</f>
        <v>1688</v>
      </c>
      <c r="B689" s="105" t="str">
        <f>IF([1]Product!$A$1:E1388="","",[1]Product!$A$1:E1388)</f>
        <v/>
      </c>
      <c r="C689" s="99" t="str">
        <f>IF([1]Product!$A$1:F1388="","",[1]Product!$A$1:F1388)</f>
        <v/>
      </c>
      <c r="D689" s="105" t="str">
        <f>IF([1]Product!$A$1:G1388="","",[1]Product!$A$1:G1388)</f>
        <v/>
      </c>
    </row>
    <row r="690" spans="1:4">
      <c r="A690" s="99">
        <f>IF([1]Product!$A$1:D1389="","",[1]Product!$A$1:D1389)</f>
        <v>1689</v>
      </c>
      <c r="B690" s="105" t="str">
        <f>IF([1]Product!$A$1:E1389="","",[1]Product!$A$1:E1389)</f>
        <v/>
      </c>
      <c r="C690" s="99" t="str">
        <f>IF([1]Product!$A$1:F1389="","",[1]Product!$A$1:F1389)</f>
        <v/>
      </c>
      <c r="D690" s="105" t="str">
        <f>IF([1]Product!$A$1:G1389="","",[1]Product!$A$1:G1389)</f>
        <v/>
      </c>
    </row>
    <row r="691" spans="1:4">
      <c r="A691" s="99">
        <f>IF([1]Product!$A$1:D1390="","",[1]Product!$A$1:D1390)</f>
        <v>1690</v>
      </c>
      <c r="B691" s="105" t="str">
        <f>IF([1]Product!$A$1:E1390="","",[1]Product!$A$1:E1390)</f>
        <v/>
      </c>
      <c r="C691" s="99" t="str">
        <f>IF([1]Product!$A$1:F1390="","",[1]Product!$A$1:F1390)</f>
        <v/>
      </c>
      <c r="D691" s="105" t="str">
        <f>IF([1]Product!$A$1:G1390="","",[1]Product!$A$1:G1390)</f>
        <v/>
      </c>
    </row>
    <row r="692" spans="1:4">
      <c r="A692" s="99">
        <f>IF([1]Product!$A$1:D1391="","",[1]Product!$A$1:D1391)</f>
        <v>1691</v>
      </c>
      <c r="B692" s="105" t="str">
        <f>IF([1]Product!$A$1:E1391="","",[1]Product!$A$1:E1391)</f>
        <v/>
      </c>
      <c r="C692" s="99" t="str">
        <f>IF([1]Product!$A$1:F1391="","",[1]Product!$A$1:F1391)</f>
        <v/>
      </c>
      <c r="D692" s="105" t="str">
        <f>IF([1]Product!$A$1:G1391="","",[1]Product!$A$1:G1391)</f>
        <v/>
      </c>
    </row>
    <row r="693" spans="1:4">
      <c r="A693" s="99">
        <f>IF([1]Product!$A$1:D1392="","",[1]Product!$A$1:D1392)</f>
        <v>1692</v>
      </c>
      <c r="B693" s="105" t="str">
        <f>IF([1]Product!$A$1:E1392="","",[1]Product!$A$1:E1392)</f>
        <v/>
      </c>
      <c r="C693" s="99" t="str">
        <f>IF([1]Product!$A$1:F1392="","",[1]Product!$A$1:F1392)</f>
        <v/>
      </c>
      <c r="D693" s="105" t="str">
        <f>IF([1]Product!$A$1:G1392="","",[1]Product!$A$1:G1392)</f>
        <v/>
      </c>
    </row>
    <row r="694" spans="1:4">
      <c r="A694" s="99">
        <f>IF([1]Product!$A$1:D1393="","",[1]Product!$A$1:D1393)</f>
        <v>1693</v>
      </c>
      <c r="B694" s="105" t="str">
        <f>IF([1]Product!$A$1:E1393="","",[1]Product!$A$1:E1393)</f>
        <v/>
      </c>
      <c r="C694" s="99" t="str">
        <f>IF([1]Product!$A$1:F1393="","",[1]Product!$A$1:F1393)</f>
        <v/>
      </c>
      <c r="D694" s="105" t="str">
        <f>IF([1]Product!$A$1:G1393="","",[1]Product!$A$1:G1393)</f>
        <v/>
      </c>
    </row>
    <row r="695" spans="1:4">
      <c r="A695" s="99">
        <f>IF([1]Product!$A$1:D1394="","",[1]Product!$A$1:D1394)</f>
        <v>1694</v>
      </c>
      <c r="B695" s="105" t="str">
        <f>IF([1]Product!$A$1:E1394="","",[1]Product!$A$1:E1394)</f>
        <v/>
      </c>
      <c r="C695" s="99" t="str">
        <f>IF([1]Product!$A$1:F1394="","",[1]Product!$A$1:F1394)</f>
        <v/>
      </c>
      <c r="D695" s="105" t="str">
        <f>IF([1]Product!$A$1:G1394="","",[1]Product!$A$1:G1394)</f>
        <v/>
      </c>
    </row>
    <row r="696" spans="1:4">
      <c r="A696" s="99">
        <f>IF([1]Product!$A$1:D1395="","",[1]Product!$A$1:D1395)</f>
        <v>1695</v>
      </c>
      <c r="B696" s="105" t="str">
        <f>IF([1]Product!$A$1:E1395="","",[1]Product!$A$1:E1395)</f>
        <v/>
      </c>
      <c r="C696" s="99" t="str">
        <f>IF([1]Product!$A$1:F1395="","",[1]Product!$A$1:F1395)</f>
        <v/>
      </c>
      <c r="D696" s="105" t="str">
        <f>IF([1]Product!$A$1:G1395="","",[1]Product!$A$1:G1395)</f>
        <v/>
      </c>
    </row>
    <row r="697" spans="1:4">
      <c r="A697" s="99">
        <f>IF([1]Product!$A$1:D1396="","",[1]Product!$A$1:D1396)</f>
        <v>1696</v>
      </c>
      <c r="B697" s="105" t="str">
        <f>IF([1]Product!$A$1:E1396="","",[1]Product!$A$1:E1396)</f>
        <v/>
      </c>
      <c r="C697" s="99" t="str">
        <f>IF([1]Product!$A$1:F1396="","",[1]Product!$A$1:F1396)</f>
        <v/>
      </c>
      <c r="D697" s="105" t="str">
        <f>IF([1]Product!$A$1:G1396="","",[1]Product!$A$1:G1396)</f>
        <v/>
      </c>
    </row>
    <row r="698" spans="1:4">
      <c r="A698" s="99">
        <f>IF([1]Product!$A$1:D1397="","",[1]Product!$A$1:D1397)</f>
        <v>1697</v>
      </c>
      <c r="B698" s="105" t="str">
        <f>IF([1]Product!$A$1:E1397="","",[1]Product!$A$1:E1397)</f>
        <v/>
      </c>
      <c r="C698" s="99" t="str">
        <f>IF([1]Product!$A$1:F1397="","",[1]Product!$A$1:F1397)</f>
        <v/>
      </c>
      <c r="D698" s="105" t="str">
        <f>IF([1]Product!$A$1:G1397="","",[1]Product!$A$1:G1397)</f>
        <v/>
      </c>
    </row>
    <row r="699" spans="1:4">
      <c r="A699" s="99">
        <f>IF([1]Product!$A$1:D1398="","",[1]Product!$A$1:D1398)</f>
        <v>1698</v>
      </c>
      <c r="B699" s="105" t="str">
        <f>IF([1]Product!$A$1:E1398="","",[1]Product!$A$1:E1398)</f>
        <v/>
      </c>
      <c r="C699" s="99" t="str">
        <f>IF([1]Product!$A$1:F1398="","",[1]Product!$A$1:F1398)</f>
        <v/>
      </c>
      <c r="D699" s="105" t="str">
        <f>IF([1]Product!$A$1:G1398="","",[1]Product!$A$1:G1398)</f>
        <v/>
      </c>
    </row>
    <row r="700" spans="1:4">
      <c r="A700" s="99">
        <f>IF([1]Product!$A$1:D1399="","",[1]Product!$A$1:D1399)</f>
        <v>1699</v>
      </c>
      <c r="B700" s="105" t="str">
        <f>IF([1]Product!$A$1:E1399="","",[1]Product!$A$1:E1399)</f>
        <v/>
      </c>
      <c r="C700" s="99" t="str">
        <f>IF([1]Product!$A$1:F1399="","",[1]Product!$A$1:F1399)</f>
        <v/>
      </c>
      <c r="D700" s="105" t="str">
        <f>IF([1]Product!$A$1:G1399="","",[1]Product!$A$1:G1399)</f>
        <v/>
      </c>
    </row>
    <row r="701" spans="1:4">
      <c r="A701" s="100"/>
    </row>
    <row r="702" spans="1:4">
      <c r="A702" s="100"/>
    </row>
    <row r="703" spans="1:4">
      <c r="A703" s="100"/>
    </row>
    <row r="704" spans="1:4">
      <c r="A704" s="100"/>
    </row>
    <row r="705" spans="1:1">
      <c r="A705" s="100"/>
    </row>
    <row r="706" spans="1:1">
      <c r="A706" s="100"/>
    </row>
    <row r="707" spans="1:1">
      <c r="A707" s="100"/>
    </row>
    <row r="708" spans="1:1">
      <c r="A708" s="100"/>
    </row>
    <row r="709" spans="1:1">
      <c r="A709" s="100"/>
    </row>
    <row r="710" spans="1:1">
      <c r="A710" s="100"/>
    </row>
    <row r="711" spans="1:1">
      <c r="A711" s="100"/>
    </row>
    <row r="712" spans="1:1">
      <c r="A712" s="100"/>
    </row>
    <row r="713" spans="1:1">
      <c r="A713" s="100"/>
    </row>
    <row r="714" spans="1:1">
      <c r="A714" s="100"/>
    </row>
    <row r="715" spans="1:1">
      <c r="A715" s="100"/>
    </row>
    <row r="716" spans="1:1">
      <c r="A716" s="100"/>
    </row>
    <row r="717" spans="1:1">
      <c r="A717" s="100"/>
    </row>
    <row r="718" spans="1:1">
      <c r="A718" s="100"/>
    </row>
    <row r="719" spans="1:1">
      <c r="A719" s="100"/>
    </row>
    <row r="720" spans="1:1">
      <c r="A720" s="100"/>
    </row>
    <row r="721" spans="1:1">
      <c r="A721" s="100"/>
    </row>
    <row r="722" spans="1:1">
      <c r="A722" s="100"/>
    </row>
    <row r="723" spans="1:1">
      <c r="A723" s="100"/>
    </row>
    <row r="724" spans="1:1">
      <c r="A724" s="100"/>
    </row>
    <row r="725" spans="1:1">
      <c r="A725" s="100"/>
    </row>
    <row r="726" spans="1:1">
      <c r="A726" s="100"/>
    </row>
    <row r="727" spans="1:1">
      <c r="A727" s="100"/>
    </row>
    <row r="728" spans="1:1">
      <c r="A728" s="100"/>
    </row>
    <row r="729" spans="1:1">
      <c r="A729" s="100"/>
    </row>
    <row r="730" spans="1:1">
      <c r="A730" s="100"/>
    </row>
    <row r="731" spans="1:1">
      <c r="A731" s="100"/>
    </row>
    <row r="732" spans="1:1">
      <c r="A732" s="100"/>
    </row>
    <row r="733" spans="1:1">
      <c r="A733" s="100"/>
    </row>
    <row r="734" spans="1:1">
      <c r="A734" s="100"/>
    </row>
    <row r="735" spans="1:1">
      <c r="A735" s="100"/>
    </row>
    <row r="736" spans="1:1">
      <c r="A736" s="100"/>
    </row>
    <row r="737" spans="1:1">
      <c r="A737" s="100"/>
    </row>
    <row r="738" spans="1:1">
      <c r="A738" s="100"/>
    </row>
    <row r="739" spans="1:1">
      <c r="A739" s="100"/>
    </row>
    <row r="740" spans="1:1">
      <c r="A740" s="100"/>
    </row>
    <row r="741" spans="1:1">
      <c r="A741" s="100"/>
    </row>
    <row r="742" spans="1:1">
      <c r="A742" s="100"/>
    </row>
    <row r="743" spans="1:1">
      <c r="A743" s="100"/>
    </row>
    <row r="744" spans="1:1">
      <c r="A744" s="100"/>
    </row>
    <row r="745" spans="1:1">
      <c r="A745" s="100"/>
    </row>
    <row r="746" spans="1:1">
      <c r="A746" s="100"/>
    </row>
    <row r="747" spans="1:1">
      <c r="A747" s="100"/>
    </row>
    <row r="748" spans="1:1">
      <c r="A748" s="100"/>
    </row>
    <row r="749" spans="1:1">
      <c r="A749" s="100"/>
    </row>
    <row r="750" spans="1:1">
      <c r="A750" s="100"/>
    </row>
    <row r="751" spans="1:1">
      <c r="A751" s="100"/>
    </row>
    <row r="752" spans="1:1">
      <c r="A752" s="100"/>
    </row>
    <row r="753" spans="1:1">
      <c r="A753" s="100"/>
    </row>
    <row r="754" spans="1:1">
      <c r="A754" s="100"/>
    </row>
    <row r="755" spans="1:1">
      <c r="A755" s="100"/>
    </row>
    <row r="756" spans="1:1">
      <c r="A756" s="100"/>
    </row>
    <row r="757" spans="1:1">
      <c r="A757" s="100"/>
    </row>
    <row r="758" spans="1:1">
      <c r="A758" s="100"/>
    </row>
    <row r="759" spans="1:1">
      <c r="A759" s="100"/>
    </row>
    <row r="760" spans="1:1">
      <c r="A760" s="100"/>
    </row>
    <row r="761" spans="1:1">
      <c r="A761" s="100"/>
    </row>
    <row r="762" spans="1:1">
      <c r="A762" s="100"/>
    </row>
    <row r="763" spans="1:1">
      <c r="A763" s="100"/>
    </row>
    <row r="764" spans="1:1">
      <c r="A764" s="100"/>
    </row>
    <row r="765" spans="1:1">
      <c r="A765" s="100"/>
    </row>
    <row r="766" spans="1:1">
      <c r="A766" s="100"/>
    </row>
    <row r="767" spans="1:1">
      <c r="A767" s="100"/>
    </row>
    <row r="768" spans="1:1">
      <c r="A768" s="100"/>
    </row>
    <row r="769" spans="1:1">
      <c r="A769" s="100"/>
    </row>
    <row r="770" spans="1:1">
      <c r="A770" s="100"/>
    </row>
    <row r="771" spans="1:1">
      <c r="A771" s="100"/>
    </row>
    <row r="772" spans="1:1">
      <c r="A772" s="100"/>
    </row>
    <row r="773" spans="1:1">
      <c r="A773" s="100"/>
    </row>
    <row r="774" spans="1:1">
      <c r="A774" s="100"/>
    </row>
    <row r="775" spans="1:1">
      <c r="A775" s="100"/>
    </row>
    <row r="776" spans="1:1">
      <c r="A776" s="100"/>
    </row>
    <row r="777" spans="1:1">
      <c r="A777" s="100"/>
    </row>
    <row r="778" spans="1:1">
      <c r="A778" s="100"/>
    </row>
    <row r="779" spans="1:1">
      <c r="A779" s="100"/>
    </row>
    <row r="780" spans="1:1">
      <c r="A780" s="100"/>
    </row>
    <row r="781" spans="1:1">
      <c r="A781" s="100"/>
    </row>
    <row r="782" spans="1:1">
      <c r="A782" s="100"/>
    </row>
    <row r="783" spans="1:1">
      <c r="A783" s="100"/>
    </row>
    <row r="784" spans="1:1">
      <c r="A784" s="100"/>
    </row>
    <row r="785" spans="1:1">
      <c r="A785" s="100"/>
    </row>
    <row r="786" spans="1:1">
      <c r="A786" s="100"/>
    </row>
    <row r="787" spans="1:1">
      <c r="A787" s="100"/>
    </row>
    <row r="788" spans="1:1">
      <c r="A788" s="100"/>
    </row>
    <row r="789" spans="1:1">
      <c r="A789" s="100"/>
    </row>
    <row r="790" spans="1:1">
      <c r="A790" s="100"/>
    </row>
    <row r="791" spans="1:1">
      <c r="A791" s="100"/>
    </row>
    <row r="792" spans="1:1">
      <c r="A792" s="100"/>
    </row>
    <row r="793" spans="1:1">
      <c r="A793" s="100"/>
    </row>
    <row r="794" spans="1:1">
      <c r="A794" s="100"/>
    </row>
    <row r="795" spans="1:1">
      <c r="A795" s="100"/>
    </row>
    <row r="796" spans="1:1">
      <c r="A796" s="100"/>
    </row>
    <row r="797" spans="1:1">
      <c r="A797" s="100"/>
    </row>
    <row r="798" spans="1:1">
      <c r="A798" s="100"/>
    </row>
    <row r="799" spans="1:1">
      <c r="A799" s="100"/>
    </row>
    <row r="800" spans="1:1">
      <c r="A800" s="100"/>
    </row>
    <row r="801" spans="1:1">
      <c r="A801" s="100"/>
    </row>
    <row r="802" spans="1:1">
      <c r="A802" s="100"/>
    </row>
    <row r="803" spans="1:1">
      <c r="A803" s="100"/>
    </row>
    <row r="804" spans="1:1">
      <c r="A804" s="100"/>
    </row>
    <row r="805" spans="1:1">
      <c r="A805" s="100"/>
    </row>
    <row r="806" spans="1:1">
      <c r="A806" s="100"/>
    </row>
    <row r="807" spans="1:1">
      <c r="A807" s="100"/>
    </row>
    <row r="808" spans="1:1">
      <c r="A808" s="100"/>
    </row>
    <row r="809" spans="1:1">
      <c r="A809" s="100"/>
    </row>
    <row r="810" spans="1:1">
      <c r="A810" s="100"/>
    </row>
    <row r="811" spans="1:1">
      <c r="A811" s="100"/>
    </row>
    <row r="812" spans="1:1">
      <c r="A812" s="100"/>
    </row>
    <row r="813" spans="1:1">
      <c r="A813" s="100"/>
    </row>
    <row r="814" spans="1:1">
      <c r="A814" s="100"/>
    </row>
    <row r="815" spans="1:1">
      <c r="A815" s="100"/>
    </row>
    <row r="816" spans="1:1">
      <c r="A816" s="100"/>
    </row>
    <row r="817" spans="1:1">
      <c r="A817" s="100"/>
    </row>
    <row r="818" spans="1:1">
      <c r="A818" s="100"/>
    </row>
    <row r="819" spans="1:1">
      <c r="A819" s="100"/>
    </row>
    <row r="820" spans="1:1">
      <c r="A820" s="100"/>
    </row>
    <row r="821" spans="1:1">
      <c r="A821" s="100"/>
    </row>
    <row r="822" spans="1:1">
      <c r="A822" s="100"/>
    </row>
    <row r="823" spans="1:1">
      <c r="A823" s="100"/>
    </row>
    <row r="824" spans="1:1">
      <c r="A824" s="100"/>
    </row>
    <row r="825" spans="1:1">
      <c r="A825" s="100"/>
    </row>
    <row r="826" spans="1:1">
      <c r="A826" s="100"/>
    </row>
    <row r="827" spans="1:1">
      <c r="A827" s="100"/>
    </row>
    <row r="828" spans="1:1">
      <c r="A828" s="100"/>
    </row>
    <row r="829" spans="1:1">
      <c r="A829" s="100"/>
    </row>
    <row r="830" spans="1:1">
      <c r="A830" s="100"/>
    </row>
    <row r="831" spans="1:1">
      <c r="A831" s="100"/>
    </row>
    <row r="832" spans="1:1">
      <c r="A832" s="100"/>
    </row>
    <row r="833" spans="1:1">
      <c r="A833" s="100"/>
    </row>
    <row r="834" spans="1:1">
      <c r="A834" s="100"/>
    </row>
    <row r="835" spans="1:1">
      <c r="A835" s="100"/>
    </row>
    <row r="836" spans="1:1">
      <c r="A836" s="100"/>
    </row>
    <row r="837" spans="1:1">
      <c r="A837" s="100"/>
    </row>
    <row r="838" spans="1:1">
      <c r="A838" s="100"/>
    </row>
    <row r="839" spans="1:1">
      <c r="A839" s="100"/>
    </row>
    <row r="840" spans="1:1">
      <c r="A840" s="100"/>
    </row>
    <row r="841" spans="1:1">
      <c r="A841" s="100"/>
    </row>
    <row r="842" spans="1:1">
      <c r="A842" s="100"/>
    </row>
    <row r="843" spans="1:1">
      <c r="A843" s="100"/>
    </row>
    <row r="844" spans="1:1">
      <c r="A844" s="100"/>
    </row>
    <row r="845" spans="1:1">
      <c r="A845" s="100"/>
    </row>
    <row r="846" spans="1:1">
      <c r="A846" s="100"/>
    </row>
    <row r="847" spans="1:1">
      <c r="A847" s="100"/>
    </row>
    <row r="848" spans="1:1">
      <c r="A848" s="100"/>
    </row>
    <row r="849" spans="1:1">
      <c r="A849" s="100"/>
    </row>
    <row r="850" spans="1:1">
      <c r="A850" s="100"/>
    </row>
    <row r="851" spans="1:1">
      <c r="A851" s="100"/>
    </row>
    <row r="852" spans="1:1">
      <c r="A852" s="100"/>
    </row>
    <row r="853" spans="1:1">
      <c r="A853" s="100"/>
    </row>
    <row r="854" spans="1:1">
      <c r="A854" s="100"/>
    </row>
    <row r="855" spans="1:1">
      <c r="A855" s="100"/>
    </row>
    <row r="856" spans="1:1">
      <c r="A856" s="100"/>
    </row>
    <row r="857" spans="1:1">
      <c r="A857" s="100"/>
    </row>
    <row r="858" spans="1:1">
      <c r="A858" s="100"/>
    </row>
    <row r="859" spans="1:1">
      <c r="A859" s="100"/>
    </row>
    <row r="860" spans="1:1">
      <c r="A860" s="100"/>
    </row>
    <row r="861" spans="1:1">
      <c r="A861" s="100"/>
    </row>
    <row r="862" spans="1:1">
      <c r="A862" s="100"/>
    </row>
    <row r="863" spans="1:1">
      <c r="A863" s="100"/>
    </row>
    <row r="864" spans="1:1">
      <c r="A864" s="100"/>
    </row>
    <row r="865" spans="1:1">
      <c r="A865" s="100"/>
    </row>
    <row r="866" spans="1:1">
      <c r="A866" s="100"/>
    </row>
    <row r="867" spans="1:1">
      <c r="A867" s="100"/>
    </row>
    <row r="868" spans="1:1">
      <c r="A868" s="100"/>
    </row>
    <row r="869" spans="1:1">
      <c r="A869" s="100"/>
    </row>
    <row r="870" spans="1:1">
      <c r="A870" s="100"/>
    </row>
    <row r="871" spans="1:1">
      <c r="A871" s="100"/>
    </row>
    <row r="872" spans="1:1">
      <c r="A872" s="100"/>
    </row>
    <row r="873" spans="1:1">
      <c r="A873" s="100"/>
    </row>
    <row r="874" spans="1:1">
      <c r="A874" s="100"/>
    </row>
    <row r="875" spans="1:1">
      <c r="A875" s="100"/>
    </row>
    <row r="876" spans="1:1">
      <c r="A876" s="100"/>
    </row>
    <row r="877" spans="1:1">
      <c r="A877" s="100"/>
    </row>
    <row r="878" spans="1:1">
      <c r="A878" s="100"/>
    </row>
    <row r="879" spans="1:1">
      <c r="A879" s="100"/>
    </row>
    <row r="880" spans="1:1">
      <c r="A880" s="100"/>
    </row>
    <row r="881" spans="1:1">
      <c r="A881" s="100"/>
    </row>
    <row r="882" spans="1:1">
      <c r="A882" s="100"/>
    </row>
    <row r="883" spans="1:1">
      <c r="A883" s="100"/>
    </row>
    <row r="884" spans="1:1">
      <c r="A884" s="100"/>
    </row>
    <row r="885" spans="1:1">
      <c r="A885" s="100"/>
    </row>
    <row r="886" spans="1:1">
      <c r="A886" s="100"/>
    </row>
    <row r="887" spans="1:1">
      <c r="A887" s="100"/>
    </row>
    <row r="888" spans="1:1">
      <c r="A888" s="100"/>
    </row>
    <row r="889" spans="1:1">
      <c r="A889" s="100"/>
    </row>
    <row r="890" spans="1:1">
      <c r="A890" s="100"/>
    </row>
    <row r="891" spans="1:1">
      <c r="A891" s="100"/>
    </row>
    <row r="892" spans="1:1">
      <c r="A892" s="100"/>
    </row>
    <row r="893" spans="1:1">
      <c r="A893" s="100"/>
    </row>
    <row r="894" spans="1:1">
      <c r="A894" s="100"/>
    </row>
    <row r="895" spans="1:1">
      <c r="A895" s="100"/>
    </row>
    <row r="896" spans="1:1">
      <c r="A896" s="100"/>
    </row>
    <row r="897" spans="1:1">
      <c r="A897" s="100"/>
    </row>
    <row r="898" spans="1:1">
      <c r="A898" s="100"/>
    </row>
    <row r="899" spans="1:1">
      <c r="A899" s="100"/>
    </row>
    <row r="900" spans="1:1">
      <c r="A900" s="100"/>
    </row>
    <row r="901" spans="1:1">
      <c r="A901" s="100"/>
    </row>
    <row r="902" spans="1:1">
      <c r="A902" s="100"/>
    </row>
    <row r="903" spans="1:1">
      <c r="A903" s="100"/>
    </row>
    <row r="904" spans="1:1">
      <c r="A904" s="100"/>
    </row>
    <row r="905" spans="1:1">
      <c r="A905" s="100"/>
    </row>
    <row r="906" spans="1:1">
      <c r="A906" s="100"/>
    </row>
    <row r="907" spans="1:1">
      <c r="A907" s="100"/>
    </row>
    <row r="908" spans="1:1">
      <c r="A908" s="100"/>
    </row>
    <row r="909" spans="1:1">
      <c r="A909" s="100"/>
    </row>
    <row r="910" spans="1:1">
      <c r="A910" s="100"/>
    </row>
    <row r="911" spans="1:1">
      <c r="A911" s="100"/>
    </row>
    <row r="912" spans="1:1">
      <c r="A912" s="100"/>
    </row>
    <row r="913" spans="1:1">
      <c r="A913" s="100"/>
    </row>
    <row r="914" spans="1:1">
      <c r="A914" s="100"/>
    </row>
    <row r="915" spans="1:1">
      <c r="A915" s="100"/>
    </row>
    <row r="916" spans="1:1">
      <c r="A916" s="100"/>
    </row>
    <row r="917" spans="1:1">
      <c r="A917" s="100"/>
    </row>
    <row r="918" spans="1:1">
      <c r="A918" s="100"/>
    </row>
    <row r="919" spans="1:1">
      <c r="A919" s="100"/>
    </row>
    <row r="920" spans="1:1">
      <c r="A920" s="100"/>
    </row>
    <row r="921" spans="1:1">
      <c r="A921" s="100"/>
    </row>
    <row r="922" spans="1:1">
      <c r="A922" s="100"/>
    </row>
    <row r="923" spans="1:1">
      <c r="A923" s="100"/>
    </row>
    <row r="924" spans="1:1">
      <c r="A924" s="100"/>
    </row>
    <row r="925" spans="1:1">
      <c r="A925" s="100"/>
    </row>
    <row r="926" spans="1:1">
      <c r="A926" s="100"/>
    </row>
    <row r="927" spans="1:1">
      <c r="A927" s="100"/>
    </row>
    <row r="928" spans="1:1">
      <c r="A928" s="100"/>
    </row>
    <row r="929" spans="1:1">
      <c r="A929" s="100"/>
    </row>
    <row r="930" spans="1:1">
      <c r="A930" s="100"/>
    </row>
    <row r="931" spans="1:1">
      <c r="A931" s="100"/>
    </row>
    <row r="932" spans="1:1">
      <c r="A932" s="100"/>
    </row>
    <row r="933" spans="1:1">
      <c r="A933" s="100"/>
    </row>
    <row r="934" spans="1:1">
      <c r="A934" s="100"/>
    </row>
    <row r="935" spans="1:1">
      <c r="A935" s="100"/>
    </row>
    <row r="936" spans="1:1">
      <c r="A936" s="100"/>
    </row>
    <row r="937" spans="1:1">
      <c r="A937" s="100"/>
    </row>
    <row r="938" spans="1:1">
      <c r="A938" s="100"/>
    </row>
    <row r="939" spans="1:1">
      <c r="A939" s="100"/>
    </row>
    <row r="940" spans="1:1">
      <c r="A940" s="100"/>
    </row>
    <row r="941" spans="1:1">
      <c r="A941" s="100"/>
    </row>
    <row r="942" spans="1:1">
      <c r="A942" s="100"/>
    </row>
    <row r="943" spans="1:1">
      <c r="A943" s="100"/>
    </row>
    <row r="944" spans="1:1">
      <c r="A944" s="100"/>
    </row>
    <row r="945" spans="1:1">
      <c r="A945" s="100"/>
    </row>
    <row r="946" spans="1:1">
      <c r="A946" s="100"/>
    </row>
    <row r="947" spans="1:1">
      <c r="A947" s="100"/>
    </row>
    <row r="948" spans="1:1">
      <c r="A948" s="100"/>
    </row>
    <row r="949" spans="1:1">
      <c r="A949" s="100"/>
    </row>
    <row r="950" spans="1:1">
      <c r="A950" s="100"/>
    </row>
    <row r="951" spans="1:1">
      <c r="A951" s="100"/>
    </row>
    <row r="952" spans="1:1">
      <c r="A952" s="100"/>
    </row>
    <row r="953" spans="1:1">
      <c r="A953" s="100"/>
    </row>
    <row r="954" spans="1:1">
      <c r="A954" s="100"/>
    </row>
    <row r="955" spans="1:1">
      <c r="A955" s="100"/>
    </row>
    <row r="956" spans="1:1">
      <c r="A956" s="100"/>
    </row>
    <row r="957" spans="1:1">
      <c r="A957" s="100"/>
    </row>
    <row r="958" spans="1:1">
      <c r="A958" s="100"/>
    </row>
    <row r="959" spans="1:1">
      <c r="A959" s="100"/>
    </row>
    <row r="960" spans="1:1">
      <c r="A960" s="100"/>
    </row>
    <row r="961" spans="1:1">
      <c r="A961" s="100"/>
    </row>
    <row r="962" spans="1:1">
      <c r="A962" s="100"/>
    </row>
    <row r="963" spans="1:1">
      <c r="A963" s="100"/>
    </row>
    <row r="964" spans="1:1">
      <c r="A964" s="100"/>
    </row>
    <row r="965" spans="1:1">
      <c r="A965" s="100"/>
    </row>
    <row r="966" spans="1:1">
      <c r="A966" s="100"/>
    </row>
    <row r="967" spans="1:1">
      <c r="A967" s="100"/>
    </row>
    <row r="968" spans="1:1">
      <c r="A968" s="100"/>
    </row>
    <row r="969" spans="1:1">
      <c r="A969" s="100"/>
    </row>
    <row r="970" spans="1:1">
      <c r="A970" s="100"/>
    </row>
    <row r="971" spans="1:1">
      <c r="A971" s="100"/>
    </row>
    <row r="972" spans="1:1">
      <c r="A972" s="100"/>
    </row>
    <row r="973" spans="1:1">
      <c r="A973" s="100"/>
    </row>
    <row r="974" spans="1:1">
      <c r="A974" s="100"/>
    </row>
    <row r="975" spans="1:1">
      <c r="A975" s="100"/>
    </row>
    <row r="976" spans="1:1">
      <c r="A976" s="100"/>
    </row>
    <row r="977" spans="1:1">
      <c r="A977" s="100"/>
    </row>
    <row r="978" spans="1:1">
      <c r="A978" s="100"/>
    </row>
    <row r="979" spans="1:1">
      <c r="A979" s="100"/>
    </row>
    <row r="980" spans="1:1">
      <c r="A980" s="100"/>
    </row>
    <row r="981" spans="1:1">
      <c r="A981" s="100"/>
    </row>
    <row r="982" spans="1:1">
      <c r="A982" s="100"/>
    </row>
    <row r="983" spans="1:1">
      <c r="A983" s="100"/>
    </row>
    <row r="984" spans="1:1">
      <c r="A984" s="100"/>
    </row>
    <row r="985" spans="1:1">
      <c r="A985" s="100"/>
    </row>
    <row r="986" spans="1:1">
      <c r="A986" s="100"/>
    </row>
    <row r="987" spans="1:1">
      <c r="A987" s="100"/>
    </row>
    <row r="988" spans="1:1">
      <c r="A988" s="100"/>
    </row>
    <row r="989" spans="1:1">
      <c r="A989" s="100"/>
    </row>
    <row r="990" spans="1:1">
      <c r="A990" s="100"/>
    </row>
    <row r="991" spans="1:1">
      <c r="A991" s="100"/>
    </row>
    <row r="992" spans="1:1">
      <c r="A992" s="100"/>
    </row>
    <row r="993" spans="1:1">
      <c r="A993" s="100"/>
    </row>
    <row r="994" spans="1:1">
      <c r="A994" s="100"/>
    </row>
    <row r="995" spans="1:1">
      <c r="A995" s="100"/>
    </row>
    <row r="996" spans="1:1">
      <c r="A996" s="100"/>
    </row>
    <row r="997" spans="1:1">
      <c r="A997" s="100"/>
    </row>
    <row r="998" spans="1:1">
      <c r="A998" s="100"/>
    </row>
    <row r="999" spans="1:1">
      <c r="A999" s="100"/>
    </row>
    <row r="1000" spans="1:1">
      <c r="A1000" s="100"/>
    </row>
  </sheetData>
  <sheetProtection password="C609" sheet="1" objects="1" scenarios="1"/>
  <customSheetViews>
    <customSheetView guid="{846B2263-E997-4F48-B304-6C92FF75B1DB}" topLeftCell="A446">
      <selection activeCell="B416" sqref="B416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theme="5" tint="0.39997558519241921"/>
  </sheetPr>
  <dimension ref="A1:B50"/>
  <sheetViews>
    <sheetView workbookViewId="0">
      <selection activeCell="F10" sqref="F10"/>
    </sheetView>
  </sheetViews>
  <sheetFormatPr defaultRowHeight="14.25"/>
  <cols>
    <col min="1" max="1" width="9" style="2"/>
    <col min="2" max="2" width="12.25" style="2" customWidth="1"/>
    <col min="3" max="16384" width="9" style="2"/>
  </cols>
  <sheetData>
    <row r="1" spans="1:2" s="27" customFormat="1" ht="25.5" customHeight="1">
      <c r="A1" s="26" t="s">
        <v>24</v>
      </c>
      <c r="B1" s="26" t="s">
        <v>25</v>
      </c>
    </row>
    <row r="2" spans="1:2" ht="22.5" customHeight="1">
      <c r="A2" s="12">
        <f>IF(B2&lt;&gt;"",(ROW()-1)*(NOT(ISBLANK(B2))),"")</f>
        <v>1</v>
      </c>
      <c r="B2" s="2" t="s">
        <v>26</v>
      </c>
    </row>
    <row r="3" spans="1:2" ht="22.5" customHeight="1">
      <c r="A3" s="12">
        <f t="shared" ref="A3:A39" si="0">IF(B3&lt;&gt;"",(ROW()-1)*(NOT(ISBLANK(B3))),"")</f>
        <v>2</v>
      </c>
      <c r="B3" s="2" t="s">
        <v>27</v>
      </c>
    </row>
    <row r="4" spans="1:2" ht="22.5" customHeight="1">
      <c r="A4" s="12">
        <f t="shared" si="0"/>
        <v>3</v>
      </c>
      <c r="B4" s="2" t="s">
        <v>28</v>
      </c>
    </row>
    <row r="5" spans="1:2" ht="22.5" customHeight="1">
      <c r="A5" s="12">
        <f t="shared" si="0"/>
        <v>4</v>
      </c>
      <c r="B5" s="2" t="s">
        <v>29</v>
      </c>
    </row>
    <row r="6" spans="1:2" ht="22.5" customHeight="1">
      <c r="A6" s="12">
        <f t="shared" si="0"/>
        <v>5</v>
      </c>
      <c r="B6" s="2" t="s">
        <v>39</v>
      </c>
    </row>
    <row r="7" spans="1:2" ht="22.5" customHeight="1">
      <c r="A7" s="12">
        <f t="shared" si="0"/>
        <v>6</v>
      </c>
      <c r="B7" s="2" t="s">
        <v>117</v>
      </c>
    </row>
    <row r="8" spans="1:2" ht="22.5" customHeight="1">
      <c r="A8" s="12" t="str">
        <f t="shared" si="0"/>
        <v/>
      </c>
    </row>
    <row r="9" spans="1:2" ht="22.5" customHeight="1">
      <c r="A9" s="12" t="str">
        <f t="shared" si="0"/>
        <v/>
      </c>
    </row>
    <row r="10" spans="1:2" ht="22.5" customHeight="1">
      <c r="A10" s="12" t="str">
        <f t="shared" si="0"/>
        <v/>
      </c>
    </row>
    <row r="11" spans="1:2" ht="22.5" customHeight="1">
      <c r="A11" s="12" t="str">
        <f t="shared" si="0"/>
        <v/>
      </c>
    </row>
    <row r="12" spans="1:2" ht="22.5" customHeight="1">
      <c r="A12" s="12" t="str">
        <f t="shared" si="0"/>
        <v/>
      </c>
    </row>
    <row r="13" spans="1:2" ht="22.5" customHeight="1">
      <c r="A13" s="12" t="str">
        <f t="shared" si="0"/>
        <v/>
      </c>
    </row>
    <row r="14" spans="1:2" ht="22.5" customHeight="1">
      <c r="A14" s="12" t="str">
        <f t="shared" si="0"/>
        <v/>
      </c>
    </row>
    <row r="15" spans="1:2" ht="22.5" customHeight="1">
      <c r="A15" s="12" t="str">
        <f t="shared" si="0"/>
        <v/>
      </c>
    </row>
    <row r="16" spans="1:2" ht="22.5" customHeight="1">
      <c r="A16" s="12" t="str">
        <f t="shared" si="0"/>
        <v/>
      </c>
    </row>
    <row r="17" spans="1:1" ht="22.5" customHeight="1">
      <c r="A17" s="12" t="str">
        <f t="shared" si="0"/>
        <v/>
      </c>
    </row>
    <row r="18" spans="1:1" ht="22.5" customHeight="1">
      <c r="A18" s="12" t="str">
        <f t="shared" si="0"/>
        <v/>
      </c>
    </row>
    <row r="19" spans="1:1" ht="22.5" customHeight="1">
      <c r="A19" s="12" t="str">
        <f t="shared" si="0"/>
        <v/>
      </c>
    </row>
    <row r="20" spans="1:1" ht="22.5" customHeight="1">
      <c r="A20" s="12" t="str">
        <f t="shared" si="0"/>
        <v/>
      </c>
    </row>
    <row r="21" spans="1:1" ht="22.5" customHeight="1">
      <c r="A21" s="12" t="str">
        <f t="shared" si="0"/>
        <v/>
      </c>
    </row>
    <row r="22" spans="1:1" ht="22.5" customHeight="1">
      <c r="A22" s="12" t="str">
        <f t="shared" si="0"/>
        <v/>
      </c>
    </row>
    <row r="23" spans="1:1" ht="22.5" customHeight="1">
      <c r="A23" s="12" t="str">
        <f t="shared" si="0"/>
        <v/>
      </c>
    </row>
    <row r="24" spans="1:1" ht="22.5" customHeight="1">
      <c r="A24" s="12" t="str">
        <f t="shared" si="0"/>
        <v/>
      </c>
    </row>
    <row r="25" spans="1:1" ht="22.5" customHeight="1">
      <c r="A25" s="12" t="str">
        <f t="shared" si="0"/>
        <v/>
      </c>
    </row>
    <row r="26" spans="1:1" ht="22.5" customHeight="1">
      <c r="A26" s="12" t="str">
        <f t="shared" si="0"/>
        <v/>
      </c>
    </row>
    <row r="27" spans="1:1" ht="22.5" customHeight="1">
      <c r="A27" s="12" t="str">
        <f t="shared" si="0"/>
        <v/>
      </c>
    </row>
    <row r="28" spans="1:1" ht="22.5" customHeight="1">
      <c r="A28" s="12" t="str">
        <f t="shared" si="0"/>
        <v/>
      </c>
    </row>
    <row r="29" spans="1:1" ht="22.5" customHeight="1">
      <c r="A29" s="12" t="str">
        <f t="shared" si="0"/>
        <v/>
      </c>
    </row>
    <row r="30" spans="1:1" ht="22.5" customHeight="1">
      <c r="A30" s="12" t="str">
        <f t="shared" si="0"/>
        <v/>
      </c>
    </row>
    <row r="31" spans="1:1" ht="22.5" customHeight="1">
      <c r="A31" s="12" t="str">
        <f t="shared" si="0"/>
        <v/>
      </c>
    </row>
    <row r="32" spans="1:1" ht="22.5" customHeight="1">
      <c r="A32" s="12" t="str">
        <f t="shared" si="0"/>
        <v/>
      </c>
    </row>
    <row r="33" spans="1:1" ht="22.5" customHeight="1">
      <c r="A33" s="12" t="str">
        <f t="shared" si="0"/>
        <v/>
      </c>
    </row>
    <row r="34" spans="1:1" ht="22.5" customHeight="1">
      <c r="A34" s="12" t="str">
        <f t="shared" si="0"/>
        <v/>
      </c>
    </row>
    <row r="35" spans="1:1" ht="22.5" customHeight="1">
      <c r="A35" s="12" t="str">
        <f t="shared" si="0"/>
        <v/>
      </c>
    </row>
    <row r="36" spans="1:1" ht="22.5" customHeight="1">
      <c r="A36" s="12" t="str">
        <f t="shared" si="0"/>
        <v/>
      </c>
    </row>
    <row r="37" spans="1:1" ht="22.5" customHeight="1">
      <c r="A37" s="12" t="str">
        <f t="shared" si="0"/>
        <v/>
      </c>
    </row>
    <row r="38" spans="1:1" ht="22.5" customHeight="1">
      <c r="A38" s="12" t="str">
        <f t="shared" si="0"/>
        <v/>
      </c>
    </row>
    <row r="39" spans="1:1" ht="22.5" customHeight="1">
      <c r="A39" s="12" t="str">
        <f t="shared" si="0"/>
        <v/>
      </c>
    </row>
    <row r="40" spans="1:1" ht="22.5" customHeight="1">
      <c r="A40" s="12" t="str">
        <f t="shared" ref="A40:A50" si="1">IF(B40&lt;&gt;"",(ROW()-1)*(NOT(ISBLANK(B40))),"")</f>
        <v/>
      </c>
    </row>
    <row r="41" spans="1:1">
      <c r="A41" s="12" t="str">
        <f t="shared" si="1"/>
        <v/>
      </c>
    </row>
    <row r="42" spans="1:1">
      <c r="A42" s="12" t="str">
        <f t="shared" si="1"/>
        <v/>
      </c>
    </row>
    <row r="43" spans="1:1">
      <c r="A43" s="12" t="str">
        <f t="shared" si="1"/>
        <v/>
      </c>
    </row>
    <row r="44" spans="1:1">
      <c r="A44" s="12" t="str">
        <f t="shared" si="1"/>
        <v/>
      </c>
    </row>
    <row r="45" spans="1:1">
      <c r="A45" s="12" t="str">
        <f t="shared" si="1"/>
        <v/>
      </c>
    </row>
    <row r="46" spans="1:1">
      <c r="A46" s="12" t="str">
        <f t="shared" si="1"/>
        <v/>
      </c>
    </row>
    <row r="47" spans="1:1">
      <c r="A47" s="12" t="str">
        <f t="shared" si="1"/>
        <v/>
      </c>
    </row>
    <row r="48" spans="1:1">
      <c r="A48" s="12" t="str">
        <f t="shared" si="1"/>
        <v/>
      </c>
    </row>
    <row r="49" spans="1:1">
      <c r="A49" s="12" t="str">
        <f t="shared" si="1"/>
        <v/>
      </c>
    </row>
    <row r="50" spans="1:1">
      <c r="A50" s="12" t="str">
        <f t="shared" si="1"/>
        <v/>
      </c>
    </row>
  </sheetData>
  <sheetProtection password="C609" sheet="1" objects="1" scenarios="1"/>
  <customSheetViews>
    <customSheetView guid="{846B2263-E997-4F48-B304-6C92FF75B1DB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>
    <tabColor theme="8" tint="0.39997558519241921"/>
  </sheetPr>
  <dimension ref="A1:G250"/>
  <sheetViews>
    <sheetView workbookViewId="0">
      <selection activeCell="B3" sqref="B3"/>
    </sheetView>
  </sheetViews>
  <sheetFormatPr defaultRowHeight="14.25"/>
  <cols>
    <col min="1" max="1" width="6.625" customWidth="1"/>
    <col min="2" max="2" width="23.375" customWidth="1"/>
    <col min="3" max="3" width="44.875" customWidth="1"/>
    <col min="4" max="4" width="18.875" customWidth="1"/>
    <col min="5" max="5" width="31" customWidth="1"/>
    <col min="6" max="6" width="16.625" customWidth="1"/>
    <col min="7" max="7" width="21.625" customWidth="1"/>
  </cols>
  <sheetData>
    <row r="1" spans="1:7" s="24" customFormat="1" ht="24" customHeight="1">
      <c r="A1" s="26" t="s">
        <v>24</v>
      </c>
      <c r="B1" s="26" t="s">
        <v>31</v>
      </c>
      <c r="C1" s="26" t="s">
        <v>32</v>
      </c>
      <c r="D1" s="26" t="s">
        <v>33</v>
      </c>
      <c r="E1" s="26" t="s">
        <v>34</v>
      </c>
      <c r="F1" s="26" t="s">
        <v>35</v>
      </c>
      <c r="G1" s="26" t="s">
        <v>36</v>
      </c>
    </row>
    <row r="2" spans="1:7" ht="22.5" customHeight="1">
      <c r="A2" s="12">
        <f>IF(B2&lt;&gt;"",(ROW()-1)*(NOT(ISBLANK(B2))),"")</f>
        <v>1</v>
      </c>
      <c r="B2" s="2" t="s">
        <v>37</v>
      </c>
      <c r="C2" s="2"/>
      <c r="D2" s="2" t="s">
        <v>40</v>
      </c>
      <c r="E2" s="2" t="s">
        <v>41</v>
      </c>
      <c r="F2" s="2"/>
      <c r="G2" s="2"/>
    </row>
    <row r="3" spans="1:7" ht="22.5" customHeight="1">
      <c r="A3" s="12">
        <f t="shared" ref="A3:A66" si="0">IF(B3&lt;&gt;"",(ROW()-1)*(NOT(ISBLANK(B3))),"")</f>
        <v>2</v>
      </c>
      <c r="B3" s="2" t="s">
        <v>38</v>
      </c>
      <c r="C3" s="2"/>
      <c r="D3" s="2" t="s">
        <v>42</v>
      </c>
      <c r="E3" s="2" t="s">
        <v>43</v>
      </c>
      <c r="F3" s="2"/>
      <c r="G3" s="2"/>
    </row>
    <row r="4" spans="1:7" ht="22.5" customHeight="1">
      <c r="A4" s="12">
        <f t="shared" si="0"/>
        <v>3</v>
      </c>
      <c r="B4" s="2" t="s">
        <v>83</v>
      </c>
      <c r="C4" s="2"/>
      <c r="D4" s="2"/>
      <c r="E4" s="2"/>
      <c r="F4" s="2"/>
      <c r="G4" s="2"/>
    </row>
    <row r="5" spans="1:7" ht="22.5" customHeight="1">
      <c r="A5" s="12">
        <f t="shared" si="0"/>
        <v>4</v>
      </c>
      <c r="B5" s="2" t="s">
        <v>84</v>
      </c>
      <c r="C5" s="2"/>
      <c r="D5" s="2"/>
      <c r="E5" s="2"/>
      <c r="F5" s="2"/>
      <c r="G5" s="2"/>
    </row>
    <row r="6" spans="1:7" ht="22.5" customHeight="1">
      <c r="A6" s="12">
        <f>IF(B6&lt;&gt;"",(ROW()-1)*(NOT(ISBLANK(B6))),"")</f>
        <v>5</v>
      </c>
      <c r="B6" s="2" t="s">
        <v>85</v>
      </c>
      <c r="C6" s="2"/>
      <c r="D6" s="2"/>
      <c r="E6" s="2"/>
      <c r="F6" s="2"/>
      <c r="G6" s="2"/>
    </row>
    <row r="7" spans="1:7" ht="22.5" customHeight="1">
      <c r="A7" s="12">
        <f t="shared" si="0"/>
        <v>6</v>
      </c>
      <c r="B7" s="2" t="s">
        <v>86</v>
      </c>
      <c r="C7" s="2"/>
      <c r="D7" s="2"/>
      <c r="E7" s="2"/>
      <c r="F7" s="2"/>
      <c r="G7" s="2"/>
    </row>
    <row r="8" spans="1:7" ht="22.5" customHeight="1">
      <c r="A8" s="12">
        <f t="shared" si="0"/>
        <v>7</v>
      </c>
      <c r="B8" s="2" t="s">
        <v>87</v>
      </c>
      <c r="C8" s="2"/>
      <c r="D8" s="2"/>
      <c r="E8" s="2"/>
      <c r="F8" s="2"/>
      <c r="G8" s="2"/>
    </row>
    <row r="9" spans="1:7" ht="22.5" customHeight="1">
      <c r="A9" s="12">
        <f t="shared" si="0"/>
        <v>8</v>
      </c>
      <c r="B9" s="2" t="s">
        <v>221</v>
      </c>
      <c r="C9" s="2"/>
      <c r="D9" s="2"/>
      <c r="E9" s="2"/>
      <c r="F9" s="2"/>
      <c r="G9" s="2"/>
    </row>
    <row r="10" spans="1:7" ht="22.5" customHeight="1">
      <c r="A10" s="12" t="str">
        <f t="shared" si="0"/>
        <v/>
      </c>
      <c r="B10" s="2"/>
      <c r="C10" s="2"/>
      <c r="D10" s="2"/>
      <c r="E10" s="2"/>
      <c r="F10" s="2"/>
      <c r="G10" s="2"/>
    </row>
    <row r="11" spans="1:7" ht="22.5" customHeight="1">
      <c r="A11" s="12" t="str">
        <f t="shared" si="0"/>
        <v/>
      </c>
      <c r="B11" s="2"/>
      <c r="C11" s="2"/>
      <c r="D11" s="2"/>
      <c r="E11" s="2"/>
      <c r="F11" s="2"/>
      <c r="G11" s="2"/>
    </row>
    <row r="12" spans="1:7" ht="22.5" customHeight="1">
      <c r="A12" s="12" t="str">
        <f t="shared" si="0"/>
        <v/>
      </c>
      <c r="B12" s="2"/>
      <c r="C12" s="2"/>
      <c r="D12" s="2"/>
      <c r="E12" s="2"/>
      <c r="F12" s="2"/>
      <c r="G12" s="2"/>
    </row>
    <row r="13" spans="1:7" ht="22.5" customHeight="1">
      <c r="A13" s="12" t="str">
        <f t="shared" si="0"/>
        <v/>
      </c>
      <c r="B13" s="2"/>
      <c r="C13" s="2"/>
      <c r="D13" s="2"/>
      <c r="E13" s="2"/>
      <c r="F13" s="2"/>
      <c r="G13" s="2"/>
    </row>
    <row r="14" spans="1:7" ht="22.5" customHeight="1">
      <c r="A14" s="12" t="str">
        <f t="shared" si="0"/>
        <v/>
      </c>
      <c r="B14" s="2"/>
      <c r="C14" s="2"/>
      <c r="D14" s="2"/>
      <c r="E14" s="2"/>
      <c r="F14" s="2"/>
      <c r="G14" s="2"/>
    </row>
    <row r="15" spans="1:7" ht="22.5" customHeight="1">
      <c r="A15" s="12" t="str">
        <f t="shared" si="0"/>
        <v/>
      </c>
      <c r="B15" s="2"/>
      <c r="C15" s="2"/>
      <c r="D15" s="2"/>
      <c r="E15" s="2"/>
      <c r="F15" s="2"/>
      <c r="G15" s="2"/>
    </row>
    <row r="16" spans="1:7" ht="22.5" customHeight="1">
      <c r="A16" s="12" t="str">
        <f t="shared" si="0"/>
        <v/>
      </c>
      <c r="B16" s="2"/>
      <c r="C16" s="2"/>
      <c r="D16" s="2"/>
      <c r="E16" s="2"/>
      <c r="F16" s="2"/>
      <c r="G16" s="2"/>
    </row>
    <row r="17" spans="1:7" ht="22.5" customHeight="1">
      <c r="A17" s="12" t="str">
        <f t="shared" si="0"/>
        <v/>
      </c>
      <c r="B17" s="2"/>
      <c r="C17" s="2"/>
      <c r="D17" s="2"/>
      <c r="E17" s="2"/>
      <c r="F17" s="2"/>
      <c r="G17" s="2"/>
    </row>
    <row r="18" spans="1:7" ht="22.5" customHeight="1">
      <c r="A18" s="12" t="str">
        <f t="shared" si="0"/>
        <v/>
      </c>
      <c r="B18" s="2"/>
      <c r="C18" s="2"/>
      <c r="D18" s="2"/>
      <c r="E18" s="2"/>
      <c r="F18" s="2"/>
      <c r="G18" s="2"/>
    </row>
    <row r="19" spans="1:7" ht="22.5" customHeight="1">
      <c r="A19" s="12" t="str">
        <f t="shared" si="0"/>
        <v/>
      </c>
      <c r="B19" s="2"/>
      <c r="C19" s="2"/>
      <c r="D19" s="2"/>
      <c r="E19" s="2"/>
      <c r="F19" s="2"/>
      <c r="G19" s="2"/>
    </row>
    <row r="20" spans="1:7" ht="22.5" customHeight="1">
      <c r="A20" s="12" t="str">
        <f t="shared" si="0"/>
        <v/>
      </c>
      <c r="B20" s="2"/>
      <c r="C20" s="2"/>
      <c r="D20" s="2"/>
      <c r="E20" s="2"/>
      <c r="F20" s="2"/>
      <c r="G20" s="2"/>
    </row>
    <row r="21" spans="1:7" ht="22.5" customHeight="1">
      <c r="A21" s="12" t="str">
        <f t="shared" si="0"/>
        <v/>
      </c>
      <c r="B21" s="2"/>
      <c r="C21" s="2"/>
      <c r="D21" s="2"/>
      <c r="E21" s="2"/>
      <c r="F21" s="2"/>
      <c r="G21" s="2"/>
    </row>
    <row r="22" spans="1:7" ht="22.5" customHeight="1">
      <c r="A22" s="12" t="str">
        <f t="shared" si="0"/>
        <v/>
      </c>
      <c r="B22" s="2"/>
      <c r="C22" s="2"/>
      <c r="D22" s="2"/>
      <c r="E22" s="2"/>
      <c r="F22" s="2"/>
      <c r="G22" s="2"/>
    </row>
    <row r="23" spans="1:7" ht="22.5" customHeight="1">
      <c r="A23" s="12" t="str">
        <f t="shared" si="0"/>
        <v/>
      </c>
      <c r="B23" s="2"/>
      <c r="C23" s="2"/>
      <c r="D23" s="2"/>
      <c r="E23" s="2"/>
      <c r="F23" s="2"/>
      <c r="G23" s="2"/>
    </row>
    <row r="24" spans="1:7" ht="22.5" customHeight="1">
      <c r="A24" s="12" t="str">
        <f t="shared" si="0"/>
        <v/>
      </c>
      <c r="B24" s="2"/>
      <c r="C24" s="2"/>
      <c r="D24" s="2"/>
      <c r="E24" s="2"/>
      <c r="F24" s="2"/>
      <c r="G24" s="2"/>
    </row>
    <row r="25" spans="1:7" ht="22.5" customHeight="1">
      <c r="A25" s="12" t="str">
        <f t="shared" si="0"/>
        <v/>
      </c>
      <c r="B25" s="2"/>
      <c r="C25" s="2"/>
      <c r="D25" s="2"/>
      <c r="E25" s="2"/>
      <c r="F25" s="2"/>
      <c r="G25" s="2"/>
    </row>
    <row r="26" spans="1:7" ht="22.5" customHeight="1">
      <c r="A26" s="12" t="str">
        <f t="shared" si="0"/>
        <v/>
      </c>
      <c r="B26" s="2"/>
      <c r="C26" s="2"/>
      <c r="D26" s="2"/>
      <c r="E26" s="2"/>
      <c r="F26" s="2"/>
      <c r="G26" s="2"/>
    </row>
    <row r="27" spans="1:7" ht="22.5" customHeight="1">
      <c r="A27" s="12" t="str">
        <f t="shared" si="0"/>
        <v/>
      </c>
      <c r="B27" s="2"/>
      <c r="C27" s="2"/>
      <c r="D27" s="2"/>
      <c r="E27" s="2"/>
      <c r="F27" s="2"/>
      <c r="G27" s="2"/>
    </row>
    <row r="28" spans="1:7" ht="22.5" customHeight="1">
      <c r="A28" s="12" t="str">
        <f t="shared" si="0"/>
        <v/>
      </c>
      <c r="B28" s="2"/>
      <c r="C28" s="2"/>
      <c r="D28" s="2"/>
      <c r="E28" s="2"/>
      <c r="F28" s="2"/>
      <c r="G28" s="2"/>
    </row>
    <row r="29" spans="1:7" ht="22.5" customHeight="1">
      <c r="A29" s="12" t="str">
        <f t="shared" si="0"/>
        <v/>
      </c>
      <c r="B29" s="2"/>
      <c r="C29" s="2"/>
      <c r="D29" s="2"/>
      <c r="E29" s="2"/>
      <c r="F29" s="2"/>
      <c r="G29" s="2"/>
    </row>
    <row r="30" spans="1:7" ht="22.5" customHeight="1">
      <c r="A30" s="12" t="str">
        <f t="shared" si="0"/>
        <v/>
      </c>
      <c r="B30" s="2"/>
      <c r="C30" s="2"/>
      <c r="D30" s="2"/>
      <c r="E30" s="2"/>
      <c r="F30" s="2"/>
      <c r="G30" s="2"/>
    </row>
    <row r="31" spans="1:7" ht="22.5" customHeight="1">
      <c r="A31" s="12" t="str">
        <f t="shared" si="0"/>
        <v/>
      </c>
      <c r="B31" s="2"/>
      <c r="C31" s="2"/>
      <c r="D31" s="2"/>
      <c r="E31" s="2"/>
      <c r="F31" s="2"/>
      <c r="G31" s="2"/>
    </row>
    <row r="32" spans="1:7" ht="22.5" customHeight="1">
      <c r="A32" s="12" t="str">
        <f t="shared" si="0"/>
        <v/>
      </c>
      <c r="B32" s="2"/>
      <c r="C32" s="2"/>
      <c r="D32" s="2"/>
      <c r="E32" s="2"/>
      <c r="F32" s="2"/>
      <c r="G32" s="2"/>
    </row>
    <row r="33" spans="1:7" ht="22.5" customHeight="1">
      <c r="A33" s="12" t="str">
        <f t="shared" si="0"/>
        <v/>
      </c>
      <c r="B33" s="2"/>
      <c r="C33" s="2"/>
      <c r="D33" s="2"/>
      <c r="E33" s="2"/>
      <c r="F33" s="2"/>
      <c r="G33" s="2"/>
    </row>
    <row r="34" spans="1:7" ht="22.5" customHeight="1">
      <c r="A34" s="12" t="str">
        <f t="shared" si="0"/>
        <v/>
      </c>
      <c r="B34" s="2"/>
      <c r="C34" s="2"/>
      <c r="D34" s="2"/>
      <c r="E34" s="2"/>
      <c r="F34" s="2"/>
      <c r="G34" s="2"/>
    </row>
    <row r="35" spans="1:7" ht="22.5" customHeight="1">
      <c r="A35" s="12" t="str">
        <f t="shared" si="0"/>
        <v/>
      </c>
      <c r="B35" s="2"/>
      <c r="C35" s="2"/>
      <c r="D35" s="2"/>
      <c r="E35" s="2"/>
      <c r="F35" s="2"/>
      <c r="G35" s="2"/>
    </row>
    <row r="36" spans="1:7" ht="22.5" customHeight="1">
      <c r="A36" s="12" t="str">
        <f t="shared" si="0"/>
        <v/>
      </c>
      <c r="B36" s="2"/>
      <c r="C36" s="2"/>
      <c r="D36" s="2"/>
      <c r="E36" s="2"/>
      <c r="F36" s="2"/>
      <c r="G36" s="2"/>
    </row>
    <row r="37" spans="1:7" ht="22.5" customHeight="1">
      <c r="A37" s="12" t="str">
        <f t="shared" si="0"/>
        <v/>
      </c>
      <c r="B37" s="2"/>
      <c r="C37" s="2"/>
      <c r="D37" s="2"/>
      <c r="E37" s="2"/>
      <c r="F37" s="2"/>
      <c r="G37" s="2"/>
    </row>
    <row r="38" spans="1:7" ht="22.5" customHeight="1">
      <c r="A38" s="12" t="str">
        <f t="shared" si="0"/>
        <v/>
      </c>
      <c r="B38" s="2"/>
      <c r="C38" s="2"/>
      <c r="D38" s="2"/>
      <c r="E38" s="2"/>
      <c r="F38" s="2"/>
      <c r="G38" s="2"/>
    </row>
    <row r="39" spans="1:7" ht="22.5" customHeight="1">
      <c r="A39" s="12" t="str">
        <f t="shared" si="0"/>
        <v/>
      </c>
      <c r="B39" s="2"/>
      <c r="C39" s="2"/>
      <c r="D39" s="2"/>
      <c r="E39" s="2"/>
      <c r="F39" s="2"/>
      <c r="G39" s="2"/>
    </row>
    <row r="40" spans="1:7" ht="22.5" customHeight="1">
      <c r="A40" s="12" t="str">
        <f t="shared" si="0"/>
        <v/>
      </c>
      <c r="B40" s="2"/>
      <c r="C40" s="2"/>
      <c r="D40" s="2"/>
      <c r="E40" s="2"/>
      <c r="F40" s="2"/>
      <c r="G40" s="2"/>
    </row>
    <row r="41" spans="1:7" ht="22.5" customHeight="1">
      <c r="A41" s="12" t="str">
        <f t="shared" si="0"/>
        <v/>
      </c>
      <c r="B41" s="2"/>
      <c r="C41" s="2"/>
      <c r="D41" s="2"/>
      <c r="E41" s="2"/>
      <c r="F41" s="2"/>
      <c r="G41" s="2"/>
    </row>
    <row r="42" spans="1:7" ht="22.5" customHeight="1">
      <c r="A42" s="12" t="str">
        <f t="shared" si="0"/>
        <v/>
      </c>
      <c r="B42" s="2"/>
      <c r="C42" s="2"/>
      <c r="D42" s="2"/>
      <c r="E42" s="2"/>
      <c r="F42" s="2"/>
      <c r="G42" s="2"/>
    </row>
    <row r="43" spans="1:7" ht="22.5" customHeight="1">
      <c r="A43" s="12" t="str">
        <f t="shared" si="0"/>
        <v/>
      </c>
      <c r="B43" s="2"/>
      <c r="C43" s="2"/>
      <c r="D43" s="2"/>
      <c r="E43" s="2"/>
      <c r="F43" s="2"/>
      <c r="G43" s="2"/>
    </row>
    <row r="44" spans="1:7" ht="22.5" customHeight="1">
      <c r="A44" s="12" t="str">
        <f t="shared" si="0"/>
        <v/>
      </c>
      <c r="B44" s="2"/>
      <c r="C44" s="2"/>
      <c r="D44" s="2"/>
      <c r="E44" s="2"/>
      <c r="F44" s="2"/>
      <c r="G44" s="2"/>
    </row>
    <row r="45" spans="1:7" ht="22.5" customHeight="1">
      <c r="A45" s="12" t="str">
        <f t="shared" si="0"/>
        <v/>
      </c>
      <c r="B45" s="2"/>
      <c r="C45" s="2"/>
      <c r="D45" s="2"/>
      <c r="E45" s="2"/>
      <c r="F45" s="2"/>
      <c r="G45" s="2"/>
    </row>
    <row r="46" spans="1:7" ht="22.5" customHeight="1">
      <c r="A46" s="12" t="str">
        <f t="shared" si="0"/>
        <v/>
      </c>
      <c r="B46" s="2"/>
      <c r="C46" s="2"/>
      <c r="D46" s="2"/>
      <c r="E46" s="2"/>
      <c r="F46" s="2"/>
      <c r="G46" s="2"/>
    </row>
    <row r="47" spans="1:7" ht="22.5" customHeight="1">
      <c r="A47" s="12" t="str">
        <f t="shared" si="0"/>
        <v/>
      </c>
      <c r="B47" s="2"/>
      <c r="C47" s="2"/>
      <c r="D47" s="2"/>
      <c r="E47" s="2"/>
      <c r="F47" s="2"/>
      <c r="G47" s="2"/>
    </row>
    <row r="48" spans="1:7" ht="22.5" customHeight="1">
      <c r="A48" s="12" t="str">
        <f t="shared" si="0"/>
        <v/>
      </c>
      <c r="B48" s="2"/>
      <c r="C48" s="2"/>
      <c r="D48" s="2"/>
      <c r="E48" s="2"/>
      <c r="F48" s="2"/>
      <c r="G48" s="2"/>
    </row>
    <row r="49" spans="1:7" ht="22.5" customHeight="1">
      <c r="A49" s="12" t="str">
        <f t="shared" si="0"/>
        <v/>
      </c>
      <c r="B49" s="2"/>
      <c r="C49" s="2"/>
      <c r="D49" s="2"/>
      <c r="E49" s="2"/>
      <c r="F49" s="2"/>
      <c r="G49" s="2"/>
    </row>
    <row r="50" spans="1:7" ht="22.5" customHeight="1">
      <c r="A50" s="12" t="str">
        <f t="shared" si="0"/>
        <v/>
      </c>
      <c r="B50" s="2"/>
      <c r="C50" s="2"/>
      <c r="D50" s="2"/>
      <c r="E50" s="2"/>
      <c r="F50" s="2"/>
      <c r="G50" s="2"/>
    </row>
    <row r="51" spans="1:7" ht="22.5" customHeight="1">
      <c r="A51" s="12" t="str">
        <f t="shared" si="0"/>
        <v/>
      </c>
      <c r="B51" s="2"/>
      <c r="C51" s="2"/>
      <c r="D51" s="2"/>
      <c r="E51" s="2"/>
      <c r="F51" s="2"/>
      <c r="G51" s="2"/>
    </row>
    <row r="52" spans="1:7" ht="22.5" customHeight="1">
      <c r="A52" s="12" t="str">
        <f t="shared" si="0"/>
        <v/>
      </c>
      <c r="B52" s="2"/>
      <c r="C52" s="2"/>
      <c r="D52" s="2"/>
      <c r="E52" s="2"/>
      <c r="F52" s="2"/>
      <c r="G52" s="2"/>
    </row>
    <row r="53" spans="1:7" ht="22.5" customHeight="1">
      <c r="A53" s="12" t="str">
        <f t="shared" si="0"/>
        <v/>
      </c>
      <c r="B53" s="2"/>
      <c r="C53" s="2"/>
      <c r="D53" s="2"/>
      <c r="E53" s="2"/>
      <c r="F53" s="2"/>
      <c r="G53" s="2"/>
    </row>
    <row r="54" spans="1:7" ht="22.5" customHeight="1">
      <c r="A54" s="12" t="str">
        <f t="shared" si="0"/>
        <v/>
      </c>
      <c r="B54" s="2"/>
      <c r="C54" s="2"/>
      <c r="D54" s="2"/>
      <c r="E54" s="2"/>
      <c r="F54" s="2"/>
      <c r="G54" s="2"/>
    </row>
    <row r="55" spans="1:7" ht="22.5" customHeight="1">
      <c r="A55" s="12" t="str">
        <f t="shared" si="0"/>
        <v/>
      </c>
      <c r="B55" s="2"/>
      <c r="C55" s="2"/>
      <c r="D55" s="2"/>
      <c r="E55" s="2"/>
      <c r="F55" s="2"/>
      <c r="G55" s="2"/>
    </row>
    <row r="56" spans="1:7" ht="22.5" customHeight="1">
      <c r="A56" s="12" t="str">
        <f t="shared" si="0"/>
        <v/>
      </c>
      <c r="B56" s="2"/>
      <c r="C56" s="2"/>
      <c r="D56" s="2"/>
      <c r="E56" s="2"/>
      <c r="F56" s="2"/>
      <c r="G56" s="2"/>
    </row>
    <row r="57" spans="1:7" ht="22.5" customHeight="1">
      <c r="A57" s="12" t="str">
        <f t="shared" si="0"/>
        <v/>
      </c>
      <c r="B57" s="2"/>
      <c r="C57" s="2"/>
      <c r="D57" s="2"/>
      <c r="E57" s="2"/>
      <c r="F57" s="2"/>
      <c r="G57" s="2"/>
    </row>
    <row r="58" spans="1:7" ht="22.5" customHeight="1">
      <c r="A58" s="12" t="str">
        <f t="shared" si="0"/>
        <v/>
      </c>
      <c r="B58" s="2"/>
      <c r="C58" s="2"/>
      <c r="D58" s="2"/>
      <c r="E58" s="2"/>
      <c r="F58" s="2"/>
      <c r="G58" s="2"/>
    </row>
    <row r="59" spans="1:7" ht="22.5" customHeight="1">
      <c r="A59" s="12" t="str">
        <f t="shared" si="0"/>
        <v/>
      </c>
      <c r="B59" s="2"/>
      <c r="C59" s="2"/>
      <c r="D59" s="2"/>
      <c r="E59" s="2"/>
      <c r="F59" s="2"/>
      <c r="G59" s="2"/>
    </row>
    <row r="60" spans="1:7" ht="22.5" customHeight="1">
      <c r="A60" s="12" t="str">
        <f t="shared" si="0"/>
        <v/>
      </c>
      <c r="B60" s="2"/>
      <c r="C60" s="2"/>
      <c r="D60" s="2"/>
      <c r="E60" s="2"/>
      <c r="F60" s="2"/>
      <c r="G60" s="2"/>
    </row>
    <row r="61" spans="1:7" ht="22.5" customHeight="1">
      <c r="A61" s="12" t="str">
        <f t="shared" si="0"/>
        <v/>
      </c>
      <c r="B61" s="2"/>
      <c r="C61" s="2"/>
      <c r="D61" s="2"/>
      <c r="E61" s="2"/>
      <c r="F61" s="2"/>
      <c r="G61" s="2"/>
    </row>
    <row r="62" spans="1:7" ht="22.5" customHeight="1">
      <c r="A62" s="12" t="str">
        <f t="shared" si="0"/>
        <v/>
      </c>
      <c r="B62" s="2"/>
      <c r="C62" s="2"/>
      <c r="D62" s="2"/>
      <c r="E62" s="2"/>
      <c r="F62" s="2"/>
      <c r="G62" s="2"/>
    </row>
    <row r="63" spans="1:7" ht="22.5" customHeight="1">
      <c r="A63" s="12" t="str">
        <f t="shared" si="0"/>
        <v/>
      </c>
      <c r="B63" s="2"/>
      <c r="C63" s="2"/>
      <c r="D63" s="2"/>
      <c r="E63" s="2"/>
      <c r="F63" s="2"/>
      <c r="G63" s="2"/>
    </row>
    <row r="64" spans="1:7" ht="22.5" customHeight="1">
      <c r="A64" s="12" t="str">
        <f t="shared" si="0"/>
        <v/>
      </c>
      <c r="B64" s="2"/>
      <c r="C64" s="2"/>
      <c r="D64" s="2"/>
      <c r="E64" s="2"/>
      <c r="F64" s="2"/>
      <c r="G64" s="2"/>
    </row>
    <row r="65" spans="1:7" ht="22.5" customHeight="1">
      <c r="A65" s="12" t="str">
        <f t="shared" si="0"/>
        <v/>
      </c>
      <c r="B65" s="2"/>
      <c r="C65" s="2"/>
      <c r="D65" s="2"/>
      <c r="E65" s="2"/>
      <c r="F65" s="2"/>
      <c r="G65" s="2"/>
    </row>
    <row r="66" spans="1:7" ht="22.5" customHeight="1">
      <c r="A66" s="12" t="str">
        <f t="shared" si="0"/>
        <v/>
      </c>
      <c r="B66" s="2"/>
      <c r="C66" s="2"/>
      <c r="D66" s="2"/>
      <c r="E66" s="2"/>
      <c r="F66" s="2"/>
      <c r="G66" s="2"/>
    </row>
    <row r="67" spans="1:7" ht="22.5" customHeight="1">
      <c r="A67" s="12" t="str">
        <f t="shared" ref="A67:A130" si="1">IF(B67&lt;&gt;"",(ROW()-1)*(NOT(ISBLANK(B67))),"")</f>
        <v/>
      </c>
      <c r="B67" s="2"/>
      <c r="C67" s="2"/>
      <c r="D67" s="2"/>
      <c r="E67" s="2"/>
      <c r="F67" s="2"/>
      <c r="G67" s="2"/>
    </row>
    <row r="68" spans="1:7" ht="22.5" customHeight="1">
      <c r="A68" s="12" t="str">
        <f t="shared" si="1"/>
        <v/>
      </c>
      <c r="B68" s="2"/>
      <c r="C68" s="2"/>
      <c r="D68" s="2"/>
      <c r="E68" s="2"/>
      <c r="F68" s="2"/>
      <c r="G68" s="2"/>
    </row>
    <row r="69" spans="1:7" ht="22.5" customHeight="1">
      <c r="A69" s="12" t="str">
        <f t="shared" si="1"/>
        <v/>
      </c>
      <c r="B69" s="2"/>
      <c r="C69" s="2"/>
      <c r="D69" s="2"/>
      <c r="E69" s="2"/>
      <c r="F69" s="2"/>
      <c r="G69" s="2"/>
    </row>
    <row r="70" spans="1:7" ht="22.5" customHeight="1">
      <c r="A70" s="12" t="str">
        <f t="shared" si="1"/>
        <v/>
      </c>
      <c r="B70" s="2"/>
      <c r="C70" s="2"/>
      <c r="D70" s="2"/>
      <c r="E70" s="2"/>
      <c r="F70" s="2"/>
      <c r="G70" s="2"/>
    </row>
    <row r="71" spans="1:7" ht="22.5" customHeight="1">
      <c r="A71" s="12" t="str">
        <f t="shared" si="1"/>
        <v/>
      </c>
      <c r="B71" s="2"/>
      <c r="C71" s="2"/>
      <c r="D71" s="2"/>
      <c r="E71" s="2"/>
      <c r="F71" s="2"/>
      <c r="G71" s="2"/>
    </row>
    <row r="72" spans="1:7" ht="22.5" customHeight="1">
      <c r="A72" s="12" t="str">
        <f t="shared" si="1"/>
        <v/>
      </c>
      <c r="B72" s="2"/>
      <c r="C72" s="2"/>
      <c r="D72" s="2"/>
      <c r="E72" s="2"/>
      <c r="F72" s="2"/>
      <c r="G72" s="2"/>
    </row>
    <row r="73" spans="1:7" ht="22.5" customHeight="1">
      <c r="A73" s="12" t="str">
        <f t="shared" si="1"/>
        <v/>
      </c>
      <c r="B73" s="2"/>
      <c r="C73" s="2"/>
      <c r="D73" s="2"/>
      <c r="E73" s="2"/>
      <c r="F73" s="2"/>
      <c r="G73" s="2"/>
    </row>
    <row r="74" spans="1:7" ht="22.5" customHeight="1">
      <c r="A74" s="12" t="str">
        <f t="shared" si="1"/>
        <v/>
      </c>
      <c r="B74" s="2"/>
      <c r="C74" s="2"/>
      <c r="D74" s="2"/>
      <c r="E74" s="2"/>
      <c r="F74" s="2"/>
      <c r="G74" s="2"/>
    </row>
    <row r="75" spans="1:7" ht="22.5" customHeight="1">
      <c r="A75" s="12" t="str">
        <f t="shared" si="1"/>
        <v/>
      </c>
      <c r="B75" s="2"/>
      <c r="C75" s="2"/>
      <c r="D75" s="2"/>
      <c r="E75" s="2"/>
      <c r="F75" s="2"/>
      <c r="G75" s="2"/>
    </row>
    <row r="76" spans="1:7" ht="22.5" customHeight="1">
      <c r="A76" s="12" t="str">
        <f t="shared" si="1"/>
        <v/>
      </c>
      <c r="B76" s="2"/>
      <c r="C76" s="2"/>
      <c r="D76" s="2"/>
      <c r="E76" s="2"/>
      <c r="F76" s="2"/>
      <c r="G76" s="2"/>
    </row>
    <row r="77" spans="1:7" ht="22.5" customHeight="1">
      <c r="A77" s="12" t="str">
        <f t="shared" si="1"/>
        <v/>
      </c>
      <c r="B77" s="2"/>
      <c r="C77" s="2"/>
      <c r="D77" s="2"/>
      <c r="E77" s="2"/>
      <c r="F77" s="2"/>
      <c r="G77" s="2"/>
    </row>
    <row r="78" spans="1:7" ht="22.5" customHeight="1">
      <c r="A78" s="12" t="str">
        <f t="shared" si="1"/>
        <v/>
      </c>
      <c r="B78" s="2"/>
      <c r="C78" s="2"/>
      <c r="D78" s="2"/>
      <c r="E78" s="2"/>
      <c r="F78" s="2"/>
      <c r="G78" s="2"/>
    </row>
    <row r="79" spans="1:7" ht="22.5" customHeight="1">
      <c r="A79" s="12" t="str">
        <f t="shared" si="1"/>
        <v/>
      </c>
      <c r="B79" s="2"/>
      <c r="C79" s="2"/>
      <c r="D79" s="2"/>
      <c r="E79" s="2"/>
      <c r="F79" s="2"/>
      <c r="G79" s="2"/>
    </row>
    <row r="80" spans="1:7" ht="22.5" customHeight="1">
      <c r="A80" s="12" t="str">
        <f t="shared" si="1"/>
        <v/>
      </c>
      <c r="B80" s="2"/>
      <c r="C80" s="2"/>
      <c r="D80" s="2"/>
      <c r="E80" s="2"/>
      <c r="F80" s="2"/>
      <c r="G80" s="2"/>
    </row>
    <row r="81" spans="1:7" ht="22.5" customHeight="1">
      <c r="A81" s="12" t="str">
        <f t="shared" si="1"/>
        <v/>
      </c>
      <c r="B81" s="2"/>
      <c r="C81" s="2"/>
      <c r="D81" s="2"/>
      <c r="E81" s="2"/>
      <c r="F81" s="2"/>
      <c r="G81" s="2"/>
    </row>
    <row r="82" spans="1:7" ht="22.5" customHeight="1">
      <c r="A82" s="12" t="str">
        <f t="shared" si="1"/>
        <v/>
      </c>
      <c r="B82" s="2"/>
      <c r="C82" s="2"/>
      <c r="D82" s="2"/>
      <c r="E82" s="2"/>
      <c r="F82" s="2"/>
      <c r="G82" s="2"/>
    </row>
    <row r="83" spans="1:7" ht="22.5" customHeight="1">
      <c r="A83" s="12" t="str">
        <f t="shared" si="1"/>
        <v/>
      </c>
      <c r="B83" s="2"/>
      <c r="C83" s="2"/>
      <c r="D83" s="2"/>
      <c r="E83" s="2"/>
      <c r="F83" s="2"/>
      <c r="G83" s="2"/>
    </row>
    <row r="84" spans="1:7" ht="22.5" customHeight="1">
      <c r="A84" s="12" t="str">
        <f t="shared" si="1"/>
        <v/>
      </c>
      <c r="B84" s="2"/>
      <c r="C84" s="2"/>
      <c r="D84" s="2"/>
      <c r="E84" s="2"/>
      <c r="F84" s="2"/>
      <c r="G84" s="2"/>
    </row>
    <row r="85" spans="1:7" ht="22.5" customHeight="1">
      <c r="A85" s="12" t="str">
        <f t="shared" si="1"/>
        <v/>
      </c>
      <c r="B85" s="2"/>
      <c r="C85" s="2"/>
      <c r="D85" s="2"/>
      <c r="E85" s="2"/>
      <c r="F85" s="2"/>
      <c r="G85" s="2"/>
    </row>
    <row r="86" spans="1:7" ht="22.5" customHeight="1">
      <c r="A86" s="12" t="str">
        <f t="shared" si="1"/>
        <v/>
      </c>
      <c r="B86" s="2"/>
      <c r="C86" s="2"/>
      <c r="D86" s="2"/>
      <c r="E86" s="2"/>
      <c r="F86" s="2"/>
      <c r="G86" s="2"/>
    </row>
    <row r="87" spans="1:7" ht="22.5" customHeight="1">
      <c r="A87" s="12" t="str">
        <f t="shared" si="1"/>
        <v/>
      </c>
      <c r="B87" s="2"/>
      <c r="C87" s="2"/>
      <c r="D87" s="2"/>
      <c r="E87" s="2"/>
      <c r="F87" s="2"/>
      <c r="G87" s="2"/>
    </row>
    <row r="88" spans="1:7" ht="22.5" customHeight="1">
      <c r="A88" s="12" t="str">
        <f t="shared" si="1"/>
        <v/>
      </c>
      <c r="B88" s="2"/>
      <c r="C88" s="2"/>
      <c r="D88" s="2"/>
      <c r="E88" s="2"/>
      <c r="F88" s="2"/>
      <c r="G88" s="2"/>
    </row>
    <row r="89" spans="1:7" ht="22.5" customHeight="1">
      <c r="A89" s="12" t="str">
        <f t="shared" si="1"/>
        <v/>
      </c>
      <c r="B89" s="2"/>
      <c r="C89" s="2"/>
      <c r="D89" s="2"/>
      <c r="E89" s="2"/>
      <c r="F89" s="2"/>
      <c r="G89" s="2"/>
    </row>
    <row r="90" spans="1:7" ht="22.5" customHeight="1">
      <c r="A90" s="12" t="str">
        <f t="shared" si="1"/>
        <v/>
      </c>
      <c r="B90" s="2"/>
      <c r="C90" s="2"/>
      <c r="D90" s="2"/>
      <c r="E90" s="2"/>
      <c r="F90" s="2"/>
      <c r="G90" s="2"/>
    </row>
    <row r="91" spans="1:7" ht="22.5" customHeight="1">
      <c r="A91" s="12" t="str">
        <f t="shared" si="1"/>
        <v/>
      </c>
      <c r="B91" s="2"/>
      <c r="C91" s="2"/>
      <c r="D91" s="2"/>
      <c r="E91" s="2"/>
      <c r="F91" s="2"/>
      <c r="G91" s="2"/>
    </row>
    <row r="92" spans="1:7" ht="22.5" customHeight="1">
      <c r="A92" s="12" t="str">
        <f t="shared" si="1"/>
        <v/>
      </c>
      <c r="B92" s="2"/>
      <c r="C92" s="2"/>
      <c r="D92" s="2"/>
      <c r="E92" s="2"/>
      <c r="F92" s="2"/>
      <c r="G92" s="2"/>
    </row>
    <row r="93" spans="1:7" ht="22.5" customHeight="1">
      <c r="A93" s="12" t="str">
        <f t="shared" si="1"/>
        <v/>
      </c>
      <c r="B93" s="2"/>
      <c r="C93" s="2"/>
      <c r="D93" s="2"/>
      <c r="E93" s="2"/>
      <c r="F93" s="2"/>
      <c r="G93" s="2"/>
    </row>
    <row r="94" spans="1:7" ht="22.5" customHeight="1">
      <c r="A94" s="12" t="str">
        <f t="shared" si="1"/>
        <v/>
      </c>
      <c r="B94" s="2"/>
      <c r="C94" s="2"/>
      <c r="D94" s="2"/>
      <c r="E94" s="2"/>
      <c r="F94" s="2"/>
      <c r="G94" s="2"/>
    </row>
    <row r="95" spans="1:7" ht="22.5" customHeight="1">
      <c r="A95" s="12" t="str">
        <f t="shared" si="1"/>
        <v/>
      </c>
      <c r="B95" s="2"/>
      <c r="C95" s="2"/>
      <c r="D95" s="2"/>
      <c r="E95" s="2"/>
      <c r="F95" s="2"/>
      <c r="G95" s="2"/>
    </row>
    <row r="96" spans="1:7" ht="22.5" customHeight="1">
      <c r="A96" s="12" t="str">
        <f t="shared" si="1"/>
        <v/>
      </c>
      <c r="B96" s="2"/>
      <c r="C96" s="2"/>
      <c r="D96" s="2"/>
      <c r="E96" s="2"/>
      <c r="F96" s="2"/>
      <c r="G96" s="2"/>
    </row>
    <row r="97" spans="1:7" ht="22.5" customHeight="1">
      <c r="A97" s="12" t="str">
        <f t="shared" si="1"/>
        <v/>
      </c>
      <c r="B97" s="2"/>
      <c r="C97" s="2"/>
      <c r="D97" s="2"/>
      <c r="E97" s="2"/>
      <c r="F97" s="2"/>
      <c r="G97" s="2"/>
    </row>
    <row r="98" spans="1:7" ht="22.5" customHeight="1">
      <c r="A98" s="12" t="str">
        <f t="shared" si="1"/>
        <v/>
      </c>
      <c r="B98" s="2"/>
      <c r="C98" s="2"/>
      <c r="D98" s="2"/>
      <c r="E98" s="2"/>
      <c r="F98" s="2"/>
      <c r="G98" s="2"/>
    </row>
    <row r="99" spans="1:7" ht="22.5" customHeight="1">
      <c r="A99" s="12" t="str">
        <f t="shared" si="1"/>
        <v/>
      </c>
      <c r="B99" s="2"/>
      <c r="C99" s="2"/>
      <c r="D99" s="2"/>
      <c r="E99" s="2"/>
      <c r="F99" s="2"/>
      <c r="G99" s="2"/>
    </row>
    <row r="100" spans="1:7" ht="22.5" customHeight="1">
      <c r="A100" s="12" t="str">
        <f t="shared" si="1"/>
        <v/>
      </c>
      <c r="B100" s="2"/>
      <c r="C100" s="2"/>
      <c r="D100" s="2"/>
      <c r="E100" s="2"/>
      <c r="F100" s="2"/>
      <c r="G100" s="2"/>
    </row>
    <row r="101" spans="1:7" ht="22.5" customHeight="1">
      <c r="A101" s="12" t="str">
        <f t="shared" si="1"/>
        <v/>
      </c>
      <c r="B101" s="2"/>
      <c r="C101" s="2"/>
      <c r="D101" s="2"/>
      <c r="E101" s="2"/>
      <c r="F101" s="2"/>
      <c r="G101" s="2"/>
    </row>
    <row r="102" spans="1:7" ht="22.5" customHeight="1">
      <c r="A102" s="12" t="str">
        <f t="shared" si="1"/>
        <v/>
      </c>
      <c r="B102" s="2"/>
      <c r="C102" s="2"/>
      <c r="D102" s="2"/>
      <c r="E102" s="2"/>
      <c r="F102" s="2"/>
      <c r="G102" s="2"/>
    </row>
    <row r="103" spans="1:7" ht="22.5" customHeight="1">
      <c r="A103" s="12" t="str">
        <f t="shared" si="1"/>
        <v/>
      </c>
      <c r="B103" s="2"/>
      <c r="C103" s="2"/>
      <c r="D103" s="2"/>
      <c r="E103" s="2"/>
      <c r="F103" s="2"/>
      <c r="G103" s="2"/>
    </row>
    <row r="104" spans="1:7" ht="22.5" customHeight="1">
      <c r="A104" s="12" t="str">
        <f t="shared" si="1"/>
        <v/>
      </c>
      <c r="B104" s="2"/>
      <c r="C104" s="2"/>
      <c r="D104" s="2"/>
      <c r="E104" s="2"/>
      <c r="F104" s="2"/>
      <c r="G104" s="2"/>
    </row>
    <row r="105" spans="1:7" ht="22.5" customHeight="1">
      <c r="A105" s="12" t="str">
        <f t="shared" si="1"/>
        <v/>
      </c>
      <c r="B105" s="2"/>
      <c r="C105" s="2"/>
      <c r="D105" s="2"/>
      <c r="E105" s="2"/>
      <c r="F105" s="2"/>
      <c r="G105" s="2"/>
    </row>
    <row r="106" spans="1:7" ht="22.5" customHeight="1">
      <c r="A106" s="12" t="str">
        <f t="shared" si="1"/>
        <v/>
      </c>
      <c r="B106" s="2"/>
      <c r="C106" s="2"/>
      <c r="D106" s="2"/>
      <c r="E106" s="2"/>
      <c r="F106" s="2"/>
      <c r="G106" s="2"/>
    </row>
    <row r="107" spans="1:7" ht="22.5" customHeight="1">
      <c r="A107" s="12" t="str">
        <f t="shared" si="1"/>
        <v/>
      </c>
      <c r="B107" s="2"/>
      <c r="C107" s="2"/>
      <c r="D107" s="2"/>
      <c r="E107" s="2"/>
      <c r="F107" s="2"/>
      <c r="G107" s="2"/>
    </row>
    <row r="108" spans="1:7" ht="22.5" customHeight="1">
      <c r="A108" s="12" t="str">
        <f t="shared" si="1"/>
        <v/>
      </c>
      <c r="B108" s="2"/>
      <c r="C108" s="2"/>
      <c r="D108" s="2"/>
      <c r="E108" s="2"/>
      <c r="F108" s="2"/>
      <c r="G108" s="2"/>
    </row>
    <row r="109" spans="1:7" ht="22.5" customHeight="1">
      <c r="A109" s="12" t="str">
        <f t="shared" si="1"/>
        <v/>
      </c>
      <c r="B109" s="2"/>
      <c r="C109" s="2"/>
      <c r="D109" s="2"/>
      <c r="E109" s="2"/>
      <c r="F109" s="2"/>
      <c r="G109" s="2"/>
    </row>
    <row r="110" spans="1:7" ht="22.5" customHeight="1">
      <c r="A110" s="12" t="str">
        <f t="shared" si="1"/>
        <v/>
      </c>
      <c r="B110" s="2"/>
      <c r="C110" s="2"/>
      <c r="D110" s="2"/>
      <c r="E110" s="2"/>
      <c r="F110" s="2"/>
      <c r="G110" s="2"/>
    </row>
    <row r="111" spans="1:7" ht="22.5" customHeight="1">
      <c r="A111" s="12" t="str">
        <f t="shared" si="1"/>
        <v/>
      </c>
      <c r="B111" s="2"/>
      <c r="C111" s="2"/>
      <c r="D111" s="2"/>
      <c r="E111" s="2"/>
      <c r="F111" s="2"/>
      <c r="G111" s="2"/>
    </row>
    <row r="112" spans="1:7" ht="22.5" customHeight="1">
      <c r="A112" s="12" t="str">
        <f t="shared" si="1"/>
        <v/>
      </c>
      <c r="B112" s="2"/>
      <c r="C112" s="2"/>
      <c r="D112" s="2"/>
      <c r="E112" s="2"/>
      <c r="F112" s="2"/>
      <c r="G112" s="2"/>
    </row>
    <row r="113" spans="1:7" ht="22.5" customHeight="1">
      <c r="A113" s="12" t="str">
        <f t="shared" si="1"/>
        <v/>
      </c>
      <c r="B113" s="2"/>
      <c r="C113" s="2"/>
      <c r="D113" s="2"/>
      <c r="E113" s="2"/>
      <c r="F113" s="2"/>
      <c r="G113" s="2"/>
    </row>
    <row r="114" spans="1:7" ht="22.5" customHeight="1">
      <c r="A114" s="12" t="str">
        <f t="shared" si="1"/>
        <v/>
      </c>
      <c r="B114" s="2"/>
      <c r="C114" s="2"/>
      <c r="D114" s="2"/>
      <c r="E114" s="2"/>
      <c r="F114" s="2"/>
      <c r="G114" s="2"/>
    </row>
    <row r="115" spans="1:7" ht="22.5" customHeight="1">
      <c r="A115" s="12" t="str">
        <f t="shared" si="1"/>
        <v/>
      </c>
      <c r="B115" s="2"/>
      <c r="C115" s="2"/>
      <c r="D115" s="2"/>
      <c r="E115" s="2"/>
      <c r="F115" s="2"/>
      <c r="G115" s="2"/>
    </row>
    <row r="116" spans="1:7" ht="22.5" customHeight="1">
      <c r="A116" s="12" t="str">
        <f t="shared" si="1"/>
        <v/>
      </c>
      <c r="B116" s="2"/>
      <c r="C116" s="2"/>
      <c r="D116" s="2"/>
      <c r="E116" s="2"/>
      <c r="F116" s="2"/>
      <c r="G116" s="2"/>
    </row>
    <row r="117" spans="1:7" ht="22.5" customHeight="1">
      <c r="A117" s="12" t="str">
        <f t="shared" si="1"/>
        <v/>
      </c>
      <c r="B117" s="2"/>
      <c r="C117" s="2"/>
      <c r="D117" s="2"/>
      <c r="E117" s="2"/>
      <c r="F117" s="2"/>
      <c r="G117" s="2"/>
    </row>
    <row r="118" spans="1:7" ht="22.5" customHeight="1">
      <c r="A118" s="12" t="str">
        <f t="shared" si="1"/>
        <v/>
      </c>
      <c r="B118" s="2"/>
      <c r="C118" s="2"/>
      <c r="D118" s="2"/>
      <c r="E118" s="2"/>
      <c r="F118" s="2"/>
      <c r="G118" s="2"/>
    </row>
    <row r="119" spans="1:7" ht="22.5" customHeight="1">
      <c r="A119" s="12" t="str">
        <f t="shared" si="1"/>
        <v/>
      </c>
      <c r="B119" s="2"/>
      <c r="C119" s="2"/>
      <c r="D119" s="2"/>
      <c r="E119" s="2"/>
      <c r="F119" s="2"/>
      <c r="G119" s="2"/>
    </row>
    <row r="120" spans="1:7" ht="22.5" customHeight="1">
      <c r="A120" s="12" t="str">
        <f t="shared" si="1"/>
        <v/>
      </c>
      <c r="B120" s="2"/>
      <c r="C120" s="2"/>
      <c r="D120" s="2"/>
      <c r="E120" s="2"/>
      <c r="F120" s="2"/>
      <c r="G120" s="2"/>
    </row>
    <row r="121" spans="1:7" ht="22.5" customHeight="1">
      <c r="A121" s="12" t="str">
        <f t="shared" si="1"/>
        <v/>
      </c>
      <c r="B121" s="2"/>
      <c r="C121" s="2"/>
      <c r="D121" s="2"/>
      <c r="E121" s="2"/>
      <c r="F121" s="2"/>
      <c r="G121" s="2"/>
    </row>
    <row r="122" spans="1:7" ht="22.5" customHeight="1">
      <c r="A122" s="12" t="str">
        <f t="shared" si="1"/>
        <v/>
      </c>
      <c r="B122" s="2"/>
      <c r="C122" s="2"/>
      <c r="D122" s="2"/>
      <c r="E122" s="2"/>
      <c r="F122" s="2"/>
      <c r="G122" s="2"/>
    </row>
    <row r="123" spans="1:7" ht="22.5" customHeight="1">
      <c r="A123" s="12" t="str">
        <f t="shared" si="1"/>
        <v/>
      </c>
      <c r="B123" s="2"/>
      <c r="C123" s="2"/>
      <c r="D123" s="2"/>
      <c r="E123" s="2"/>
      <c r="F123" s="2"/>
      <c r="G123" s="2"/>
    </row>
    <row r="124" spans="1:7" ht="22.5" customHeight="1">
      <c r="A124" s="12" t="str">
        <f t="shared" si="1"/>
        <v/>
      </c>
      <c r="B124" s="2"/>
      <c r="C124" s="2"/>
      <c r="D124" s="2"/>
      <c r="E124" s="2"/>
      <c r="F124" s="2"/>
      <c r="G124" s="2"/>
    </row>
    <row r="125" spans="1:7" ht="22.5" customHeight="1">
      <c r="A125" s="12" t="str">
        <f t="shared" si="1"/>
        <v/>
      </c>
      <c r="B125" s="2"/>
      <c r="C125" s="2"/>
      <c r="D125" s="2"/>
      <c r="E125" s="2"/>
      <c r="F125" s="2"/>
      <c r="G125" s="2"/>
    </row>
    <row r="126" spans="1:7" ht="22.5" customHeight="1">
      <c r="A126" s="12" t="str">
        <f t="shared" si="1"/>
        <v/>
      </c>
      <c r="B126" s="2"/>
      <c r="C126" s="2"/>
      <c r="D126" s="2"/>
      <c r="E126" s="2"/>
      <c r="F126" s="2"/>
      <c r="G126" s="2"/>
    </row>
    <row r="127" spans="1:7" ht="22.5" customHeight="1">
      <c r="A127" s="12" t="str">
        <f t="shared" si="1"/>
        <v/>
      </c>
      <c r="B127" s="2"/>
      <c r="C127" s="2"/>
      <c r="D127" s="2"/>
      <c r="E127" s="2"/>
      <c r="F127" s="2"/>
      <c r="G127" s="2"/>
    </row>
    <row r="128" spans="1:7" ht="22.5" customHeight="1">
      <c r="A128" s="12" t="str">
        <f t="shared" si="1"/>
        <v/>
      </c>
      <c r="B128" s="2"/>
      <c r="C128" s="2"/>
      <c r="D128" s="2"/>
      <c r="E128" s="2"/>
      <c r="F128" s="2"/>
      <c r="G128" s="2"/>
    </row>
    <row r="129" spans="1:7" ht="22.5" customHeight="1">
      <c r="A129" s="12" t="str">
        <f t="shared" si="1"/>
        <v/>
      </c>
      <c r="B129" s="2"/>
      <c r="C129" s="2"/>
      <c r="D129" s="2"/>
      <c r="E129" s="2"/>
      <c r="F129" s="2"/>
      <c r="G129" s="2"/>
    </row>
    <row r="130" spans="1:7" ht="22.5" customHeight="1">
      <c r="A130" s="12" t="str">
        <f t="shared" si="1"/>
        <v/>
      </c>
      <c r="B130" s="2"/>
      <c r="C130" s="2"/>
      <c r="D130" s="2"/>
      <c r="E130" s="2"/>
      <c r="F130" s="2"/>
      <c r="G130" s="2"/>
    </row>
    <row r="131" spans="1:7" ht="22.5" customHeight="1">
      <c r="A131" s="12" t="str">
        <f t="shared" ref="A131:A194" si="2">IF(B131&lt;&gt;"",(ROW()-1)*(NOT(ISBLANK(B131))),"")</f>
        <v/>
      </c>
      <c r="B131" s="2"/>
      <c r="C131" s="2"/>
      <c r="D131" s="2"/>
      <c r="E131" s="2"/>
      <c r="F131" s="2"/>
      <c r="G131" s="2"/>
    </row>
    <row r="132" spans="1:7" ht="22.5" customHeight="1">
      <c r="A132" s="12" t="str">
        <f t="shared" si="2"/>
        <v/>
      </c>
      <c r="B132" s="2"/>
      <c r="C132" s="2"/>
      <c r="D132" s="2"/>
      <c r="E132" s="2"/>
      <c r="F132" s="2"/>
      <c r="G132" s="2"/>
    </row>
    <row r="133" spans="1:7" ht="22.5" customHeight="1">
      <c r="A133" s="12" t="str">
        <f t="shared" si="2"/>
        <v/>
      </c>
      <c r="B133" s="2"/>
      <c r="C133" s="2"/>
      <c r="D133" s="2"/>
      <c r="E133" s="2"/>
      <c r="F133" s="2"/>
      <c r="G133" s="2"/>
    </row>
    <row r="134" spans="1:7" ht="22.5" customHeight="1">
      <c r="A134" s="12" t="str">
        <f t="shared" si="2"/>
        <v/>
      </c>
      <c r="B134" s="2"/>
      <c r="C134" s="2"/>
      <c r="D134" s="2"/>
      <c r="E134" s="2"/>
      <c r="F134" s="2"/>
      <c r="G134" s="2"/>
    </row>
    <row r="135" spans="1:7" ht="22.5" customHeight="1">
      <c r="A135" s="12" t="str">
        <f t="shared" si="2"/>
        <v/>
      </c>
      <c r="B135" s="2"/>
      <c r="C135" s="2"/>
      <c r="D135" s="2"/>
      <c r="E135" s="2"/>
      <c r="F135" s="2"/>
      <c r="G135" s="2"/>
    </row>
    <row r="136" spans="1:7" ht="22.5" customHeight="1">
      <c r="A136" s="12" t="str">
        <f t="shared" si="2"/>
        <v/>
      </c>
      <c r="B136" s="2"/>
      <c r="C136" s="2"/>
      <c r="D136" s="2"/>
      <c r="E136" s="2"/>
      <c r="F136" s="2"/>
      <c r="G136" s="2"/>
    </row>
    <row r="137" spans="1:7" ht="22.5" customHeight="1">
      <c r="A137" s="12" t="str">
        <f t="shared" si="2"/>
        <v/>
      </c>
      <c r="B137" s="2"/>
      <c r="C137" s="2"/>
      <c r="D137" s="2"/>
      <c r="E137" s="2"/>
      <c r="F137" s="2"/>
      <c r="G137" s="2"/>
    </row>
    <row r="138" spans="1:7" ht="22.5" customHeight="1">
      <c r="A138" s="12" t="str">
        <f t="shared" si="2"/>
        <v/>
      </c>
      <c r="B138" s="2"/>
      <c r="C138" s="2"/>
      <c r="D138" s="2"/>
      <c r="E138" s="2"/>
      <c r="F138" s="2"/>
      <c r="G138" s="2"/>
    </row>
    <row r="139" spans="1:7" ht="22.5" customHeight="1">
      <c r="A139" s="12" t="str">
        <f t="shared" si="2"/>
        <v/>
      </c>
      <c r="B139" s="2"/>
      <c r="C139" s="2"/>
      <c r="D139" s="2"/>
      <c r="E139" s="2"/>
      <c r="F139" s="2"/>
      <c r="G139" s="2"/>
    </row>
    <row r="140" spans="1:7" ht="22.5" customHeight="1">
      <c r="A140" s="12" t="str">
        <f t="shared" si="2"/>
        <v/>
      </c>
      <c r="B140" s="2"/>
      <c r="C140" s="2"/>
      <c r="D140" s="2"/>
      <c r="E140" s="2"/>
      <c r="F140" s="2"/>
      <c r="G140" s="2"/>
    </row>
    <row r="141" spans="1:7" ht="22.5" customHeight="1">
      <c r="A141" s="12" t="str">
        <f t="shared" si="2"/>
        <v/>
      </c>
      <c r="B141" s="2"/>
      <c r="C141" s="2"/>
      <c r="D141" s="2"/>
      <c r="E141" s="2"/>
      <c r="F141" s="2"/>
      <c r="G141" s="2"/>
    </row>
    <row r="142" spans="1:7" ht="22.5" customHeight="1">
      <c r="A142" s="12" t="str">
        <f t="shared" si="2"/>
        <v/>
      </c>
      <c r="B142" s="2"/>
      <c r="C142" s="2"/>
      <c r="D142" s="2"/>
      <c r="E142" s="2"/>
      <c r="F142" s="2"/>
      <c r="G142" s="2"/>
    </row>
    <row r="143" spans="1:7" ht="22.5" customHeight="1">
      <c r="A143" s="12" t="str">
        <f t="shared" si="2"/>
        <v/>
      </c>
      <c r="B143" s="2"/>
      <c r="C143" s="2"/>
      <c r="D143" s="2"/>
      <c r="E143" s="2"/>
      <c r="F143" s="2"/>
      <c r="G143" s="2"/>
    </row>
    <row r="144" spans="1:7" ht="22.5" customHeight="1">
      <c r="A144" s="12" t="str">
        <f t="shared" si="2"/>
        <v/>
      </c>
      <c r="B144" s="2"/>
      <c r="C144" s="2"/>
      <c r="D144" s="2"/>
      <c r="E144" s="2"/>
      <c r="F144" s="2"/>
      <c r="G144" s="2"/>
    </row>
    <row r="145" spans="1:7" ht="22.5" customHeight="1">
      <c r="A145" s="12" t="str">
        <f t="shared" si="2"/>
        <v/>
      </c>
      <c r="B145" s="2"/>
      <c r="C145" s="2"/>
      <c r="D145" s="2"/>
      <c r="E145" s="2"/>
      <c r="F145" s="2"/>
      <c r="G145" s="2"/>
    </row>
    <row r="146" spans="1:7" ht="22.5" customHeight="1">
      <c r="A146" s="12" t="str">
        <f t="shared" si="2"/>
        <v/>
      </c>
      <c r="B146" s="2"/>
      <c r="C146" s="2"/>
      <c r="D146" s="2"/>
      <c r="E146" s="2"/>
      <c r="F146" s="2"/>
      <c r="G146" s="2"/>
    </row>
    <row r="147" spans="1:7" ht="22.5" customHeight="1">
      <c r="A147" s="12" t="str">
        <f t="shared" si="2"/>
        <v/>
      </c>
      <c r="B147" s="2"/>
      <c r="C147" s="2"/>
      <c r="D147" s="2"/>
      <c r="E147" s="2"/>
      <c r="F147" s="2"/>
      <c r="G147" s="2"/>
    </row>
    <row r="148" spans="1:7" ht="22.5" customHeight="1">
      <c r="A148" s="12" t="str">
        <f t="shared" si="2"/>
        <v/>
      </c>
      <c r="B148" s="2"/>
      <c r="C148" s="2"/>
      <c r="D148" s="2"/>
      <c r="E148" s="2"/>
      <c r="F148" s="2"/>
      <c r="G148" s="2"/>
    </row>
    <row r="149" spans="1:7" ht="22.5" customHeight="1">
      <c r="A149" s="12" t="str">
        <f t="shared" si="2"/>
        <v/>
      </c>
      <c r="B149" s="2"/>
      <c r="C149" s="2"/>
      <c r="D149" s="2"/>
      <c r="E149" s="2"/>
      <c r="F149" s="2"/>
      <c r="G149" s="2"/>
    </row>
    <row r="150" spans="1:7" ht="22.5" customHeight="1">
      <c r="A150" s="12" t="str">
        <f t="shared" si="2"/>
        <v/>
      </c>
      <c r="B150" s="2"/>
      <c r="C150" s="2"/>
      <c r="D150" s="2"/>
      <c r="E150" s="2"/>
      <c r="F150" s="2"/>
      <c r="G150" s="2"/>
    </row>
    <row r="151" spans="1:7" ht="22.5" customHeight="1">
      <c r="A151" s="12" t="str">
        <f t="shared" si="2"/>
        <v/>
      </c>
      <c r="B151" s="2"/>
      <c r="C151" s="2"/>
      <c r="D151" s="2"/>
      <c r="E151" s="2"/>
      <c r="F151" s="2"/>
      <c r="G151" s="2"/>
    </row>
    <row r="152" spans="1:7" ht="22.5" customHeight="1">
      <c r="A152" s="12" t="str">
        <f t="shared" si="2"/>
        <v/>
      </c>
      <c r="B152" s="2"/>
      <c r="C152" s="2"/>
      <c r="D152" s="2"/>
      <c r="E152" s="2"/>
      <c r="F152" s="2"/>
      <c r="G152" s="2"/>
    </row>
    <row r="153" spans="1:7" ht="22.5" customHeight="1">
      <c r="A153" s="12" t="str">
        <f t="shared" si="2"/>
        <v/>
      </c>
      <c r="B153" s="2"/>
      <c r="C153" s="2"/>
      <c r="D153" s="2"/>
      <c r="E153" s="2"/>
      <c r="F153" s="2"/>
      <c r="G153" s="2"/>
    </row>
    <row r="154" spans="1:7" ht="22.5" customHeight="1">
      <c r="A154" s="12" t="str">
        <f t="shared" si="2"/>
        <v/>
      </c>
      <c r="B154" s="2"/>
      <c r="C154" s="2"/>
      <c r="D154" s="2"/>
      <c r="E154" s="2"/>
      <c r="F154" s="2"/>
      <c r="G154" s="2"/>
    </row>
    <row r="155" spans="1:7" ht="22.5" customHeight="1">
      <c r="A155" s="12" t="str">
        <f t="shared" si="2"/>
        <v/>
      </c>
      <c r="B155" s="2"/>
      <c r="C155" s="2"/>
      <c r="D155" s="2"/>
      <c r="E155" s="2"/>
      <c r="F155" s="2"/>
      <c r="G155" s="2"/>
    </row>
    <row r="156" spans="1:7" ht="22.5" customHeight="1">
      <c r="A156" s="12" t="str">
        <f t="shared" si="2"/>
        <v/>
      </c>
      <c r="B156" s="2"/>
      <c r="C156" s="2"/>
      <c r="D156" s="2"/>
      <c r="E156" s="2"/>
      <c r="F156" s="2"/>
      <c r="G156" s="2"/>
    </row>
    <row r="157" spans="1:7" ht="22.5" customHeight="1">
      <c r="A157" s="12" t="str">
        <f t="shared" si="2"/>
        <v/>
      </c>
      <c r="B157" s="2"/>
      <c r="C157" s="2"/>
      <c r="D157" s="2"/>
      <c r="E157" s="2"/>
      <c r="F157" s="2"/>
      <c r="G157" s="2"/>
    </row>
    <row r="158" spans="1:7" ht="22.5" customHeight="1">
      <c r="A158" s="12" t="str">
        <f t="shared" si="2"/>
        <v/>
      </c>
      <c r="B158" s="2"/>
      <c r="C158" s="2"/>
      <c r="D158" s="2"/>
      <c r="E158" s="2"/>
      <c r="F158" s="2"/>
      <c r="G158" s="2"/>
    </row>
    <row r="159" spans="1:7" ht="22.5" customHeight="1">
      <c r="A159" s="12" t="str">
        <f t="shared" si="2"/>
        <v/>
      </c>
      <c r="B159" s="2"/>
      <c r="C159" s="2"/>
      <c r="D159" s="2"/>
      <c r="E159" s="2"/>
      <c r="F159" s="2"/>
      <c r="G159" s="2"/>
    </row>
    <row r="160" spans="1:7" ht="22.5" customHeight="1">
      <c r="A160" s="12" t="str">
        <f t="shared" si="2"/>
        <v/>
      </c>
      <c r="B160" s="2"/>
      <c r="C160" s="2"/>
      <c r="D160" s="2"/>
      <c r="E160" s="2"/>
      <c r="F160" s="2"/>
      <c r="G160" s="2"/>
    </row>
    <row r="161" spans="1:7" ht="22.5" customHeight="1">
      <c r="A161" s="12" t="str">
        <f t="shared" si="2"/>
        <v/>
      </c>
      <c r="B161" s="2"/>
      <c r="C161" s="2"/>
      <c r="D161" s="2"/>
      <c r="E161" s="2"/>
      <c r="F161" s="2"/>
      <c r="G161" s="2"/>
    </row>
    <row r="162" spans="1:7" ht="22.5" customHeight="1">
      <c r="A162" s="12" t="str">
        <f t="shared" si="2"/>
        <v/>
      </c>
      <c r="B162" s="2"/>
      <c r="C162" s="2"/>
      <c r="D162" s="2"/>
      <c r="E162" s="2"/>
      <c r="F162" s="2"/>
      <c r="G162" s="2"/>
    </row>
    <row r="163" spans="1:7" ht="22.5" customHeight="1">
      <c r="A163" s="12" t="str">
        <f t="shared" si="2"/>
        <v/>
      </c>
      <c r="B163" s="2"/>
      <c r="C163" s="2"/>
      <c r="D163" s="2"/>
      <c r="E163" s="2"/>
      <c r="F163" s="2"/>
      <c r="G163" s="2"/>
    </row>
    <row r="164" spans="1:7" ht="22.5" customHeight="1">
      <c r="A164" s="12" t="str">
        <f t="shared" si="2"/>
        <v/>
      </c>
      <c r="B164" s="2"/>
      <c r="C164" s="2"/>
      <c r="D164" s="2"/>
      <c r="E164" s="2"/>
      <c r="F164" s="2"/>
      <c r="G164" s="2"/>
    </row>
    <row r="165" spans="1:7" ht="22.5" customHeight="1">
      <c r="A165" s="12" t="str">
        <f t="shared" si="2"/>
        <v/>
      </c>
      <c r="B165" s="2"/>
      <c r="C165" s="2"/>
      <c r="D165" s="2"/>
      <c r="E165" s="2"/>
      <c r="F165" s="2"/>
      <c r="G165" s="2"/>
    </row>
    <row r="166" spans="1:7" ht="22.5" customHeight="1">
      <c r="A166" s="12" t="str">
        <f t="shared" si="2"/>
        <v/>
      </c>
      <c r="B166" s="2"/>
      <c r="C166" s="2"/>
      <c r="D166" s="2"/>
      <c r="E166" s="2"/>
      <c r="F166" s="2"/>
      <c r="G166" s="2"/>
    </row>
    <row r="167" spans="1:7" ht="22.5" customHeight="1">
      <c r="A167" s="12" t="str">
        <f t="shared" si="2"/>
        <v/>
      </c>
      <c r="B167" s="2"/>
      <c r="C167" s="2"/>
      <c r="D167" s="2"/>
      <c r="E167" s="2"/>
      <c r="F167" s="2"/>
      <c r="G167" s="2"/>
    </row>
    <row r="168" spans="1:7" ht="22.5" customHeight="1">
      <c r="A168" s="12" t="str">
        <f t="shared" si="2"/>
        <v/>
      </c>
      <c r="B168" s="2"/>
      <c r="C168" s="2"/>
      <c r="D168" s="2"/>
      <c r="E168" s="2"/>
      <c r="F168" s="2"/>
      <c r="G168" s="2"/>
    </row>
    <row r="169" spans="1:7" ht="22.5" customHeight="1">
      <c r="A169" s="12" t="str">
        <f t="shared" si="2"/>
        <v/>
      </c>
      <c r="B169" s="2"/>
      <c r="C169" s="2"/>
      <c r="D169" s="2"/>
      <c r="E169" s="2"/>
      <c r="F169" s="2"/>
      <c r="G169" s="2"/>
    </row>
    <row r="170" spans="1:7" ht="22.5" customHeight="1">
      <c r="A170" s="12" t="str">
        <f t="shared" si="2"/>
        <v/>
      </c>
      <c r="B170" s="2"/>
      <c r="C170" s="2"/>
      <c r="D170" s="2"/>
      <c r="E170" s="2"/>
      <c r="F170" s="2"/>
      <c r="G170" s="2"/>
    </row>
    <row r="171" spans="1:7" ht="22.5" customHeight="1">
      <c r="A171" s="12" t="str">
        <f t="shared" si="2"/>
        <v/>
      </c>
      <c r="B171" s="2"/>
      <c r="C171" s="2"/>
      <c r="D171" s="2"/>
      <c r="E171" s="2"/>
      <c r="F171" s="2"/>
      <c r="G171" s="2"/>
    </row>
    <row r="172" spans="1:7" ht="22.5" customHeight="1">
      <c r="A172" s="12" t="str">
        <f t="shared" si="2"/>
        <v/>
      </c>
      <c r="B172" s="2"/>
      <c r="C172" s="2"/>
      <c r="D172" s="2"/>
      <c r="E172" s="2"/>
      <c r="F172" s="2"/>
      <c r="G172" s="2"/>
    </row>
    <row r="173" spans="1:7" ht="22.5" customHeight="1">
      <c r="A173" s="12" t="str">
        <f t="shared" si="2"/>
        <v/>
      </c>
      <c r="B173" s="2"/>
      <c r="C173" s="2"/>
      <c r="D173" s="2"/>
      <c r="E173" s="2"/>
      <c r="F173" s="2"/>
      <c r="G173" s="2"/>
    </row>
    <row r="174" spans="1:7" ht="22.5" customHeight="1">
      <c r="A174" s="12" t="str">
        <f t="shared" si="2"/>
        <v/>
      </c>
      <c r="B174" s="2"/>
      <c r="C174" s="2"/>
      <c r="D174" s="2"/>
      <c r="E174" s="2"/>
      <c r="F174" s="2"/>
      <c r="G174" s="2"/>
    </row>
    <row r="175" spans="1:7" ht="22.5" customHeight="1">
      <c r="A175" s="12" t="str">
        <f t="shared" si="2"/>
        <v/>
      </c>
      <c r="B175" s="2"/>
      <c r="C175" s="2"/>
      <c r="D175" s="2"/>
      <c r="E175" s="2"/>
      <c r="F175" s="2"/>
      <c r="G175" s="2"/>
    </row>
    <row r="176" spans="1:7" ht="22.5" customHeight="1">
      <c r="A176" s="12" t="str">
        <f t="shared" si="2"/>
        <v/>
      </c>
      <c r="B176" s="2"/>
      <c r="C176" s="2"/>
      <c r="D176" s="2"/>
      <c r="E176" s="2"/>
      <c r="F176" s="2"/>
      <c r="G176" s="2"/>
    </row>
    <row r="177" spans="1:7" ht="22.5" customHeight="1">
      <c r="A177" s="12" t="str">
        <f t="shared" si="2"/>
        <v/>
      </c>
      <c r="B177" s="2"/>
      <c r="C177" s="2"/>
      <c r="D177" s="2"/>
      <c r="E177" s="2"/>
      <c r="F177" s="2"/>
      <c r="G177" s="2"/>
    </row>
    <row r="178" spans="1:7" ht="22.5" customHeight="1">
      <c r="A178" s="12" t="str">
        <f t="shared" si="2"/>
        <v/>
      </c>
      <c r="B178" s="2"/>
      <c r="C178" s="2"/>
      <c r="D178" s="2"/>
      <c r="E178" s="2"/>
      <c r="F178" s="2"/>
      <c r="G178" s="2"/>
    </row>
    <row r="179" spans="1:7" ht="22.5" customHeight="1">
      <c r="A179" s="12" t="str">
        <f t="shared" si="2"/>
        <v/>
      </c>
      <c r="B179" s="2"/>
      <c r="C179" s="2"/>
      <c r="D179" s="2"/>
      <c r="E179" s="2"/>
      <c r="F179" s="2"/>
      <c r="G179" s="2"/>
    </row>
    <row r="180" spans="1:7" ht="22.5" customHeight="1">
      <c r="A180" s="12" t="str">
        <f t="shared" si="2"/>
        <v/>
      </c>
      <c r="B180" s="2"/>
      <c r="C180" s="2"/>
      <c r="D180" s="2"/>
      <c r="E180" s="2"/>
      <c r="F180" s="2"/>
      <c r="G180" s="2"/>
    </row>
    <row r="181" spans="1:7" ht="22.5" customHeight="1">
      <c r="A181" s="12" t="str">
        <f t="shared" si="2"/>
        <v/>
      </c>
      <c r="B181" s="2"/>
      <c r="C181" s="2"/>
      <c r="D181" s="2"/>
      <c r="E181" s="2"/>
      <c r="F181" s="2"/>
      <c r="G181" s="2"/>
    </row>
    <row r="182" spans="1:7" ht="22.5" customHeight="1">
      <c r="A182" s="12" t="str">
        <f t="shared" si="2"/>
        <v/>
      </c>
      <c r="B182" s="2"/>
      <c r="C182" s="2"/>
      <c r="D182" s="2"/>
      <c r="E182" s="2"/>
      <c r="F182" s="2"/>
      <c r="G182" s="2"/>
    </row>
    <row r="183" spans="1:7" ht="22.5" customHeight="1">
      <c r="A183" s="12" t="str">
        <f t="shared" si="2"/>
        <v/>
      </c>
      <c r="B183" s="2"/>
      <c r="C183" s="2"/>
      <c r="D183" s="2"/>
      <c r="E183" s="2"/>
      <c r="F183" s="2"/>
      <c r="G183" s="2"/>
    </row>
    <row r="184" spans="1:7" ht="22.5" customHeight="1">
      <c r="A184" s="12" t="str">
        <f t="shared" si="2"/>
        <v/>
      </c>
      <c r="B184" s="2"/>
      <c r="C184" s="2"/>
      <c r="D184" s="2"/>
      <c r="E184" s="2"/>
      <c r="F184" s="2"/>
      <c r="G184" s="2"/>
    </row>
    <row r="185" spans="1:7" ht="22.5" customHeight="1">
      <c r="A185" s="12" t="str">
        <f t="shared" si="2"/>
        <v/>
      </c>
      <c r="B185" s="2"/>
      <c r="C185" s="2"/>
      <c r="D185" s="2"/>
      <c r="E185" s="2"/>
      <c r="F185" s="2"/>
      <c r="G185" s="2"/>
    </row>
    <row r="186" spans="1:7" ht="22.5" customHeight="1">
      <c r="A186" s="12" t="str">
        <f t="shared" si="2"/>
        <v/>
      </c>
      <c r="B186" s="2"/>
      <c r="C186" s="2"/>
      <c r="D186" s="2"/>
      <c r="E186" s="2"/>
      <c r="F186" s="2"/>
      <c r="G186" s="2"/>
    </row>
    <row r="187" spans="1:7" ht="22.5" customHeight="1">
      <c r="A187" s="12" t="str">
        <f t="shared" si="2"/>
        <v/>
      </c>
      <c r="B187" s="2"/>
      <c r="C187" s="2"/>
      <c r="D187" s="2"/>
      <c r="E187" s="2"/>
      <c r="F187" s="2"/>
      <c r="G187" s="2"/>
    </row>
    <row r="188" spans="1:7" ht="22.5" customHeight="1">
      <c r="A188" s="12" t="str">
        <f t="shared" si="2"/>
        <v/>
      </c>
      <c r="B188" s="2"/>
      <c r="C188" s="2"/>
      <c r="D188" s="2"/>
      <c r="E188" s="2"/>
      <c r="F188" s="2"/>
      <c r="G188" s="2"/>
    </row>
    <row r="189" spans="1:7" ht="22.5" customHeight="1">
      <c r="A189" s="12" t="str">
        <f t="shared" si="2"/>
        <v/>
      </c>
      <c r="B189" s="2"/>
      <c r="C189" s="2"/>
      <c r="D189" s="2"/>
      <c r="E189" s="2"/>
      <c r="F189" s="2"/>
      <c r="G189" s="2"/>
    </row>
    <row r="190" spans="1:7" ht="22.5" customHeight="1">
      <c r="A190" s="12" t="str">
        <f t="shared" si="2"/>
        <v/>
      </c>
      <c r="B190" s="2"/>
      <c r="C190" s="2"/>
      <c r="D190" s="2"/>
      <c r="E190" s="2"/>
      <c r="F190" s="2"/>
      <c r="G190" s="2"/>
    </row>
    <row r="191" spans="1:7" ht="22.5" customHeight="1">
      <c r="A191" s="12" t="str">
        <f t="shared" si="2"/>
        <v/>
      </c>
      <c r="B191" s="2"/>
      <c r="C191" s="2"/>
      <c r="D191" s="2"/>
      <c r="E191" s="2"/>
      <c r="F191" s="2"/>
      <c r="G191" s="2"/>
    </row>
    <row r="192" spans="1:7" ht="22.5" customHeight="1">
      <c r="A192" s="12" t="str">
        <f t="shared" si="2"/>
        <v/>
      </c>
      <c r="B192" s="2"/>
      <c r="C192" s="2"/>
      <c r="D192" s="2"/>
      <c r="E192" s="2"/>
      <c r="F192" s="2"/>
      <c r="G192" s="2"/>
    </row>
    <row r="193" spans="1:7" ht="22.5" customHeight="1">
      <c r="A193" s="12" t="str">
        <f t="shared" si="2"/>
        <v/>
      </c>
      <c r="B193" s="2"/>
      <c r="C193" s="2"/>
      <c r="D193" s="2"/>
      <c r="E193" s="2"/>
      <c r="F193" s="2"/>
      <c r="G193" s="2"/>
    </row>
    <row r="194" spans="1:7" ht="22.5" customHeight="1">
      <c r="A194" s="12" t="str">
        <f t="shared" si="2"/>
        <v/>
      </c>
      <c r="B194" s="2"/>
      <c r="C194" s="2"/>
      <c r="D194" s="2"/>
      <c r="E194" s="2"/>
      <c r="F194" s="2"/>
      <c r="G194" s="2"/>
    </row>
    <row r="195" spans="1:7" ht="22.5" customHeight="1">
      <c r="A195" s="12" t="str">
        <f t="shared" ref="A195:A250" si="3">IF(B195&lt;&gt;"",(ROW()-1)*(NOT(ISBLANK(B195))),"")</f>
        <v/>
      </c>
      <c r="B195" s="2"/>
      <c r="C195" s="2"/>
      <c r="D195" s="2"/>
      <c r="E195" s="2"/>
      <c r="F195" s="2"/>
      <c r="G195" s="2"/>
    </row>
    <row r="196" spans="1:7" ht="22.5" customHeight="1">
      <c r="A196" s="12" t="str">
        <f t="shared" si="3"/>
        <v/>
      </c>
      <c r="B196" s="2"/>
      <c r="C196" s="2"/>
      <c r="D196" s="2"/>
      <c r="E196" s="2"/>
      <c r="F196" s="2"/>
      <c r="G196" s="2"/>
    </row>
    <row r="197" spans="1:7" ht="22.5" customHeight="1">
      <c r="A197" s="12" t="str">
        <f t="shared" si="3"/>
        <v/>
      </c>
      <c r="B197" s="2"/>
      <c r="C197" s="2"/>
      <c r="D197" s="2"/>
      <c r="E197" s="2"/>
      <c r="F197" s="2"/>
      <c r="G197" s="2"/>
    </row>
    <row r="198" spans="1:7" ht="22.5" customHeight="1">
      <c r="A198" s="12" t="str">
        <f t="shared" si="3"/>
        <v/>
      </c>
      <c r="B198" s="2"/>
      <c r="C198" s="2"/>
      <c r="D198" s="2"/>
      <c r="E198" s="2"/>
      <c r="F198" s="2"/>
      <c r="G198" s="2"/>
    </row>
    <row r="199" spans="1:7" ht="22.5" customHeight="1">
      <c r="A199" s="12" t="str">
        <f t="shared" si="3"/>
        <v/>
      </c>
      <c r="B199" s="2"/>
      <c r="C199" s="2"/>
      <c r="D199" s="2"/>
      <c r="E199" s="2"/>
      <c r="F199" s="2"/>
      <c r="G199" s="2"/>
    </row>
    <row r="200" spans="1:7" ht="22.5" customHeight="1">
      <c r="A200" s="12" t="str">
        <f t="shared" si="3"/>
        <v/>
      </c>
      <c r="B200" s="2"/>
      <c r="C200" s="2"/>
      <c r="D200" s="2"/>
      <c r="E200" s="2"/>
      <c r="F200" s="2"/>
      <c r="G200" s="2"/>
    </row>
    <row r="201" spans="1:7" ht="22.5" customHeight="1">
      <c r="A201" s="12" t="str">
        <f t="shared" si="3"/>
        <v/>
      </c>
      <c r="B201" s="2"/>
      <c r="C201" s="2"/>
      <c r="D201" s="2"/>
      <c r="E201" s="2"/>
      <c r="F201" s="2"/>
      <c r="G201" s="2"/>
    </row>
    <row r="202" spans="1:7" ht="22.5" customHeight="1">
      <c r="A202" s="12" t="str">
        <f t="shared" si="3"/>
        <v/>
      </c>
      <c r="B202" s="2"/>
      <c r="C202" s="2"/>
      <c r="D202" s="2"/>
      <c r="E202" s="2"/>
      <c r="F202" s="2"/>
      <c r="G202" s="2"/>
    </row>
    <row r="203" spans="1:7" ht="22.5" customHeight="1">
      <c r="A203" s="12" t="str">
        <f t="shared" si="3"/>
        <v/>
      </c>
      <c r="B203" s="2"/>
      <c r="C203" s="2"/>
      <c r="D203" s="2"/>
      <c r="E203" s="2"/>
      <c r="F203" s="2"/>
      <c r="G203" s="2"/>
    </row>
    <row r="204" spans="1:7" ht="22.5" customHeight="1">
      <c r="A204" s="12" t="str">
        <f t="shared" si="3"/>
        <v/>
      </c>
      <c r="B204" s="2"/>
      <c r="C204" s="2"/>
      <c r="D204" s="2"/>
      <c r="E204" s="2"/>
      <c r="F204" s="2"/>
      <c r="G204" s="2"/>
    </row>
    <row r="205" spans="1:7" ht="22.5" customHeight="1">
      <c r="A205" s="12" t="str">
        <f t="shared" si="3"/>
        <v/>
      </c>
      <c r="B205" s="2"/>
      <c r="C205" s="2"/>
      <c r="D205" s="2"/>
      <c r="E205" s="2"/>
      <c r="F205" s="2"/>
      <c r="G205" s="2"/>
    </row>
    <row r="206" spans="1:7" ht="22.5" customHeight="1">
      <c r="A206" s="12" t="str">
        <f t="shared" si="3"/>
        <v/>
      </c>
      <c r="B206" s="2"/>
      <c r="C206" s="2"/>
      <c r="D206" s="2"/>
      <c r="E206" s="2"/>
      <c r="F206" s="2"/>
      <c r="G206" s="2"/>
    </row>
    <row r="207" spans="1:7" ht="22.5" customHeight="1">
      <c r="A207" s="12" t="str">
        <f t="shared" si="3"/>
        <v/>
      </c>
      <c r="B207" s="2"/>
      <c r="C207" s="2"/>
      <c r="D207" s="2"/>
      <c r="E207" s="2"/>
      <c r="F207" s="2"/>
      <c r="G207" s="2"/>
    </row>
    <row r="208" spans="1:7" ht="22.5" customHeight="1">
      <c r="A208" s="12" t="str">
        <f t="shared" si="3"/>
        <v/>
      </c>
      <c r="B208" s="2"/>
      <c r="C208" s="2"/>
      <c r="D208" s="2"/>
      <c r="E208" s="2"/>
      <c r="F208" s="2"/>
      <c r="G208" s="2"/>
    </row>
    <row r="209" spans="1:7" ht="22.5" customHeight="1">
      <c r="A209" s="12" t="str">
        <f t="shared" si="3"/>
        <v/>
      </c>
      <c r="B209" s="2"/>
      <c r="C209" s="2"/>
      <c r="D209" s="2"/>
      <c r="E209" s="2"/>
      <c r="F209" s="2"/>
      <c r="G209" s="2"/>
    </row>
    <row r="210" spans="1:7" ht="22.5" customHeight="1">
      <c r="A210" s="12" t="str">
        <f t="shared" si="3"/>
        <v/>
      </c>
      <c r="B210" s="2"/>
      <c r="C210" s="2"/>
      <c r="D210" s="2"/>
      <c r="E210" s="2"/>
      <c r="F210" s="2"/>
      <c r="G210" s="2"/>
    </row>
    <row r="211" spans="1:7" ht="22.5" customHeight="1">
      <c r="A211" s="12" t="str">
        <f t="shared" si="3"/>
        <v/>
      </c>
      <c r="B211" s="2"/>
      <c r="C211" s="2"/>
      <c r="D211" s="2"/>
      <c r="E211" s="2"/>
      <c r="F211" s="2"/>
      <c r="G211" s="2"/>
    </row>
    <row r="212" spans="1:7" ht="22.5" customHeight="1">
      <c r="A212" s="12" t="str">
        <f t="shared" si="3"/>
        <v/>
      </c>
      <c r="B212" s="2"/>
      <c r="C212" s="2"/>
      <c r="D212" s="2"/>
      <c r="E212" s="2"/>
      <c r="F212" s="2"/>
      <c r="G212" s="2"/>
    </row>
    <row r="213" spans="1:7" ht="22.5" customHeight="1">
      <c r="A213" s="12" t="str">
        <f t="shared" si="3"/>
        <v/>
      </c>
      <c r="B213" s="2"/>
      <c r="C213" s="2"/>
      <c r="D213" s="2"/>
      <c r="E213" s="2"/>
      <c r="F213" s="2"/>
      <c r="G213" s="2"/>
    </row>
    <row r="214" spans="1:7" ht="22.5" customHeight="1">
      <c r="A214" s="12" t="str">
        <f t="shared" si="3"/>
        <v/>
      </c>
      <c r="B214" s="2"/>
      <c r="C214" s="2"/>
      <c r="D214" s="2"/>
      <c r="E214" s="2"/>
      <c r="F214" s="2"/>
      <c r="G214" s="2"/>
    </row>
    <row r="215" spans="1:7" ht="22.5" customHeight="1">
      <c r="A215" s="12" t="str">
        <f t="shared" si="3"/>
        <v/>
      </c>
      <c r="B215" s="2"/>
      <c r="C215" s="2"/>
      <c r="D215" s="2"/>
      <c r="E215" s="2"/>
      <c r="F215" s="2"/>
      <c r="G215" s="2"/>
    </row>
    <row r="216" spans="1:7" ht="22.5" customHeight="1">
      <c r="A216" s="12" t="str">
        <f t="shared" si="3"/>
        <v/>
      </c>
      <c r="B216" s="2"/>
      <c r="C216" s="2"/>
      <c r="D216" s="2"/>
      <c r="E216" s="2"/>
      <c r="F216" s="2"/>
      <c r="G216" s="2"/>
    </row>
    <row r="217" spans="1:7" ht="22.5" customHeight="1">
      <c r="A217" s="12" t="str">
        <f t="shared" si="3"/>
        <v/>
      </c>
      <c r="B217" s="2"/>
      <c r="C217" s="2"/>
      <c r="D217" s="2"/>
      <c r="E217" s="2"/>
      <c r="F217" s="2"/>
      <c r="G217" s="2"/>
    </row>
    <row r="218" spans="1:7" ht="22.5" customHeight="1">
      <c r="A218" s="12" t="str">
        <f t="shared" si="3"/>
        <v/>
      </c>
      <c r="B218" s="2"/>
      <c r="C218" s="2"/>
      <c r="D218" s="2"/>
      <c r="E218" s="2"/>
      <c r="F218" s="2"/>
      <c r="G218" s="2"/>
    </row>
    <row r="219" spans="1:7" ht="22.5" customHeight="1">
      <c r="A219" s="12" t="str">
        <f t="shared" si="3"/>
        <v/>
      </c>
      <c r="B219" s="2"/>
      <c r="C219" s="2"/>
      <c r="D219" s="2"/>
      <c r="E219" s="2"/>
      <c r="F219" s="2"/>
      <c r="G219" s="2"/>
    </row>
    <row r="220" spans="1:7" ht="22.5" customHeight="1">
      <c r="A220" s="12" t="str">
        <f t="shared" si="3"/>
        <v/>
      </c>
      <c r="B220" s="2"/>
      <c r="C220" s="2"/>
      <c r="D220" s="2"/>
      <c r="E220" s="2"/>
      <c r="F220" s="2"/>
      <c r="G220" s="2"/>
    </row>
    <row r="221" spans="1:7" ht="22.5" customHeight="1">
      <c r="A221" s="12" t="str">
        <f t="shared" si="3"/>
        <v/>
      </c>
      <c r="B221" s="2"/>
      <c r="C221" s="2"/>
      <c r="D221" s="2"/>
      <c r="E221" s="2"/>
      <c r="F221" s="2"/>
      <c r="G221" s="2"/>
    </row>
    <row r="222" spans="1:7" ht="22.5" customHeight="1">
      <c r="A222" s="12" t="str">
        <f t="shared" si="3"/>
        <v/>
      </c>
      <c r="B222" s="2"/>
      <c r="C222" s="2"/>
      <c r="D222" s="2"/>
      <c r="E222" s="2"/>
      <c r="F222" s="2"/>
      <c r="G222" s="2"/>
    </row>
    <row r="223" spans="1:7" ht="22.5" customHeight="1">
      <c r="A223" s="12" t="str">
        <f t="shared" si="3"/>
        <v/>
      </c>
      <c r="B223" s="2"/>
      <c r="C223" s="2"/>
      <c r="D223" s="2"/>
      <c r="E223" s="2"/>
      <c r="F223" s="2"/>
      <c r="G223" s="2"/>
    </row>
    <row r="224" spans="1:7" ht="22.5" customHeight="1">
      <c r="A224" s="12" t="str">
        <f t="shared" si="3"/>
        <v/>
      </c>
      <c r="B224" s="2"/>
      <c r="C224" s="2"/>
      <c r="D224" s="2"/>
      <c r="E224" s="2"/>
      <c r="F224" s="2"/>
      <c r="G224" s="2"/>
    </row>
    <row r="225" spans="1:7" ht="22.5" customHeight="1">
      <c r="A225" s="12" t="str">
        <f t="shared" si="3"/>
        <v/>
      </c>
      <c r="B225" s="2"/>
      <c r="C225" s="2"/>
      <c r="D225" s="2"/>
      <c r="E225" s="2"/>
      <c r="F225" s="2"/>
      <c r="G225" s="2"/>
    </row>
    <row r="226" spans="1:7" ht="22.5" customHeight="1">
      <c r="A226" s="12" t="str">
        <f t="shared" si="3"/>
        <v/>
      </c>
      <c r="B226" s="2"/>
      <c r="C226" s="2"/>
      <c r="D226" s="2"/>
      <c r="E226" s="2"/>
      <c r="F226" s="2"/>
      <c r="G226" s="2"/>
    </row>
    <row r="227" spans="1:7" ht="22.5" customHeight="1">
      <c r="A227" s="12" t="str">
        <f t="shared" si="3"/>
        <v/>
      </c>
      <c r="B227" s="2"/>
      <c r="C227" s="2"/>
      <c r="D227" s="2"/>
      <c r="E227" s="2"/>
      <c r="F227" s="2"/>
      <c r="G227" s="2"/>
    </row>
    <row r="228" spans="1:7" ht="22.5" customHeight="1">
      <c r="A228" s="12" t="str">
        <f t="shared" si="3"/>
        <v/>
      </c>
      <c r="B228" s="2"/>
      <c r="C228" s="2"/>
      <c r="D228" s="2"/>
      <c r="E228" s="2"/>
      <c r="F228" s="2"/>
      <c r="G228" s="2"/>
    </row>
    <row r="229" spans="1:7" ht="22.5" customHeight="1">
      <c r="A229" s="12" t="str">
        <f t="shared" si="3"/>
        <v/>
      </c>
      <c r="B229" s="2"/>
      <c r="C229" s="2"/>
      <c r="D229" s="2"/>
      <c r="E229" s="2"/>
      <c r="F229" s="2"/>
      <c r="G229" s="2"/>
    </row>
    <row r="230" spans="1:7" ht="22.5" customHeight="1">
      <c r="A230" s="12" t="str">
        <f t="shared" si="3"/>
        <v/>
      </c>
      <c r="B230" s="2"/>
      <c r="C230" s="2"/>
      <c r="D230" s="2"/>
      <c r="E230" s="2"/>
      <c r="F230" s="2"/>
      <c r="G230" s="2"/>
    </row>
    <row r="231" spans="1:7" ht="22.5" customHeight="1">
      <c r="A231" s="12" t="str">
        <f t="shared" si="3"/>
        <v/>
      </c>
      <c r="B231" s="2"/>
      <c r="C231" s="2"/>
      <c r="D231" s="2"/>
      <c r="E231" s="2"/>
      <c r="F231" s="2"/>
      <c r="G231" s="2"/>
    </row>
    <row r="232" spans="1:7" ht="22.5" customHeight="1">
      <c r="A232" s="12" t="str">
        <f t="shared" si="3"/>
        <v/>
      </c>
      <c r="B232" s="2"/>
      <c r="C232" s="2"/>
      <c r="D232" s="2"/>
      <c r="E232" s="2"/>
      <c r="F232" s="2"/>
      <c r="G232" s="2"/>
    </row>
    <row r="233" spans="1:7" ht="22.5" customHeight="1">
      <c r="A233" s="12" t="str">
        <f t="shared" si="3"/>
        <v/>
      </c>
      <c r="B233" s="2"/>
      <c r="C233" s="2"/>
      <c r="D233" s="2"/>
      <c r="E233" s="2"/>
      <c r="F233" s="2"/>
      <c r="G233" s="2"/>
    </row>
    <row r="234" spans="1:7" ht="22.5" customHeight="1">
      <c r="A234" s="12" t="str">
        <f t="shared" si="3"/>
        <v/>
      </c>
      <c r="B234" s="2"/>
      <c r="C234" s="2"/>
      <c r="D234" s="2"/>
      <c r="E234" s="2"/>
      <c r="F234" s="2"/>
      <c r="G234" s="2"/>
    </row>
    <row r="235" spans="1:7" ht="22.5" customHeight="1">
      <c r="A235" s="12" t="str">
        <f t="shared" si="3"/>
        <v/>
      </c>
      <c r="B235" s="2"/>
      <c r="C235" s="2"/>
      <c r="D235" s="2"/>
      <c r="E235" s="2"/>
      <c r="F235" s="2"/>
      <c r="G235" s="2"/>
    </row>
    <row r="236" spans="1:7" ht="22.5" customHeight="1">
      <c r="A236" s="12" t="str">
        <f t="shared" si="3"/>
        <v/>
      </c>
      <c r="B236" s="2"/>
      <c r="C236" s="2"/>
      <c r="D236" s="2"/>
      <c r="E236" s="2"/>
      <c r="F236" s="2"/>
      <c r="G236" s="2"/>
    </row>
    <row r="237" spans="1:7" ht="22.5" customHeight="1">
      <c r="A237" s="12" t="str">
        <f t="shared" si="3"/>
        <v/>
      </c>
      <c r="B237" s="2"/>
      <c r="C237" s="2"/>
      <c r="D237" s="2"/>
      <c r="E237" s="2"/>
      <c r="F237" s="2"/>
      <c r="G237" s="2"/>
    </row>
    <row r="238" spans="1:7" ht="22.5" customHeight="1">
      <c r="A238" s="12" t="str">
        <f t="shared" si="3"/>
        <v/>
      </c>
      <c r="B238" s="2"/>
      <c r="C238" s="2"/>
      <c r="D238" s="2"/>
      <c r="E238" s="2"/>
      <c r="F238" s="2"/>
      <c r="G238" s="2"/>
    </row>
    <row r="239" spans="1:7" ht="22.5" customHeight="1">
      <c r="A239" s="12" t="str">
        <f t="shared" si="3"/>
        <v/>
      </c>
      <c r="B239" s="2"/>
      <c r="C239" s="2"/>
      <c r="D239" s="2"/>
      <c r="E239" s="2"/>
      <c r="F239" s="2"/>
      <c r="G239" s="2"/>
    </row>
    <row r="240" spans="1:7" ht="22.5" customHeight="1">
      <c r="A240" s="12" t="str">
        <f t="shared" si="3"/>
        <v/>
      </c>
      <c r="B240" s="2"/>
      <c r="C240" s="2"/>
      <c r="D240" s="2"/>
      <c r="E240" s="2"/>
      <c r="F240" s="2"/>
      <c r="G240" s="2"/>
    </row>
    <row r="241" spans="1:7" ht="22.5" customHeight="1">
      <c r="A241" s="12" t="str">
        <f t="shared" si="3"/>
        <v/>
      </c>
      <c r="B241" s="2"/>
      <c r="C241" s="2"/>
      <c r="D241" s="2"/>
      <c r="E241" s="2"/>
      <c r="F241" s="2"/>
      <c r="G241" s="2"/>
    </row>
    <row r="242" spans="1:7" ht="22.5" customHeight="1">
      <c r="A242" s="12" t="str">
        <f t="shared" si="3"/>
        <v/>
      </c>
      <c r="B242" s="2"/>
      <c r="C242" s="2"/>
      <c r="D242" s="2"/>
      <c r="E242" s="2"/>
      <c r="F242" s="2"/>
      <c r="G242" s="2"/>
    </row>
    <row r="243" spans="1:7" ht="22.5" customHeight="1">
      <c r="A243" s="12" t="str">
        <f t="shared" si="3"/>
        <v/>
      </c>
      <c r="B243" s="2"/>
      <c r="C243" s="2"/>
      <c r="D243" s="2"/>
      <c r="E243" s="2"/>
      <c r="F243" s="2"/>
      <c r="G243" s="2"/>
    </row>
    <row r="244" spans="1:7" ht="22.5" customHeight="1">
      <c r="A244" s="12" t="str">
        <f t="shared" si="3"/>
        <v/>
      </c>
      <c r="B244" s="2"/>
      <c r="C244" s="2"/>
      <c r="D244" s="2"/>
      <c r="E244" s="2"/>
      <c r="F244" s="2"/>
      <c r="G244" s="2"/>
    </row>
    <row r="245" spans="1:7" ht="22.5" customHeight="1">
      <c r="A245" s="12" t="str">
        <f t="shared" si="3"/>
        <v/>
      </c>
      <c r="B245" s="2"/>
      <c r="C245" s="2"/>
      <c r="D245" s="2"/>
      <c r="E245" s="2"/>
      <c r="F245" s="2"/>
      <c r="G245" s="2"/>
    </row>
    <row r="246" spans="1:7" ht="22.5" customHeight="1">
      <c r="A246" s="12" t="str">
        <f t="shared" si="3"/>
        <v/>
      </c>
      <c r="B246" s="2"/>
      <c r="C246" s="2"/>
      <c r="D246" s="2"/>
      <c r="E246" s="2"/>
      <c r="F246" s="2"/>
      <c r="G246" s="2"/>
    </row>
    <row r="247" spans="1:7" ht="22.5" customHeight="1">
      <c r="A247" s="12" t="str">
        <f t="shared" si="3"/>
        <v/>
      </c>
      <c r="B247" s="2"/>
      <c r="C247" s="2"/>
      <c r="D247" s="2"/>
      <c r="E247" s="2"/>
      <c r="F247" s="2"/>
      <c r="G247" s="2"/>
    </row>
    <row r="248" spans="1:7" ht="22.5" customHeight="1">
      <c r="A248" s="12" t="str">
        <f t="shared" si="3"/>
        <v/>
      </c>
      <c r="B248" s="2"/>
      <c r="C248" s="2"/>
      <c r="D248" s="2"/>
      <c r="E248" s="2"/>
      <c r="F248" s="2"/>
      <c r="G248" s="2"/>
    </row>
    <row r="249" spans="1:7" ht="22.5" customHeight="1">
      <c r="A249" s="12" t="str">
        <f t="shared" si="3"/>
        <v/>
      </c>
      <c r="B249" s="2"/>
      <c r="C249" s="2"/>
      <c r="D249" s="2"/>
      <c r="E249" s="2"/>
      <c r="F249" s="2"/>
      <c r="G249" s="2"/>
    </row>
    <row r="250" spans="1:7" ht="22.5" customHeight="1">
      <c r="A250" s="12" t="str">
        <f t="shared" si="3"/>
        <v/>
      </c>
      <c r="B250" s="2"/>
      <c r="C250" s="2"/>
      <c r="D250" s="2"/>
      <c r="E250" s="2"/>
      <c r="F250" s="2"/>
      <c r="G250" s="2"/>
    </row>
  </sheetData>
  <sheetProtection password="C609" sheet="1" objects="1" scenarios="1"/>
  <customSheetViews>
    <customSheetView guid="{846B2263-E997-4F48-B304-6C92FF75B1DB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>
    <tabColor rgb="FFFFC000"/>
  </sheetPr>
  <dimension ref="A1:D10"/>
  <sheetViews>
    <sheetView workbookViewId="0">
      <selection activeCell="B3" sqref="B3"/>
    </sheetView>
  </sheetViews>
  <sheetFormatPr defaultRowHeight="14.25"/>
  <cols>
    <col min="1" max="1" width="6.875" customWidth="1"/>
    <col min="2" max="2" width="18.125" customWidth="1"/>
    <col min="3" max="3" width="46.5" customWidth="1"/>
    <col min="4" max="4" width="13.125" customWidth="1"/>
  </cols>
  <sheetData>
    <row r="1" spans="1:4" s="24" customFormat="1" ht="20.25" customHeight="1">
      <c r="A1" s="25" t="s">
        <v>24</v>
      </c>
      <c r="B1" s="25" t="s">
        <v>31</v>
      </c>
      <c r="C1" s="25" t="s">
        <v>44</v>
      </c>
      <c r="D1" s="25" t="s">
        <v>62</v>
      </c>
    </row>
    <row r="2" spans="1:4">
      <c r="A2" s="1">
        <f>IF(B2&lt;&gt;"",(ROW()-1)*(NOT(ISBLANK(B2))),"")</f>
        <v>1</v>
      </c>
      <c r="B2" s="29" t="s">
        <v>45</v>
      </c>
      <c r="C2" s="28" t="s">
        <v>53</v>
      </c>
      <c r="D2" t="s">
        <v>63</v>
      </c>
    </row>
    <row r="3" spans="1:4">
      <c r="A3" s="1">
        <f t="shared" ref="A3:A10" si="0">IF(B3&lt;&gt;"",(ROW()-1)*(NOT(ISBLANK(B3))),"")</f>
        <v>2</v>
      </c>
      <c r="B3" s="29" t="s">
        <v>46</v>
      </c>
      <c r="C3" s="28" t="s">
        <v>59</v>
      </c>
      <c r="D3" t="s">
        <v>134</v>
      </c>
    </row>
    <row r="4" spans="1:4">
      <c r="A4" s="1">
        <f t="shared" si="0"/>
        <v>3</v>
      </c>
      <c r="B4" s="29" t="s">
        <v>47</v>
      </c>
      <c r="C4" s="28" t="s">
        <v>55</v>
      </c>
      <c r="D4" t="s">
        <v>133</v>
      </c>
    </row>
    <row r="5" spans="1:4">
      <c r="A5" s="1">
        <f t="shared" si="0"/>
        <v>4</v>
      </c>
      <c r="B5" s="29" t="s">
        <v>48</v>
      </c>
      <c r="C5" s="28" t="s">
        <v>56</v>
      </c>
      <c r="D5" t="s">
        <v>64</v>
      </c>
    </row>
    <row r="6" spans="1:4">
      <c r="A6" s="1">
        <f t="shared" si="0"/>
        <v>5</v>
      </c>
      <c r="B6" s="29" t="s">
        <v>49</v>
      </c>
      <c r="C6" s="28" t="s">
        <v>57</v>
      </c>
    </row>
    <row r="7" spans="1:4">
      <c r="A7" s="1">
        <f t="shared" si="0"/>
        <v>6</v>
      </c>
      <c r="B7" s="29" t="s">
        <v>50</v>
      </c>
      <c r="C7" s="28" t="s">
        <v>58</v>
      </c>
    </row>
    <row r="8" spans="1:4">
      <c r="A8" s="1">
        <f t="shared" si="0"/>
        <v>7</v>
      </c>
      <c r="B8" s="29" t="s">
        <v>51</v>
      </c>
      <c r="C8" s="28" t="s">
        <v>54</v>
      </c>
      <c r="D8" t="s">
        <v>65</v>
      </c>
    </row>
    <row r="9" spans="1:4">
      <c r="A9" s="1" t="str">
        <f t="shared" si="0"/>
        <v/>
      </c>
    </row>
    <row r="10" spans="1:4">
      <c r="A10" s="1" t="str">
        <f t="shared" si="0"/>
        <v/>
      </c>
    </row>
  </sheetData>
  <customSheetViews>
    <customSheetView guid="{846B2263-E997-4F48-B304-6C92FF75B1DB}">
      <selection activeCell="C13" sqref="C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>
    <tabColor theme="7" tint="0.39997558519241921"/>
  </sheetPr>
  <dimension ref="A1:B3"/>
  <sheetViews>
    <sheetView workbookViewId="0">
      <selection activeCell="B4" sqref="B4"/>
    </sheetView>
  </sheetViews>
  <sheetFormatPr defaultRowHeight="14.25"/>
  <cols>
    <col min="1" max="1" width="6.875" customWidth="1"/>
    <col min="2" max="2" width="13.75" customWidth="1"/>
  </cols>
  <sheetData>
    <row r="1" spans="1:2" ht="17.25" customHeight="1">
      <c r="A1" t="s">
        <v>24</v>
      </c>
      <c r="B1" t="s">
        <v>31</v>
      </c>
    </row>
    <row r="2" spans="1:2">
      <c r="A2">
        <f>IF(B2&lt;&gt;"",(ROW()-1)*(NOT(ISBLANK(B2))),"")</f>
        <v>1</v>
      </c>
      <c r="B2" t="s">
        <v>60</v>
      </c>
    </row>
    <row r="3" spans="1:2">
      <c r="A3">
        <f>IF(B3&lt;&gt;"",(ROW()-1)*(NOT(ISBLANK(B3))),"")</f>
        <v>2</v>
      </c>
      <c r="B3" t="s">
        <v>61</v>
      </c>
    </row>
  </sheetData>
  <customSheetViews>
    <customSheetView guid="{846B2263-E997-4F48-B304-6C92FF75B1DB}">
      <selection activeCell="B2" sqref="B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>
    <tabColor theme="3" tint="0.39997558519241921"/>
  </sheetPr>
  <dimension ref="A1:K61"/>
  <sheetViews>
    <sheetView workbookViewId="0">
      <selection activeCell="A2" sqref="A2:J5"/>
    </sheetView>
  </sheetViews>
  <sheetFormatPr defaultRowHeight="14.25"/>
  <cols>
    <col min="1" max="1" width="11.25" style="35" customWidth="1"/>
    <col min="2" max="2" width="17.875" customWidth="1"/>
    <col min="3" max="3" width="33" customWidth="1"/>
    <col min="4" max="4" width="11.5" customWidth="1"/>
    <col min="5" max="6" width="9.625" customWidth="1"/>
    <col min="7" max="7" width="27" customWidth="1"/>
    <col min="8" max="8" width="22" customWidth="1"/>
    <col min="9" max="9" width="14.5" customWidth="1"/>
  </cols>
  <sheetData>
    <row r="1" spans="1:11" s="24" customFormat="1" ht="26.25" customHeight="1">
      <c r="A1" s="34" t="s">
        <v>67</v>
      </c>
      <c r="B1" s="25" t="s">
        <v>68</v>
      </c>
      <c r="C1" s="25" t="s">
        <v>78</v>
      </c>
      <c r="D1" s="25" t="s">
        <v>6</v>
      </c>
      <c r="E1" s="25" t="s">
        <v>7</v>
      </c>
      <c r="F1" s="55" t="s">
        <v>122</v>
      </c>
      <c r="G1" s="25" t="s">
        <v>71</v>
      </c>
      <c r="H1" s="25" t="s">
        <v>52</v>
      </c>
      <c r="I1" s="25" t="s">
        <v>72</v>
      </c>
      <c r="J1" s="25" t="s">
        <v>4</v>
      </c>
      <c r="K1" s="24">
        <f>COUNTIF(D2:D61,"&gt;0")</f>
        <v>0</v>
      </c>
    </row>
    <row r="2" spans="1:11">
      <c r="A2" s="35">
        <f ca="1">TODAY()</f>
        <v>40835</v>
      </c>
      <c r="B2">
        <f>PurchaseOrder!$G$7</f>
        <v>0</v>
      </c>
      <c r="C2">
        <f>PurchaseOrder!B17</f>
        <v>0</v>
      </c>
      <c r="D2">
        <f>PurchaseOrder!F17</f>
        <v>0</v>
      </c>
      <c r="E2">
        <f>PurchaseOrder!G17</f>
        <v>0</v>
      </c>
      <c r="F2" s="36">
        <f>PurchaseOrder!H17</f>
        <v>0</v>
      </c>
      <c r="G2" t="str">
        <f>PurchaseOrder!$B$7</f>
        <v>บริษัท จุฬาวิศวกรรม จำกัด</v>
      </c>
      <c r="H2" t="str">
        <f>PurchaseOrder!$L$3</f>
        <v>หน่วยงานบุรีรัมย์</v>
      </c>
      <c r="I2" s="36" t="str">
        <f>PurchaseOrder!I17</f>
        <v/>
      </c>
      <c r="J2" t="str">
        <f>PurchaseOrder!A17</f>
        <v/>
      </c>
    </row>
    <row r="3" spans="1:11">
      <c r="A3" s="35">
        <f t="shared" ref="A3:A61" ca="1" si="0">TODAY()</f>
        <v>40835</v>
      </c>
      <c r="B3">
        <f>PurchaseOrder!$G$7</f>
        <v>0</v>
      </c>
      <c r="C3">
        <f>PurchaseOrder!B18</f>
        <v>0</v>
      </c>
      <c r="D3">
        <f>PurchaseOrder!F18</f>
        <v>0</v>
      </c>
      <c r="E3">
        <f>PurchaseOrder!G18</f>
        <v>0</v>
      </c>
      <c r="F3" s="36">
        <f>PurchaseOrder!H18</f>
        <v>0</v>
      </c>
      <c r="G3" t="str">
        <f>PurchaseOrder!$B$7</f>
        <v>บริษัท จุฬาวิศวกรรม จำกัด</v>
      </c>
      <c r="H3" t="str">
        <f>PurchaseOrder!$L$3</f>
        <v>หน่วยงานบุรีรัมย์</v>
      </c>
      <c r="I3" s="36" t="str">
        <f>PurchaseOrder!I18</f>
        <v/>
      </c>
      <c r="J3" t="str">
        <f>PurchaseOrder!A18</f>
        <v/>
      </c>
    </row>
    <row r="4" spans="1:11">
      <c r="A4" s="35">
        <f t="shared" ca="1" si="0"/>
        <v>40835</v>
      </c>
      <c r="B4">
        <f>PurchaseOrder!$G$7</f>
        <v>0</v>
      </c>
      <c r="C4">
        <f>PurchaseOrder!B19</f>
        <v>0</v>
      </c>
      <c r="D4">
        <f>PurchaseOrder!F19</f>
        <v>0</v>
      </c>
      <c r="E4">
        <f>PurchaseOrder!G19</f>
        <v>0</v>
      </c>
      <c r="F4" s="36">
        <f>PurchaseOrder!H19</f>
        <v>0</v>
      </c>
      <c r="G4" t="str">
        <f>PurchaseOrder!$B$7</f>
        <v>บริษัท จุฬาวิศวกรรม จำกัด</v>
      </c>
      <c r="H4" t="str">
        <f>PurchaseOrder!$L$3</f>
        <v>หน่วยงานบุรีรัมย์</v>
      </c>
      <c r="I4" s="36" t="str">
        <f>PurchaseOrder!I19</f>
        <v/>
      </c>
      <c r="J4" t="str">
        <f>PurchaseOrder!A19</f>
        <v/>
      </c>
    </row>
    <row r="5" spans="1:11">
      <c r="A5" s="35">
        <f t="shared" ca="1" si="0"/>
        <v>40835</v>
      </c>
      <c r="B5">
        <f>PurchaseOrder!$G$7</f>
        <v>0</v>
      </c>
      <c r="C5">
        <f>PurchaseOrder!B20</f>
        <v>0</v>
      </c>
      <c r="D5">
        <f>PurchaseOrder!F20</f>
        <v>0</v>
      </c>
      <c r="E5">
        <f>PurchaseOrder!G20</f>
        <v>0</v>
      </c>
      <c r="F5" s="36">
        <f>PurchaseOrder!H20</f>
        <v>0</v>
      </c>
      <c r="G5" t="str">
        <f>PurchaseOrder!$B$7</f>
        <v>บริษัท จุฬาวิศวกรรม จำกัด</v>
      </c>
      <c r="H5" t="str">
        <f>PurchaseOrder!$L$3</f>
        <v>หน่วยงานบุรีรัมย์</v>
      </c>
      <c r="I5" s="36" t="str">
        <f>PurchaseOrder!I20</f>
        <v/>
      </c>
      <c r="J5" t="str">
        <f>PurchaseOrder!A20</f>
        <v/>
      </c>
    </row>
    <row r="6" spans="1:11">
      <c r="A6" s="35">
        <f t="shared" ca="1" si="0"/>
        <v>40835</v>
      </c>
      <c r="B6">
        <f>PurchaseOrder!$G$7</f>
        <v>0</v>
      </c>
      <c r="C6">
        <f>PurchaseOrder!B21</f>
        <v>0</v>
      </c>
      <c r="D6">
        <f>PurchaseOrder!F21</f>
        <v>0</v>
      </c>
      <c r="E6">
        <f>PurchaseOrder!G21</f>
        <v>0</v>
      </c>
      <c r="F6" s="36">
        <f>PurchaseOrder!H21</f>
        <v>0</v>
      </c>
      <c r="G6" t="str">
        <f>PurchaseOrder!$B$7</f>
        <v>บริษัท จุฬาวิศวกรรม จำกัด</v>
      </c>
      <c r="H6" t="str">
        <f>PurchaseOrder!$L$3</f>
        <v>หน่วยงานบุรีรัมย์</v>
      </c>
      <c r="I6" s="36" t="str">
        <f>PurchaseOrder!I21</f>
        <v/>
      </c>
      <c r="J6" t="str">
        <f>PurchaseOrder!A21</f>
        <v/>
      </c>
    </row>
    <row r="7" spans="1:11">
      <c r="A7" s="35">
        <f t="shared" ca="1" si="0"/>
        <v>40835</v>
      </c>
      <c r="B7">
        <f>PurchaseOrder!$G$7</f>
        <v>0</v>
      </c>
      <c r="C7">
        <f>PurchaseOrder!B22</f>
        <v>0</v>
      </c>
      <c r="D7">
        <f>PurchaseOrder!F22</f>
        <v>0</v>
      </c>
      <c r="E7">
        <f>PurchaseOrder!G22</f>
        <v>0</v>
      </c>
      <c r="F7" s="36">
        <f>PurchaseOrder!H22</f>
        <v>0</v>
      </c>
      <c r="G7" t="str">
        <f>PurchaseOrder!$B$7</f>
        <v>บริษัท จุฬาวิศวกรรม จำกัด</v>
      </c>
      <c r="H7" t="str">
        <f>PurchaseOrder!$L$3</f>
        <v>หน่วยงานบุรีรัมย์</v>
      </c>
      <c r="I7" s="36" t="str">
        <f>PurchaseOrder!I22</f>
        <v/>
      </c>
      <c r="J7" t="str">
        <f>PurchaseOrder!A22</f>
        <v/>
      </c>
    </row>
    <row r="8" spans="1:11">
      <c r="A8" s="35">
        <f t="shared" ca="1" si="0"/>
        <v>40835</v>
      </c>
      <c r="B8">
        <f>PurchaseOrder!$G$7</f>
        <v>0</v>
      </c>
      <c r="C8">
        <f>PurchaseOrder!B23</f>
        <v>0</v>
      </c>
      <c r="D8">
        <f>PurchaseOrder!F23</f>
        <v>0</v>
      </c>
      <c r="E8">
        <f>PurchaseOrder!G23</f>
        <v>0</v>
      </c>
      <c r="F8" s="36">
        <f>PurchaseOrder!H23</f>
        <v>0</v>
      </c>
      <c r="G8" t="str">
        <f>PurchaseOrder!$B$7</f>
        <v>บริษัท จุฬาวิศวกรรม จำกัด</v>
      </c>
      <c r="H8" t="str">
        <f>PurchaseOrder!$L$3</f>
        <v>หน่วยงานบุรีรัมย์</v>
      </c>
      <c r="I8" s="36" t="str">
        <f>PurchaseOrder!I23</f>
        <v/>
      </c>
      <c r="J8" t="str">
        <f>PurchaseOrder!A23</f>
        <v/>
      </c>
    </row>
    <row r="9" spans="1:11">
      <c r="A9" s="35">
        <f t="shared" ca="1" si="0"/>
        <v>40835</v>
      </c>
      <c r="B9">
        <f>PurchaseOrder!$G$7</f>
        <v>0</v>
      </c>
      <c r="C9">
        <f>PurchaseOrder!B24</f>
        <v>0</v>
      </c>
      <c r="D9">
        <f>PurchaseOrder!F24</f>
        <v>0</v>
      </c>
      <c r="E9">
        <f>PurchaseOrder!G24</f>
        <v>0</v>
      </c>
      <c r="F9" s="36">
        <f>PurchaseOrder!H24</f>
        <v>0</v>
      </c>
      <c r="G9" t="str">
        <f>PurchaseOrder!$B$7</f>
        <v>บริษัท จุฬาวิศวกรรม จำกัด</v>
      </c>
      <c r="H9" t="str">
        <f>PurchaseOrder!$L$3</f>
        <v>หน่วยงานบุรีรัมย์</v>
      </c>
      <c r="I9" s="36" t="str">
        <f>PurchaseOrder!I24</f>
        <v/>
      </c>
      <c r="J9" t="str">
        <f>PurchaseOrder!A24</f>
        <v/>
      </c>
    </row>
    <row r="10" spans="1:11">
      <c r="A10" s="35">
        <f t="shared" ca="1" si="0"/>
        <v>40835</v>
      </c>
      <c r="B10">
        <f>PurchaseOrder!$G$7</f>
        <v>0</v>
      </c>
      <c r="C10">
        <f>PurchaseOrder!B25</f>
        <v>0</v>
      </c>
      <c r="D10">
        <f>PurchaseOrder!F25</f>
        <v>0</v>
      </c>
      <c r="E10">
        <f>PurchaseOrder!G25</f>
        <v>0</v>
      </c>
      <c r="F10" s="36">
        <f>PurchaseOrder!H25</f>
        <v>0</v>
      </c>
      <c r="G10" t="str">
        <f>PurchaseOrder!$B$7</f>
        <v>บริษัท จุฬาวิศวกรรม จำกัด</v>
      </c>
      <c r="H10" t="str">
        <f>PurchaseOrder!$L$3</f>
        <v>หน่วยงานบุรีรัมย์</v>
      </c>
      <c r="I10" s="36" t="str">
        <f>PurchaseOrder!I25</f>
        <v/>
      </c>
      <c r="J10" t="str">
        <f>PurchaseOrder!A25</f>
        <v/>
      </c>
    </row>
    <row r="11" spans="1:11">
      <c r="A11" s="35">
        <f t="shared" ca="1" si="0"/>
        <v>40835</v>
      </c>
      <c r="B11">
        <f>PurchaseOrder!$G$7</f>
        <v>0</v>
      </c>
      <c r="C11">
        <f>PurchaseOrder!B26</f>
        <v>0</v>
      </c>
      <c r="D11">
        <f>PurchaseOrder!F26</f>
        <v>0</v>
      </c>
      <c r="E11">
        <f>PurchaseOrder!G26</f>
        <v>0</v>
      </c>
      <c r="F11" s="36">
        <f>PurchaseOrder!H26</f>
        <v>0</v>
      </c>
      <c r="G11" t="str">
        <f>PurchaseOrder!$B$7</f>
        <v>บริษัท จุฬาวิศวกรรม จำกัด</v>
      </c>
      <c r="H11" t="str">
        <f>PurchaseOrder!$L$3</f>
        <v>หน่วยงานบุรีรัมย์</v>
      </c>
      <c r="I11" s="36" t="str">
        <f>PurchaseOrder!I26</f>
        <v/>
      </c>
      <c r="J11" t="str">
        <f>PurchaseOrder!A26</f>
        <v/>
      </c>
    </row>
    <row r="12" spans="1:11">
      <c r="A12" s="35">
        <f t="shared" ca="1" si="0"/>
        <v>40835</v>
      </c>
      <c r="B12">
        <f>PurchaseOrder!$G$7</f>
        <v>0</v>
      </c>
      <c r="C12">
        <f>PurchaseOrder!B27</f>
        <v>0</v>
      </c>
      <c r="D12">
        <f>PurchaseOrder!F27</f>
        <v>0</v>
      </c>
      <c r="E12">
        <f>PurchaseOrder!G27</f>
        <v>0</v>
      </c>
      <c r="F12" s="36">
        <f>PurchaseOrder!H27</f>
        <v>0</v>
      </c>
      <c r="G12" t="str">
        <f>PurchaseOrder!$B$7</f>
        <v>บริษัท จุฬาวิศวกรรม จำกัด</v>
      </c>
      <c r="H12" t="str">
        <f>PurchaseOrder!$L$3</f>
        <v>หน่วยงานบุรีรัมย์</v>
      </c>
      <c r="I12" s="36" t="str">
        <f>PurchaseOrder!I27</f>
        <v/>
      </c>
      <c r="J12" t="str">
        <f>PurchaseOrder!A27</f>
        <v/>
      </c>
    </row>
    <row r="13" spans="1:11">
      <c r="A13" s="35">
        <f t="shared" ca="1" si="0"/>
        <v>40835</v>
      </c>
      <c r="B13">
        <f>PurchaseOrder!$G$7</f>
        <v>0</v>
      </c>
      <c r="C13">
        <f>PurchaseOrder!B28</f>
        <v>0</v>
      </c>
      <c r="D13">
        <f>PurchaseOrder!F28</f>
        <v>0</v>
      </c>
      <c r="E13">
        <f>PurchaseOrder!G28</f>
        <v>0</v>
      </c>
      <c r="F13" s="36">
        <f>PurchaseOrder!H28</f>
        <v>0</v>
      </c>
      <c r="G13" t="str">
        <f>PurchaseOrder!$B$7</f>
        <v>บริษัท จุฬาวิศวกรรม จำกัด</v>
      </c>
      <c r="H13" t="str">
        <f>PurchaseOrder!$L$3</f>
        <v>หน่วยงานบุรีรัมย์</v>
      </c>
      <c r="I13" s="36" t="str">
        <f>PurchaseOrder!I28</f>
        <v/>
      </c>
      <c r="J13" t="str">
        <f>PurchaseOrder!A28</f>
        <v/>
      </c>
    </row>
    <row r="14" spans="1:11">
      <c r="A14" s="35">
        <f t="shared" ca="1" si="0"/>
        <v>40835</v>
      </c>
      <c r="B14">
        <f>PurchaseOrder!$G$7</f>
        <v>0</v>
      </c>
      <c r="C14">
        <f>PurchaseOrder!B29</f>
        <v>0</v>
      </c>
      <c r="D14">
        <f>PurchaseOrder!F29</f>
        <v>0</v>
      </c>
      <c r="E14">
        <f>PurchaseOrder!G29</f>
        <v>0</v>
      </c>
      <c r="F14" s="36">
        <f>PurchaseOrder!H29</f>
        <v>0</v>
      </c>
      <c r="G14" t="str">
        <f>PurchaseOrder!$B$7</f>
        <v>บริษัท จุฬาวิศวกรรม จำกัด</v>
      </c>
      <c r="H14" t="str">
        <f>PurchaseOrder!$L$3</f>
        <v>หน่วยงานบุรีรัมย์</v>
      </c>
      <c r="I14" s="36" t="str">
        <f>PurchaseOrder!I29</f>
        <v/>
      </c>
      <c r="J14" t="str">
        <f>PurchaseOrder!A29</f>
        <v/>
      </c>
    </row>
    <row r="15" spans="1:11">
      <c r="A15" s="35">
        <f t="shared" ca="1" si="0"/>
        <v>40835</v>
      </c>
      <c r="B15">
        <f>PurchaseOrder!$G$7</f>
        <v>0</v>
      </c>
      <c r="C15">
        <f>PurchaseOrder!B30</f>
        <v>0</v>
      </c>
      <c r="D15">
        <f>PurchaseOrder!F30</f>
        <v>0</v>
      </c>
      <c r="E15">
        <f>PurchaseOrder!G30</f>
        <v>0</v>
      </c>
      <c r="F15" s="36">
        <f>PurchaseOrder!H30</f>
        <v>0</v>
      </c>
      <c r="G15" t="str">
        <f>PurchaseOrder!$B$7</f>
        <v>บริษัท จุฬาวิศวกรรม จำกัด</v>
      </c>
      <c r="H15" t="str">
        <f>PurchaseOrder!$L$3</f>
        <v>หน่วยงานบุรีรัมย์</v>
      </c>
      <c r="I15" s="36" t="str">
        <f>PurchaseOrder!I30</f>
        <v/>
      </c>
      <c r="J15" t="str">
        <f>PurchaseOrder!A30</f>
        <v/>
      </c>
    </row>
    <row r="16" spans="1:11">
      <c r="A16" s="35">
        <f t="shared" ca="1" si="0"/>
        <v>40835</v>
      </c>
      <c r="B16">
        <f>PurchaseOrder!$G$7</f>
        <v>0</v>
      </c>
      <c r="C16">
        <f>PurchaseOrder!B31</f>
        <v>0</v>
      </c>
      <c r="D16">
        <f>PurchaseOrder!F31</f>
        <v>0</v>
      </c>
      <c r="E16">
        <f>PurchaseOrder!G31</f>
        <v>0</v>
      </c>
      <c r="F16" s="36">
        <f>PurchaseOrder!H31</f>
        <v>0</v>
      </c>
      <c r="G16" t="str">
        <f>PurchaseOrder!$B$7</f>
        <v>บริษัท จุฬาวิศวกรรม จำกัด</v>
      </c>
      <c r="H16" t="str">
        <f>PurchaseOrder!$L$3</f>
        <v>หน่วยงานบุรีรัมย์</v>
      </c>
      <c r="I16" s="36" t="str">
        <f>PurchaseOrder!I31</f>
        <v/>
      </c>
      <c r="J16" t="str">
        <f>PurchaseOrder!A31</f>
        <v/>
      </c>
    </row>
    <row r="17" spans="1:10">
      <c r="A17" s="35">
        <f t="shared" ca="1" si="0"/>
        <v>40835</v>
      </c>
      <c r="B17">
        <f>PurchaseOrder!$G$7</f>
        <v>0</v>
      </c>
      <c r="C17">
        <f>PurchaseOrder!B32</f>
        <v>0</v>
      </c>
      <c r="D17">
        <f>PurchaseOrder!F32</f>
        <v>0</v>
      </c>
      <c r="E17">
        <f>PurchaseOrder!G32</f>
        <v>0</v>
      </c>
      <c r="F17" s="36">
        <f>PurchaseOrder!H32</f>
        <v>0</v>
      </c>
      <c r="G17" t="str">
        <f>PurchaseOrder!$B$7</f>
        <v>บริษัท จุฬาวิศวกรรม จำกัด</v>
      </c>
      <c r="H17" t="str">
        <f>PurchaseOrder!$L$3</f>
        <v>หน่วยงานบุรีรัมย์</v>
      </c>
      <c r="I17" s="36" t="str">
        <f>PurchaseOrder!I32</f>
        <v/>
      </c>
      <c r="J17" t="str">
        <f>PurchaseOrder!A32</f>
        <v/>
      </c>
    </row>
    <row r="18" spans="1:10">
      <c r="A18" s="35">
        <f t="shared" ca="1" si="0"/>
        <v>40835</v>
      </c>
      <c r="B18">
        <f>PurchaseOrder!$G$7</f>
        <v>0</v>
      </c>
      <c r="C18">
        <f>PurchaseOrder!B33</f>
        <v>0</v>
      </c>
      <c r="D18">
        <f>PurchaseOrder!F33</f>
        <v>0</v>
      </c>
      <c r="E18">
        <f>PurchaseOrder!G33</f>
        <v>0</v>
      </c>
      <c r="F18" s="36">
        <f>PurchaseOrder!H33</f>
        <v>0</v>
      </c>
      <c r="G18" t="str">
        <f>PurchaseOrder!$B$7</f>
        <v>บริษัท จุฬาวิศวกรรม จำกัด</v>
      </c>
      <c r="H18" t="str">
        <f>PurchaseOrder!$L$3</f>
        <v>หน่วยงานบุรีรัมย์</v>
      </c>
      <c r="I18" s="36" t="str">
        <f>PurchaseOrder!I33</f>
        <v/>
      </c>
      <c r="J18" t="str">
        <f>PurchaseOrder!A33</f>
        <v/>
      </c>
    </row>
    <row r="19" spans="1:10">
      <c r="A19" s="35">
        <f t="shared" ca="1" si="0"/>
        <v>40835</v>
      </c>
      <c r="B19">
        <f>PurchaseOrder!$G$7</f>
        <v>0</v>
      </c>
      <c r="C19">
        <f>PurchaseOrder!B34</f>
        <v>0</v>
      </c>
      <c r="D19">
        <f>PurchaseOrder!F34</f>
        <v>0</v>
      </c>
      <c r="E19">
        <f>PurchaseOrder!G34</f>
        <v>0</v>
      </c>
      <c r="F19" s="36">
        <f>PurchaseOrder!H34</f>
        <v>0</v>
      </c>
      <c r="G19" t="str">
        <f>PurchaseOrder!$B$7</f>
        <v>บริษัท จุฬาวิศวกรรม จำกัด</v>
      </c>
      <c r="H19" t="str">
        <f>PurchaseOrder!$L$3</f>
        <v>หน่วยงานบุรีรัมย์</v>
      </c>
      <c r="I19" s="36" t="str">
        <f>PurchaseOrder!I34</f>
        <v/>
      </c>
      <c r="J19" t="str">
        <f>PurchaseOrder!A34</f>
        <v/>
      </c>
    </row>
    <row r="20" spans="1:10">
      <c r="A20" s="35">
        <f t="shared" ca="1" si="0"/>
        <v>40835</v>
      </c>
      <c r="B20">
        <f>PurchaseOrder!$G$7</f>
        <v>0</v>
      </c>
      <c r="C20">
        <f>PurchaseOrder!B35</f>
        <v>0</v>
      </c>
      <c r="D20">
        <f>PurchaseOrder!F35</f>
        <v>0</v>
      </c>
      <c r="E20">
        <f>PurchaseOrder!G35</f>
        <v>0</v>
      </c>
      <c r="F20" s="36">
        <f>PurchaseOrder!H35</f>
        <v>0</v>
      </c>
      <c r="G20" t="str">
        <f>PurchaseOrder!$B$7</f>
        <v>บริษัท จุฬาวิศวกรรม จำกัด</v>
      </c>
      <c r="H20" t="str">
        <f>PurchaseOrder!$L$3</f>
        <v>หน่วยงานบุรีรัมย์</v>
      </c>
      <c r="I20" s="36" t="str">
        <f>PurchaseOrder!I35</f>
        <v/>
      </c>
      <c r="J20" t="str">
        <f>PurchaseOrder!A35</f>
        <v/>
      </c>
    </row>
    <row r="21" spans="1:10">
      <c r="A21" s="35">
        <f t="shared" ca="1" si="0"/>
        <v>40835</v>
      </c>
      <c r="B21">
        <f>PurchaseOrder!$G$7</f>
        <v>0</v>
      </c>
      <c r="C21">
        <f>PurchaseOrder!B36</f>
        <v>0</v>
      </c>
      <c r="D21">
        <f>PurchaseOrder!F36</f>
        <v>0</v>
      </c>
      <c r="E21">
        <f>PurchaseOrder!G36</f>
        <v>0</v>
      </c>
      <c r="F21" s="36">
        <f>PurchaseOrder!H36</f>
        <v>0</v>
      </c>
      <c r="G21" t="str">
        <f>PurchaseOrder!$B$7</f>
        <v>บริษัท จุฬาวิศวกรรม จำกัด</v>
      </c>
      <c r="H21" t="str">
        <f>PurchaseOrder!$L$3</f>
        <v>หน่วยงานบุรีรัมย์</v>
      </c>
      <c r="I21" s="36" t="str">
        <f>PurchaseOrder!I36</f>
        <v/>
      </c>
      <c r="J21" t="str">
        <f>PurchaseOrder!A36</f>
        <v/>
      </c>
    </row>
    <row r="22" spans="1:10">
      <c r="A22" s="35">
        <f t="shared" ca="1" si="0"/>
        <v>40835</v>
      </c>
      <c r="B22">
        <f>PurchaseOrder!$G$7</f>
        <v>0</v>
      </c>
      <c r="C22">
        <f>PurchaseOrder!B37</f>
        <v>0</v>
      </c>
      <c r="D22">
        <f>PurchaseOrder!F37</f>
        <v>0</v>
      </c>
      <c r="E22">
        <f>PurchaseOrder!G37</f>
        <v>0</v>
      </c>
      <c r="F22" s="36">
        <f>PurchaseOrder!H37</f>
        <v>0</v>
      </c>
      <c r="G22" t="str">
        <f>PurchaseOrder!$B$7</f>
        <v>บริษัท จุฬาวิศวกรรม จำกัด</v>
      </c>
      <c r="H22" t="str">
        <f>PurchaseOrder!$L$3</f>
        <v>หน่วยงานบุรีรัมย์</v>
      </c>
      <c r="I22" s="36" t="str">
        <f>PurchaseOrder!I37</f>
        <v/>
      </c>
      <c r="J22" t="str">
        <f>PurchaseOrder!A37</f>
        <v/>
      </c>
    </row>
    <row r="23" spans="1:10">
      <c r="A23" s="35">
        <f t="shared" ca="1" si="0"/>
        <v>40835</v>
      </c>
      <c r="B23">
        <f>PurchaseOrder!$G$7</f>
        <v>0</v>
      </c>
      <c r="C23">
        <f>PurchaseOrder!B38</f>
        <v>0</v>
      </c>
      <c r="D23">
        <f>PurchaseOrder!F38</f>
        <v>0</v>
      </c>
      <c r="E23">
        <f>PurchaseOrder!G38</f>
        <v>0</v>
      </c>
      <c r="F23" s="36">
        <f>PurchaseOrder!H38</f>
        <v>0</v>
      </c>
      <c r="G23" t="str">
        <f>PurchaseOrder!$B$7</f>
        <v>บริษัท จุฬาวิศวกรรม จำกัด</v>
      </c>
      <c r="H23" t="str">
        <f>PurchaseOrder!$L$3</f>
        <v>หน่วยงานบุรีรัมย์</v>
      </c>
      <c r="I23" s="36" t="str">
        <f>PurchaseOrder!I38</f>
        <v/>
      </c>
      <c r="J23" t="str">
        <f>PurchaseOrder!A38</f>
        <v/>
      </c>
    </row>
    <row r="24" spans="1:10">
      <c r="A24" s="35">
        <f t="shared" ca="1" si="0"/>
        <v>40835</v>
      </c>
      <c r="B24">
        <f>PurchaseOrder!$G$7</f>
        <v>0</v>
      </c>
      <c r="C24">
        <f>PurchaseOrder!B39</f>
        <v>0</v>
      </c>
      <c r="D24">
        <f>PurchaseOrder!F39</f>
        <v>0</v>
      </c>
      <c r="E24">
        <f>PurchaseOrder!G39</f>
        <v>0</v>
      </c>
      <c r="F24" s="36">
        <f>PurchaseOrder!H39</f>
        <v>0</v>
      </c>
      <c r="G24" t="str">
        <f>PurchaseOrder!$B$7</f>
        <v>บริษัท จุฬาวิศวกรรม จำกัด</v>
      </c>
      <c r="H24" t="str">
        <f>PurchaseOrder!$L$3</f>
        <v>หน่วยงานบุรีรัมย์</v>
      </c>
      <c r="I24" s="36" t="str">
        <f>PurchaseOrder!I39</f>
        <v/>
      </c>
      <c r="J24" t="str">
        <f>PurchaseOrder!A39</f>
        <v/>
      </c>
    </row>
    <row r="25" spans="1:10">
      <c r="A25" s="35">
        <f t="shared" ca="1" si="0"/>
        <v>40835</v>
      </c>
      <c r="B25">
        <f>PurchaseOrder!$G$7</f>
        <v>0</v>
      </c>
      <c r="C25">
        <f>PurchaseOrder!B40</f>
        <v>0</v>
      </c>
      <c r="D25">
        <f>PurchaseOrder!F40</f>
        <v>0</v>
      </c>
      <c r="E25">
        <f>PurchaseOrder!G40</f>
        <v>0</v>
      </c>
      <c r="F25" s="36">
        <f>PurchaseOrder!H40</f>
        <v>0</v>
      </c>
      <c r="G25" t="str">
        <f>PurchaseOrder!$B$7</f>
        <v>บริษัท จุฬาวิศวกรรม จำกัด</v>
      </c>
      <c r="H25" t="str">
        <f>PurchaseOrder!$L$3</f>
        <v>หน่วยงานบุรีรัมย์</v>
      </c>
      <c r="I25" s="36" t="str">
        <f>PurchaseOrder!I40</f>
        <v/>
      </c>
      <c r="J25" t="str">
        <f>PurchaseOrder!A40</f>
        <v/>
      </c>
    </row>
    <row r="26" spans="1:10">
      <c r="A26" s="35">
        <f t="shared" ca="1" si="0"/>
        <v>40835</v>
      </c>
      <c r="B26">
        <f>PurchaseOrder!$G$7</f>
        <v>0</v>
      </c>
      <c r="C26">
        <f>PurchaseOrder!B41</f>
        <v>0</v>
      </c>
      <c r="D26">
        <f>PurchaseOrder!F41</f>
        <v>0</v>
      </c>
      <c r="E26">
        <f>PurchaseOrder!G41</f>
        <v>0</v>
      </c>
      <c r="F26" s="36">
        <f>PurchaseOrder!H41</f>
        <v>0</v>
      </c>
      <c r="G26" t="str">
        <f>PurchaseOrder!$B$7</f>
        <v>บริษัท จุฬาวิศวกรรม จำกัด</v>
      </c>
      <c r="H26" t="str">
        <f>PurchaseOrder!$L$3</f>
        <v>หน่วยงานบุรีรัมย์</v>
      </c>
      <c r="I26" s="36" t="str">
        <f>PurchaseOrder!I41</f>
        <v/>
      </c>
      <c r="J26" t="str">
        <f>PurchaseOrder!A41</f>
        <v/>
      </c>
    </row>
    <row r="27" spans="1:10">
      <c r="A27" s="35">
        <f t="shared" ca="1" si="0"/>
        <v>40835</v>
      </c>
      <c r="B27">
        <f>PurchaseOrder!$G$7</f>
        <v>0</v>
      </c>
      <c r="C27">
        <f>PurchaseOrder!B42</f>
        <v>0</v>
      </c>
      <c r="D27">
        <f>PurchaseOrder!F42</f>
        <v>0</v>
      </c>
      <c r="E27">
        <f>PurchaseOrder!G42</f>
        <v>0</v>
      </c>
      <c r="F27" s="36">
        <f>PurchaseOrder!H42</f>
        <v>0</v>
      </c>
      <c r="G27" t="str">
        <f>PurchaseOrder!$B$7</f>
        <v>บริษัท จุฬาวิศวกรรม จำกัด</v>
      </c>
      <c r="H27" t="str">
        <f>PurchaseOrder!$L$3</f>
        <v>หน่วยงานบุรีรัมย์</v>
      </c>
      <c r="I27" s="36" t="str">
        <f>PurchaseOrder!I42</f>
        <v/>
      </c>
      <c r="J27" t="str">
        <f>PurchaseOrder!A42</f>
        <v/>
      </c>
    </row>
    <row r="28" spans="1:10">
      <c r="A28" s="35">
        <f t="shared" ca="1" si="0"/>
        <v>40835</v>
      </c>
      <c r="B28">
        <f>PurchaseOrder!$G$7</f>
        <v>0</v>
      </c>
      <c r="C28">
        <f>PurchaseOrder!B43</f>
        <v>0</v>
      </c>
      <c r="D28">
        <f>PurchaseOrder!F43</f>
        <v>0</v>
      </c>
      <c r="E28">
        <f>PurchaseOrder!G43</f>
        <v>0</v>
      </c>
      <c r="F28" s="36">
        <f>PurchaseOrder!H43</f>
        <v>0</v>
      </c>
      <c r="G28" t="str">
        <f>PurchaseOrder!$B$7</f>
        <v>บริษัท จุฬาวิศวกรรม จำกัด</v>
      </c>
      <c r="H28" t="str">
        <f>PurchaseOrder!$L$3</f>
        <v>หน่วยงานบุรีรัมย์</v>
      </c>
      <c r="I28" s="36" t="str">
        <f>PurchaseOrder!I43</f>
        <v/>
      </c>
      <c r="J28" t="str">
        <f>PurchaseOrder!A43</f>
        <v/>
      </c>
    </row>
    <row r="29" spans="1:10">
      <c r="A29" s="35">
        <f t="shared" ca="1" si="0"/>
        <v>40835</v>
      </c>
      <c r="B29">
        <f>PurchaseOrder!$G$7</f>
        <v>0</v>
      </c>
      <c r="C29">
        <f>PurchaseOrder!B44</f>
        <v>0</v>
      </c>
      <c r="D29">
        <f>PurchaseOrder!F44</f>
        <v>0</v>
      </c>
      <c r="E29">
        <f>PurchaseOrder!G44</f>
        <v>0</v>
      </c>
      <c r="F29" s="36">
        <f>PurchaseOrder!H44</f>
        <v>0</v>
      </c>
      <c r="G29" t="str">
        <f>PurchaseOrder!$B$7</f>
        <v>บริษัท จุฬาวิศวกรรม จำกัด</v>
      </c>
      <c r="H29" t="str">
        <f>PurchaseOrder!$L$3</f>
        <v>หน่วยงานบุรีรัมย์</v>
      </c>
      <c r="I29" s="36" t="str">
        <f>PurchaseOrder!I44</f>
        <v/>
      </c>
      <c r="J29" t="str">
        <f>PurchaseOrder!A44</f>
        <v/>
      </c>
    </row>
    <row r="30" spans="1:10">
      <c r="A30" s="35">
        <f t="shared" ca="1" si="0"/>
        <v>40835</v>
      </c>
      <c r="B30">
        <f>PurchaseOrder!$G$7</f>
        <v>0</v>
      </c>
      <c r="C30">
        <f>PurchaseOrder!B45</f>
        <v>0</v>
      </c>
      <c r="D30">
        <f>PurchaseOrder!F45</f>
        <v>0</v>
      </c>
      <c r="E30">
        <f>PurchaseOrder!G45</f>
        <v>0</v>
      </c>
      <c r="F30" s="36">
        <f>PurchaseOrder!H45</f>
        <v>0</v>
      </c>
      <c r="G30" t="str">
        <f>PurchaseOrder!$B$7</f>
        <v>บริษัท จุฬาวิศวกรรม จำกัด</v>
      </c>
      <c r="H30" t="str">
        <f>PurchaseOrder!$L$3</f>
        <v>หน่วยงานบุรีรัมย์</v>
      </c>
      <c r="I30" s="36" t="str">
        <f>PurchaseOrder!I45</f>
        <v/>
      </c>
      <c r="J30" t="str">
        <f>PurchaseOrder!A45</f>
        <v/>
      </c>
    </row>
    <row r="31" spans="1:10">
      <c r="A31" s="35">
        <f t="shared" ca="1" si="0"/>
        <v>40835</v>
      </c>
      <c r="B31">
        <f>PurchaseOrder!$G$7</f>
        <v>0</v>
      </c>
      <c r="C31">
        <f>PurchaseOrder!B46</f>
        <v>0</v>
      </c>
      <c r="D31">
        <f>PurchaseOrder!F46</f>
        <v>0</v>
      </c>
      <c r="E31">
        <f>PurchaseOrder!G46</f>
        <v>0</v>
      </c>
      <c r="F31" s="36">
        <f>PurchaseOrder!H46</f>
        <v>0</v>
      </c>
      <c r="G31" t="str">
        <f>PurchaseOrder!$B$7</f>
        <v>บริษัท จุฬาวิศวกรรม จำกัด</v>
      </c>
      <c r="H31" t="str">
        <f>PurchaseOrder!$L$3</f>
        <v>หน่วยงานบุรีรัมย์</v>
      </c>
      <c r="I31" s="36" t="str">
        <f>PurchaseOrder!I46</f>
        <v/>
      </c>
      <c r="J31" t="str">
        <f>PurchaseOrder!A46</f>
        <v/>
      </c>
    </row>
    <row r="32" spans="1:10">
      <c r="A32" s="35">
        <f t="shared" ca="1" si="0"/>
        <v>40835</v>
      </c>
      <c r="B32">
        <f>PurchaseOrder!$G$7</f>
        <v>0</v>
      </c>
      <c r="C32">
        <f>PurchaseOrder!B47</f>
        <v>0</v>
      </c>
      <c r="D32">
        <f>PurchaseOrder!F47</f>
        <v>0</v>
      </c>
      <c r="E32">
        <f>PurchaseOrder!G47</f>
        <v>0</v>
      </c>
      <c r="F32" s="36">
        <f>PurchaseOrder!H47</f>
        <v>0</v>
      </c>
      <c r="G32" t="str">
        <f>PurchaseOrder!$B$7</f>
        <v>บริษัท จุฬาวิศวกรรม จำกัด</v>
      </c>
      <c r="H32" t="str">
        <f>PurchaseOrder!$L$3</f>
        <v>หน่วยงานบุรีรัมย์</v>
      </c>
      <c r="I32" s="36" t="str">
        <f>PurchaseOrder!I47</f>
        <v/>
      </c>
      <c r="J32" t="str">
        <f>PurchaseOrder!A47</f>
        <v/>
      </c>
    </row>
    <row r="33" spans="1:10">
      <c r="A33" s="35">
        <f t="shared" ca="1" si="0"/>
        <v>40835</v>
      </c>
      <c r="B33">
        <f>PurchaseOrder!$G$7</f>
        <v>0</v>
      </c>
      <c r="C33">
        <f>PurchaseOrder!B48</f>
        <v>0</v>
      </c>
      <c r="D33">
        <f>PurchaseOrder!F48</f>
        <v>0</v>
      </c>
      <c r="E33">
        <f>PurchaseOrder!G48</f>
        <v>0</v>
      </c>
      <c r="F33" s="36">
        <f>PurchaseOrder!H48</f>
        <v>0</v>
      </c>
      <c r="G33" t="str">
        <f>PurchaseOrder!$B$7</f>
        <v>บริษัท จุฬาวิศวกรรม จำกัด</v>
      </c>
      <c r="H33" t="str">
        <f>PurchaseOrder!$L$3</f>
        <v>หน่วยงานบุรีรัมย์</v>
      </c>
      <c r="I33" s="36" t="str">
        <f>PurchaseOrder!I48</f>
        <v/>
      </c>
      <c r="J33" t="str">
        <f>PurchaseOrder!A48</f>
        <v/>
      </c>
    </row>
    <row r="34" spans="1:10">
      <c r="A34" s="35">
        <f t="shared" ca="1" si="0"/>
        <v>40835</v>
      </c>
      <c r="B34">
        <f>PurchaseOrder!$G$7</f>
        <v>0</v>
      </c>
      <c r="C34">
        <f>PurchaseOrder!B49</f>
        <v>0</v>
      </c>
      <c r="D34">
        <f>PurchaseOrder!F49</f>
        <v>0</v>
      </c>
      <c r="E34">
        <f>PurchaseOrder!G49</f>
        <v>0</v>
      </c>
      <c r="F34" s="36">
        <f>PurchaseOrder!H49</f>
        <v>0</v>
      </c>
      <c r="G34" t="str">
        <f>PurchaseOrder!$B$7</f>
        <v>บริษัท จุฬาวิศวกรรม จำกัด</v>
      </c>
      <c r="H34" t="str">
        <f>PurchaseOrder!$L$3</f>
        <v>หน่วยงานบุรีรัมย์</v>
      </c>
      <c r="I34" s="36" t="str">
        <f>PurchaseOrder!I49</f>
        <v/>
      </c>
      <c r="J34" t="str">
        <f>PurchaseOrder!A49</f>
        <v/>
      </c>
    </row>
    <row r="35" spans="1:10">
      <c r="A35" s="35">
        <f t="shared" ca="1" si="0"/>
        <v>40835</v>
      </c>
      <c r="B35">
        <f>PurchaseOrder!$G$7</f>
        <v>0</v>
      </c>
      <c r="C35">
        <f>PurchaseOrder!B50</f>
        <v>0</v>
      </c>
      <c r="D35">
        <f>PurchaseOrder!F50</f>
        <v>0</v>
      </c>
      <c r="E35">
        <f>PurchaseOrder!G50</f>
        <v>0</v>
      </c>
      <c r="F35" s="36">
        <f>PurchaseOrder!H50</f>
        <v>0</v>
      </c>
      <c r="G35" t="str">
        <f>PurchaseOrder!$B$7</f>
        <v>บริษัท จุฬาวิศวกรรม จำกัด</v>
      </c>
      <c r="H35" t="str">
        <f>PurchaseOrder!$L$3</f>
        <v>หน่วยงานบุรีรัมย์</v>
      </c>
      <c r="I35" s="36" t="str">
        <f>PurchaseOrder!I50</f>
        <v/>
      </c>
      <c r="J35" t="str">
        <f>PurchaseOrder!A50</f>
        <v/>
      </c>
    </row>
    <row r="36" spans="1:10">
      <c r="A36" s="35">
        <f t="shared" ca="1" si="0"/>
        <v>40835</v>
      </c>
      <c r="B36">
        <f>PurchaseOrder!$G$7</f>
        <v>0</v>
      </c>
      <c r="C36">
        <f>PurchaseOrder!B51</f>
        <v>0</v>
      </c>
      <c r="D36">
        <f>PurchaseOrder!F51</f>
        <v>0</v>
      </c>
      <c r="E36">
        <f>PurchaseOrder!G51</f>
        <v>0</v>
      </c>
      <c r="F36" s="36">
        <f>PurchaseOrder!H51</f>
        <v>0</v>
      </c>
      <c r="G36" t="str">
        <f>PurchaseOrder!$B$7</f>
        <v>บริษัท จุฬาวิศวกรรม จำกัด</v>
      </c>
      <c r="H36" t="str">
        <f>PurchaseOrder!$L$3</f>
        <v>หน่วยงานบุรีรัมย์</v>
      </c>
      <c r="I36" s="36" t="str">
        <f>PurchaseOrder!I51</f>
        <v/>
      </c>
      <c r="J36" t="str">
        <f>PurchaseOrder!A51</f>
        <v/>
      </c>
    </row>
    <row r="37" spans="1:10">
      <c r="A37" s="35">
        <f t="shared" ca="1" si="0"/>
        <v>40835</v>
      </c>
      <c r="B37">
        <f>PurchaseOrder!$G$7</f>
        <v>0</v>
      </c>
      <c r="C37">
        <f>PurchaseOrder!B52</f>
        <v>0</v>
      </c>
      <c r="D37">
        <f>PurchaseOrder!F52</f>
        <v>0</v>
      </c>
      <c r="E37">
        <f>PurchaseOrder!G52</f>
        <v>0</v>
      </c>
      <c r="F37" s="36">
        <f>PurchaseOrder!H52</f>
        <v>0</v>
      </c>
      <c r="G37" t="str">
        <f>PurchaseOrder!$B$7</f>
        <v>บริษัท จุฬาวิศวกรรม จำกัด</v>
      </c>
      <c r="H37" t="str">
        <f>PurchaseOrder!$L$3</f>
        <v>หน่วยงานบุรีรัมย์</v>
      </c>
      <c r="I37" s="36" t="str">
        <f>PurchaseOrder!I52</f>
        <v/>
      </c>
      <c r="J37" t="str">
        <f>PurchaseOrder!A52</f>
        <v/>
      </c>
    </row>
    <row r="38" spans="1:10">
      <c r="A38" s="35">
        <f t="shared" ca="1" si="0"/>
        <v>40835</v>
      </c>
      <c r="B38">
        <f>PurchaseOrder!$G$7</f>
        <v>0</v>
      </c>
      <c r="C38">
        <f>PurchaseOrder!B53</f>
        <v>0</v>
      </c>
      <c r="D38">
        <f>PurchaseOrder!F53</f>
        <v>0</v>
      </c>
      <c r="E38">
        <f>PurchaseOrder!G53</f>
        <v>0</v>
      </c>
      <c r="F38" s="36">
        <f>PurchaseOrder!H53</f>
        <v>0</v>
      </c>
      <c r="G38" t="str">
        <f>PurchaseOrder!$B$7</f>
        <v>บริษัท จุฬาวิศวกรรม จำกัด</v>
      </c>
      <c r="H38" t="str">
        <f>PurchaseOrder!$L$3</f>
        <v>หน่วยงานบุรีรัมย์</v>
      </c>
      <c r="I38" s="36" t="str">
        <f>PurchaseOrder!I53</f>
        <v/>
      </c>
      <c r="J38" t="str">
        <f>PurchaseOrder!A53</f>
        <v/>
      </c>
    </row>
    <row r="39" spans="1:10">
      <c r="A39" s="35">
        <f t="shared" ca="1" si="0"/>
        <v>40835</v>
      </c>
      <c r="B39">
        <f>PurchaseOrder!$G$7</f>
        <v>0</v>
      </c>
      <c r="C39">
        <f>PurchaseOrder!B54</f>
        <v>0</v>
      </c>
      <c r="D39">
        <f>PurchaseOrder!F54</f>
        <v>0</v>
      </c>
      <c r="E39">
        <f>PurchaseOrder!G54</f>
        <v>0</v>
      </c>
      <c r="F39" s="36">
        <f>PurchaseOrder!H54</f>
        <v>0</v>
      </c>
      <c r="G39" t="str">
        <f>PurchaseOrder!$B$7</f>
        <v>บริษัท จุฬาวิศวกรรม จำกัด</v>
      </c>
      <c r="H39" t="str">
        <f>PurchaseOrder!$L$3</f>
        <v>หน่วยงานบุรีรัมย์</v>
      </c>
      <c r="I39" s="36" t="str">
        <f>PurchaseOrder!I54</f>
        <v/>
      </c>
      <c r="J39" t="str">
        <f>PurchaseOrder!A54</f>
        <v/>
      </c>
    </row>
    <row r="40" spans="1:10">
      <c r="A40" s="35">
        <f t="shared" ca="1" si="0"/>
        <v>40835</v>
      </c>
      <c r="B40">
        <f>PurchaseOrder!$G$7</f>
        <v>0</v>
      </c>
      <c r="C40">
        <f>PurchaseOrder!B55</f>
        <v>0</v>
      </c>
      <c r="D40">
        <f>PurchaseOrder!F55</f>
        <v>0</v>
      </c>
      <c r="E40">
        <f>PurchaseOrder!G55</f>
        <v>0</v>
      </c>
      <c r="F40" s="36">
        <f>PurchaseOrder!H55</f>
        <v>0</v>
      </c>
      <c r="G40" t="str">
        <f>PurchaseOrder!$B$7</f>
        <v>บริษัท จุฬาวิศวกรรม จำกัด</v>
      </c>
      <c r="H40" t="str">
        <f>PurchaseOrder!$L$3</f>
        <v>หน่วยงานบุรีรัมย์</v>
      </c>
      <c r="I40" s="36" t="str">
        <f>PurchaseOrder!I55</f>
        <v/>
      </c>
      <c r="J40" t="str">
        <f>PurchaseOrder!A55</f>
        <v/>
      </c>
    </row>
    <row r="41" spans="1:10">
      <c r="A41" s="35">
        <f t="shared" ca="1" si="0"/>
        <v>40835</v>
      </c>
      <c r="B41">
        <f>PurchaseOrder!$G$7</f>
        <v>0</v>
      </c>
      <c r="C41">
        <f>PurchaseOrder!B56</f>
        <v>0</v>
      </c>
      <c r="D41">
        <f>PurchaseOrder!F56</f>
        <v>0</v>
      </c>
      <c r="E41">
        <f>PurchaseOrder!G56</f>
        <v>0</v>
      </c>
      <c r="F41" s="36">
        <f>PurchaseOrder!H56</f>
        <v>0</v>
      </c>
      <c r="G41" t="str">
        <f>PurchaseOrder!$B$7</f>
        <v>บริษัท จุฬาวิศวกรรม จำกัด</v>
      </c>
      <c r="H41" t="str">
        <f>PurchaseOrder!$L$3</f>
        <v>หน่วยงานบุรีรัมย์</v>
      </c>
      <c r="I41" s="36" t="str">
        <f>PurchaseOrder!I56</f>
        <v/>
      </c>
      <c r="J41" t="str">
        <f>PurchaseOrder!A56</f>
        <v/>
      </c>
    </row>
    <row r="42" spans="1:10">
      <c r="A42" s="35">
        <f t="shared" ca="1" si="0"/>
        <v>40835</v>
      </c>
      <c r="B42">
        <f>PurchaseOrder!$G$7</f>
        <v>0</v>
      </c>
      <c r="C42">
        <f>PurchaseOrder!B57</f>
        <v>0</v>
      </c>
      <c r="D42">
        <f>PurchaseOrder!F57</f>
        <v>0</v>
      </c>
      <c r="E42">
        <f>PurchaseOrder!G57</f>
        <v>0</v>
      </c>
      <c r="F42" s="36">
        <f>PurchaseOrder!H57</f>
        <v>0</v>
      </c>
      <c r="G42" t="str">
        <f>PurchaseOrder!$B$7</f>
        <v>บริษัท จุฬาวิศวกรรม จำกัด</v>
      </c>
      <c r="H42" t="str">
        <f>PurchaseOrder!$L$3</f>
        <v>หน่วยงานบุรีรัมย์</v>
      </c>
      <c r="I42" s="36" t="str">
        <f>PurchaseOrder!I57</f>
        <v/>
      </c>
      <c r="J42" t="str">
        <f>PurchaseOrder!A57</f>
        <v/>
      </c>
    </row>
    <row r="43" spans="1:10">
      <c r="A43" s="35">
        <f t="shared" ca="1" si="0"/>
        <v>40835</v>
      </c>
      <c r="B43">
        <f>PurchaseOrder!$G$7</f>
        <v>0</v>
      </c>
      <c r="C43">
        <f>PurchaseOrder!B58</f>
        <v>0</v>
      </c>
      <c r="D43">
        <f>PurchaseOrder!F58</f>
        <v>0</v>
      </c>
      <c r="E43">
        <f>PurchaseOrder!G58</f>
        <v>0</v>
      </c>
      <c r="F43" s="36">
        <f>PurchaseOrder!H58</f>
        <v>0</v>
      </c>
      <c r="G43" t="str">
        <f>PurchaseOrder!$B$7</f>
        <v>บริษัท จุฬาวิศวกรรม จำกัด</v>
      </c>
      <c r="H43" t="str">
        <f>PurchaseOrder!$L$3</f>
        <v>หน่วยงานบุรีรัมย์</v>
      </c>
      <c r="I43" s="36" t="str">
        <f>PurchaseOrder!I58</f>
        <v/>
      </c>
      <c r="J43" t="str">
        <f>PurchaseOrder!A58</f>
        <v/>
      </c>
    </row>
    <row r="44" spans="1:10">
      <c r="A44" s="35">
        <f t="shared" ca="1" si="0"/>
        <v>40835</v>
      </c>
      <c r="B44">
        <f>PurchaseOrder!$G$7</f>
        <v>0</v>
      </c>
      <c r="C44">
        <f>PurchaseOrder!B59</f>
        <v>0</v>
      </c>
      <c r="D44">
        <f>PurchaseOrder!F59</f>
        <v>0</v>
      </c>
      <c r="E44">
        <f>PurchaseOrder!G59</f>
        <v>0</v>
      </c>
      <c r="F44" s="36">
        <f>PurchaseOrder!H59</f>
        <v>0</v>
      </c>
      <c r="G44" t="str">
        <f>PurchaseOrder!$B$7</f>
        <v>บริษัท จุฬาวิศวกรรม จำกัด</v>
      </c>
      <c r="H44" t="str">
        <f>PurchaseOrder!$L$3</f>
        <v>หน่วยงานบุรีรัมย์</v>
      </c>
      <c r="I44" s="36" t="str">
        <f>PurchaseOrder!I59</f>
        <v/>
      </c>
      <c r="J44" t="str">
        <f>PurchaseOrder!A59</f>
        <v/>
      </c>
    </row>
    <row r="45" spans="1:10">
      <c r="A45" s="35">
        <f t="shared" ca="1" si="0"/>
        <v>40835</v>
      </c>
      <c r="B45">
        <f>PurchaseOrder!$G$7</f>
        <v>0</v>
      </c>
      <c r="C45">
        <f>PurchaseOrder!B60</f>
        <v>0</v>
      </c>
      <c r="D45">
        <f>PurchaseOrder!F60</f>
        <v>0</v>
      </c>
      <c r="E45">
        <f>PurchaseOrder!G60</f>
        <v>0</v>
      </c>
      <c r="F45" s="36">
        <f>PurchaseOrder!H60</f>
        <v>0</v>
      </c>
      <c r="G45" t="str">
        <f>PurchaseOrder!$B$7</f>
        <v>บริษัท จุฬาวิศวกรรม จำกัด</v>
      </c>
      <c r="H45" t="str">
        <f>PurchaseOrder!$L$3</f>
        <v>หน่วยงานบุรีรัมย์</v>
      </c>
      <c r="I45" s="36" t="str">
        <f>PurchaseOrder!I60</f>
        <v/>
      </c>
      <c r="J45" t="str">
        <f>PurchaseOrder!A60</f>
        <v/>
      </c>
    </row>
    <row r="46" spans="1:10">
      <c r="A46" s="35">
        <f t="shared" ca="1" si="0"/>
        <v>40835</v>
      </c>
      <c r="B46">
        <f>PurchaseOrder!$G$7</f>
        <v>0</v>
      </c>
      <c r="C46">
        <f>PurchaseOrder!B61</f>
        <v>0</v>
      </c>
      <c r="D46">
        <f>PurchaseOrder!F61</f>
        <v>0</v>
      </c>
      <c r="E46">
        <f>PurchaseOrder!G61</f>
        <v>0</v>
      </c>
      <c r="F46" s="36">
        <f>PurchaseOrder!H61</f>
        <v>0</v>
      </c>
      <c r="G46" t="str">
        <f>PurchaseOrder!$B$7</f>
        <v>บริษัท จุฬาวิศวกรรม จำกัด</v>
      </c>
      <c r="H46" t="str">
        <f>PurchaseOrder!$L$3</f>
        <v>หน่วยงานบุรีรัมย์</v>
      </c>
      <c r="I46" s="36" t="str">
        <f>PurchaseOrder!I61</f>
        <v/>
      </c>
      <c r="J46" t="str">
        <f>PurchaseOrder!A61</f>
        <v/>
      </c>
    </row>
    <row r="47" spans="1:10">
      <c r="A47" s="35">
        <f t="shared" ca="1" si="0"/>
        <v>40835</v>
      </c>
      <c r="B47">
        <f>PurchaseOrder!$G$7</f>
        <v>0</v>
      </c>
      <c r="C47">
        <f>PurchaseOrder!B62</f>
        <v>0</v>
      </c>
      <c r="D47">
        <f>PurchaseOrder!F62</f>
        <v>0</v>
      </c>
      <c r="E47">
        <f>PurchaseOrder!G62</f>
        <v>0</v>
      </c>
      <c r="F47" s="36">
        <f>PurchaseOrder!H62</f>
        <v>0</v>
      </c>
      <c r="G47" t="str">
        <f>PurchaseOrder!$B$7</f>
        <v>บริษัท จุฬาวิศวกรรม จำกัด</v>
      </c>
      <c r="H47" t="str">
        <f>PurchaseOrder!$L$3</f>
        <v>หน่วยงานบุรีรัมย์</v>
      </c>
      <c r="I47" s="36" t="str">
        <f>PurchaseOrder!I62</f>
        <v/>
      </c>
      <c r="J47" t="str">
        <f>PurchaseOrder!A62</f>
        <v/>
      </c>
    </row>
    <row r="48" spans="1:10">
      <c r="A48" s="35">
        <f t="shared" ca="1" si="0"/>
        <v>40835</v>
      </c>
      <c r="B48">
        <f>PurchaseOrder!$G$7</f>
        <v>0</v>
      </c>
      <c r="C48">
        <f>PurchaseOrder!B63</f>
        <v>0</v>
      </c>
      <c r="D48">
        <f>PurchaseOrder!F63</f>
        <v>0</v>
      </c>
      <c r="E48">
        <f>PurchaseOrder!G63</f>
        <v>0</v>
      </c>
      <c r="F48" s="36">
        <f>PurchaseOrder!H63</f>
        <v>0</v>
      </c>
      <c r="G48" t="str">
        <f>PurchaseOrder!$B$7</f>
        <v>บริษัท จุฬาวิศวกรรม จำกัด</v>
      </c>
      <c r="H48" t="str">
        <f>PurchaseOrder!$L$3</f>
        <v>หน่วยงานบุรีรัมย์</v>
      </c>
      <c r="I48" s="36" t="str">
        <f>PurchaseOrder!I63</f>
        <v/>
      </c>
      <c r="J48" t="str">
        <f>PurchaseOrder!A63</f>
        <v/>
      </c>
    </row>
    <row r="49" spans="1:10">
      <c r="A49" s="35">
        <f t="shared" ca="1" si="0"/>
        <v>40835</v>
      </c>
      <c r="B49">
        <f>PurchaseOrder!$G$7</f>
        <v>0</v>
      </c>
      <c r="C49">
        <f>PurchaseOrder!B64</f>
        <v>0</v>
      </c>
      <c r="D49">
        <f>PurchaseOrder!F64</f>
        <v>0</v>
      </c>
      <c r="E49">
        <f>PurchaseOrder!G64</f>
        <v>0</v>
      </c>
      <c r="F49" s="36">
        <f>PurchaseOrder!H64</f>
        <v>0</v>
      </c>
      <c r="G49" t="str">
        <f>PurchaseOrder!$B$7</f>
        <v>บริษัท จุฬาวิศวกรรม จำกัด</v>
      </c>
      <c r="H49" t="str">
        <f>PurchaseOrder!$L$3</f>
        <v>หน่วยงานบุรีรัมย์</v>
      </c>
      <c r="I49" s="36" t="str">
        <f>PurchaseOrder!I64</f>
        <v/>
      </c>
      <c r="J49" t="str">
        <f>PurchaseOrder!A64</f>
        <v/>
      </c>
    </row>
    <row r="50" spans="1:10">
      <c r="A50" s="35">
        <f t="shared" ca="1" si="0"/>
        <v>40835</v>
      </c>
      <c r="B50">
        <f>PurchaseOrder!$G$7</f>
        <v>0</v>
      </c>
      <c r="C50">
        <f>PurchaseOrder!B65</f>
        <v>0</v>
      </c>
      <c r="D50">
        <f>PurchaseOrder!F65</f>
        <v>0</v>
      </c>
      <c r="E50">
        <f>PurchaseOrder!G65</f>
        <v>0</v>
      </c>
      <c r="F50" s="36">
        <f>PurchaseOrder!H65</f>
        <v>0</v>
      </c>
      <c r="G50" t="str">
        <f>PurchaseOrder!$B$7</f>
        <v>บริษัท จุฬาวิศวกรรม จำกัด</v>
      </c>
      <c r="H50" t="str">
        <f>PurchaseOrder!$L$3</f>
        <v>หน่วยงานบุรีรัมย์</v>
      </c>
      <c r="I50" s="36" t="str">
        <f>PurchaseOrder!I65</f>
        <v/>
      </c>
      <c r="J50" t="str">
        <f>PurchaseOrder!A65</f>
        <v/>
      </c>
    </row>
    <row r="51" spans="1:10">
      <c r="A51" s="35">
        <f t="shared" ca="1" si="0"/>
        <v>40835</v>
      </c>
      <c r="B51">
        <f>PurchaseOrder!$G$7</f>
        <v>0</v>
      </c>
      <c r="C51">
        <f>PurchaseOrder!B66</f>
        <v>0</v>
      </c>
      <c r="D51">
        <f>PurchaseOrder!F66</f>
        <v>0</v>
      </c>
      <c r="E51">
        <f>PurchaseOrder!G66</f>
        <v>0</v>
      </c>
      <c r="F51" s="36">
        <f>PurchaseOrder!H66</f>
        <v>0</v>
      </c>
      <c r="G51" t="str">
        <f>PurchaseOrder!$B$7</f>
        <v>บริษัท จุฬาวิศวกรรม จำกัด</v>
      </c>
      <c r="H51" t="str">
        <f>PurchaseOrder!$L$3</f>
        <v>หน่วยงานบุรีรัมย์</v>
      </c>
      <c r="I51" s="36" t="str">
        <f>PurchaseOrder!I66</f>
        <v/>
      </c>
      <c r="J51" t="str">
        <f>PurchaseOrder!A66</f>
        <v/>
      </c>
    </row>
    <row r="52" spans="1:10">
      <c r="A52" s="35">
        <f t="shared" ca="1" si="0"/>
        <v>40835</v>
      </c>
      <c r="B52">
        <f>PurchaseOrder!$G$7</f>
        <v>0</v>
      </c>
      <c r="C52">
        <f>PurchaseOrder!B67</f>
        <v>0</v>
      </c>
      <c r="D52">
        <f>PurchaseOrder!F67</f>
        <v>0</v>
      </c>
      <c r="E52">
        <f>PurchaseOrder!G67</f>
        <v>0</v>
      </c>
      <c r="F52" s="36">
        <f>PurchaseOrder!H67</f>
        <v>0</v>
      </c>
      <c r="G52" t="str">
        <f>PurchaseOrder!$B$7</f>
        <v>บริษัท จุฬาวิศวกรรม จำกัด</v>
      </c>
      <c r="H52" t="str">
        <f>PurchaseOrder!$L$3</f>
        <v>หน่วยงานบุรีรัมย์</v>
      </c>
      <c r="I52" s="36" t="str">
        <f>PurchaseOrder!I67</f>
        <v/>
      </c>
      <c r="J52" t="str">
        <f>PurchaseOrder!A67</f>
        <v/>
      </c>
    </row>
    <row r="53" spans="1:10">
      <c r="A53" s="35">
        <f t="shared" ca="1" si="0"/>
        <v>40835</v>
      </c>
      <c r="B53">
        <f>PurchaseOrder!$G$7</f>
        <v>0</v>
      </c>
      <c r="C53">
        <f>PurchaseOrder!B68</f>
        <v>0</v>
      </c>
      <c r="D53">
        <f>PurchaseOrder!F68</f>
        <v>0</v>
      </c>
      <c r="E53">
        <f>PurchaseOrder!G68</f>
        <v>0</v>
      </c>
      <c r="F53" s="36">
        <f>PurchaseOrder!H68</f>
        <v>0</v>
      </c>
      <c r="G53" t="str">
        <f>PurchaseOrder!$B$7</f>
        <v>บริษัท จุฬาวิศวกรรม จำกัด</v>
      </c>
      <c r="H53" t="str">
        <f>PurchaseOrder!$L$3</f>
        <v>หน่วยงานบุรีรัมย์</v>
      </c>
      <c r="I53" s="36" t="str">
        <f>PurchaseOrder!I68</f>
        <v/>
      </c>
      <c r="J53" t="str">
        <f>PurchaseOrder!A68</f>
        <v/>
      </c>
    </row>
    <row r="54" spans="1:10">
      <c r="A54" s="35">
        <f t="shared" ca="1" si="0"/>
        <v>40835</v>
      </c>
      <c r="B54">
        <f>PurchaseOrder!$G$7</f>
        <v>0</v>
      </c>
      <c r="C54">
        <f>PurchaseOrder!B69</f>
        <v>0</v>
      </c>
      <c r="D54">
        <f>PurchaseOrder!F69</f>
        <v>0</v>
      </c>
      <c r="E54">
        <f>PurchaseOrder!G69</f>
        <v>0</v>
      </c>
      <c r="F54" s="36">
        <f>PurchaseOrder!H69</f>
        <v>0</v>
      </c>
      <c r="G54" t="str">
        <f>PurchaseOrder!$B$7</f>
        <v>บริษัท จุฬาวิศวกรรม จำกัด</v>
      </c>
      <c r="H54" t="str">
        <f>PurchaseOrder!$L$3</f>
        <v>หน่วยงานบุรีรัมย์</v>
      </c>
      <c r="I54" s="36" t="str">
        <f>PurchaseOrder!I69</f>
        <v/>
      </c>
      <c r="J54" t="str">
        <f>PurchaseOrder!A69</f>
        <v/>
      </c>
    </row>
    <row r="55" spans="1:10">
      <c r="A55" s="35">
        <f t="shared" ca="1" si="0"/>
        <v>40835</v>
      </c>
      <c r="B55">
        <f>PurchaseOrder!$G$7</f>
        <v>0</v>
      </c>
      <c r="C55">
        <f>PurchaseOrder!B70</f>
        <v>0</v>
      </c>
      <c r="D55">
        <f>PurchaseOrder!F70</f>
        <v>0</v>
      </c>
      <c r="E55">
        <f>PurchaseOrder!G70</f>
        <v>0</v>
      </c>
      <c r="F55" s="36">
        <f>PurchaseOrder!H70</f>
        <v>0</v>
      </c>
      <c r="G55" t="str">
        <f>PurchaseOrder!$B$7</f>
        <v>บริษัท จุฬาวิศวกรรม จำกัด</v>
      </c>
      <c r="H55" t="str">
        <f>PurchaseOrder!$L$3</f>
        <v>หน่วยงานบุรีรัมย์</v>
      </c>
      <c r="I55" s="36" t="str">
        <f>PurchaseOrder!I70</f>
        <v/>
      </c>
      <c r="J55" t="str">
        <f>PurchaseOrder!A70</f>
        <v/>
      </c>
    </row>
    <row r="56" spans="1:10">
      <c r="A56" s="35">
        <f t="shared" ca="1" si="0"/>
        <v>40835</v>
      </c>
      <c r="B56">
        <f>PurchaseOrder!$G$7</f>
        <v>0</v>
      </c>
      <c r="C56">
        <f>PurchaseOrder!B71</f>
        <v>0</v>
      </c>
      <c r="D56">
        <f>PurchaseOrder!F71</f>
        <v>0</v>
      </c>
      <c r="E56">
        <f>PurchaseOrder!G71</f>
        <v>0</v>
      </c>
      <c r="F56" s="36">
        <f>PurchaseOrder!H71</f>
        <v>0</v>
      </c>
      <c r="G56" t="str">
        <f>PurchaseOrder!$B$7</f>
        <v>บริษัท จุฬาวิศวกรรม จำกัด</v>
      </c>
      <c r="H56" t="str">
        <f>PurchaseOrder!$L$3</f>
        <v>หน่วยงานบุรีรัมย์</v>
      </c>
      <c r="I56" s="36" t="str">
        <f>PurchaseOrder!I71</f>
        <v/>
      </c>
      <c r="J56" t="str">
        <f>PurchaseOrder!A71</f>
        <v/>
      </c>
    </row>
    <row r="57" spans="1:10">
      <c r="A57" s="35">
        <f t="shared" ca="1" si="0"/>
        <v>40835</v>
      </c>
      <c r="B57">
        <f>PurchaseOrder!$G$7</f>
        <v>0</v>
      </c>
      <c r="C57">
        <f>PurchaseOrder!B72</f>
        <v>0</v>
      </c>
      <c r="D57">
        <f>PurchaseOrder!F72</f>
        <v>0</v>
      </c>
      <c r="E57">
        <f>PurchaseOrder!G72</f>
        <v>0</v>
      </c>
      <c r="F57" s="36">
        <f>PurchaseOrder!H72</f>
        <v>0</v>
      </c>
      <c r="G57" t="str">
        <f>PurchaseOrder!$B$7</f>
        <v>บริษัท จุฬาวิศวกรรม จำกัด</v>
      </c>
      <c r="H57" t="str">
        <f>PurchaseOrder!$L$3</f>
        <v>หน่วยงานบุรีรัมย์</v>
      </c>
      <c r="I57" s="36" t="str">
        <f>PurchaseOrder!I72</f>
        <v/>
      </c>
      <c r="J57" t="str">
        <f>PurchaseOrder!A72</f>
        <v/>
      </c>
    </row>
    <row r="58" spans="1:10">
      <c r="A58" s="35">
        <f t="shared" ca="1" si="0"/>
        <v>40835</v>
      </c>
      <c r="B58">
        <f>PurchaseOrder!$G$7</f>
        <v>0</v>
      </c>
      <c r="C58">
        <f>PurchaseOrder!B73</f>
        <v>0</v>
      </c>
      <c r="D58">
        <f>PurchaseOrder!F73</f>
        <v>0</v>
      </c>
      <c r="E58">
        <f>PurchaseOrder!G73</f>
        <v>0</v>
      </c>
      <c r="F58" s="36">
        <f>PurchaseOrder!H73</f>
        <v>0</v>
      </c>
      <c r="G58" t="str">
        <f>PurchaseOrder!$B$7</f>
        <v>บริษัท จุฬาวิศวกรรม จำกัด</v>
      </c>
      <c r="H58" t="str">
        <f>PurchaseOrder!$L$3</f>
        <v>หน่วยงานบุรีรัมย์</v>
      </c>
      <c r="I58" s="36" t="str">
        <f>PurchaseOrder!I73</f>
        <v/>
      </c>
      <c r="J58" t="str">
        <f>PurchaseOrder!A73</f>
        <v/>
      </c>
    </row>
    <row r="59" spans="1:10">
      <c r="A59" s="35">
        <f t="shared" ca="1" si="0"/>
        <v>40835</v>
      </c>
      <c r="B59">
        <f>PurchaseOrder!$G$7</f>
        <v>0</v>
      </c>
      <c r="C59">
        <f>PurchaseOrder!B74</f>
        <v>0</v>
      </c>
      <c r="D59">
        <f>PurchaseOrder!F74</f>
        <v>0</v>
      </c>
      <c r="E59">
        <f>PurchaseOrder!G74</f>
        <v>0</v>
      </c>
      <c r="F59" s="36">
        <f>PurchaseOrder!H74</f>
        <v>0</v>
      </c>
      <c r="G59" t="str">
        <f>PurchaseOrder!$B$7</f>
        <v>บริษัท จุฬาวิศวกรรม จำกัด</v>
      </c>
      <c r="H59" t="str">
        <f>PurchaseOrder!$L$3</f>
        <v>หน่วยงานบุรีรัมย์</v>
      </c>
      <c r="I59" s="36" t="str">
        <f>PurchaseOrder!I74</f>
        <v/>
      </c>
      <c r="J59" t="str">
        <f>PurchaseOrder!A74</f>
        <v/>
      </c>
    </row>
    <row r="60" spans="1:10">
      <c r="A60" s="35">
        <f t="shared" ca="1" si="0"/>
        <v>40835</v>
      </c>
      <c r="B60">
        <f>PurchaseOrder!$G$7</f>
        <v>0</v>
      </c>
      <c r="C60">
        <f>PurchaseOrder!B75</f>
        <v>0</v>
      </c>
      <c r="D60">
        <f>PurchaseOrder!F75</f>
        <v>0</v>
      </c>
      <c r="E60">
        <f>PurchaseOrder!G75</f>
        <v>0</v>
      </c>
      <c r="F60" s="36">
        <f>PurchaseOrder!H75</f>
        <v>0</v>
      </c>
      <c r="G60" t="str">
        <f>PurchaseOrder!$B$7</f>
        <v>บริษัท จุฬาวิศวกรรม จำกัด</v>
      </c>
      <c r="H60" t="str">
        <f>PurchaseOrder!$L$3</f>
        <v>หน่วยงานบุรีรัมย์</v>
      </c>
      <c r="I60" s="36" t="str">
        <f>PurchaseOrder!I75</f>
        <v/>
      </c>
      <c r="J60" t="str">
        <f>PurchaseOrder!A75</f>
        <v/>
      </c>
    </row>
    <row r="61" spans="1:10">
      <c r="A61" s="35">
        <f t="shared" ca="1" si="0"/>
        <v>40835</v>
      </c>
      <c r="B61">
        <f>PurchaseOrder!$G$7</f>
        <v>0</v>
      </c>
      <c r="C61">
        <f>PurchaseOrder!B76</f>
        <v>0</v>
      </c>
      <c r="D61">
        <f>PurchaseOrder!F76</f>
        <v>0</v>
      </c>
      <c r="E61">
        <f>PurchaseOrder!G76</f>
        <v>0</v>
      </c>
      <c r="F61" s="36">
        <f>PurchaseOrder!H76</f>
        <v>0</v>
      </c>
      <c r="G61" t="str">
        <f>PurchaseOrder!$B$7</f>
        <v>บริษัท จุฬาวิศวกรรม จำกัด</v>
      </c>
      <c r="H61" t="str">
        <f>PurchaseOrder!$L$3</f>
        <v>หน่วยงานบุรีรัมย์</v>
      </c>
      <c r="I61" s="36" t="str">
        <f>PurchaseOrder!I76</f>
        <v/>
      </c>
      <c r="J61" t="str">
        <f>PurchaseOrder!A76</f>
        <v/>
      </c>
    </row>
  </sheetData>
  <customSheetViews>
    <customSheetView guid="{846B2263-E997-4F48-B304-6C92FF75B1DB}">
      <selection activeCell="G23" sqref="G2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1:M9"/>
  <sheetViews>
    <sheetView tabSelected="1" workbookViewId="0">
      <selection activeCell="C16" sqref="C16"/>
    </sheetView>
  </sheetViews>
  <sheetFormatPr defaultRowHeight="14.25"/>
  <cols>
    <col min="1" max="1" width="11" style="87" customWidth="1"/>
    <col min="2" max="2" width="21" style="79" customWidth="1"/>
    <col min="3" max="3" width="43.875" style="79" customWidth="1"/>
    <col min="4" max="4" width="6.875" style="79" customWidth="1"/>
    <col min="5" max="5" width="8" style="79" customWidth="1"/>
    <col min="6" max="6" width="10.875" style="79" customWidth="1"/>
    <col min="7" max="7" width="27.625" style="79" customWidth="1"/>
    <col min="8" max="8" width="16.5" style="79" customWidth="1"/>
    <col min="9" max="9" width="11.75" style="88" customWidth="1"/>
    <col min="10" max="10" width="7.375" style="92" customWidth="1"/>
    <col min="11" max="11" width="12.625" style="35" customWidth="1"/>
    <col min="12" max="12" width="14.125" style="35" customWidth="1"/>
    <col min="13" max="13" width="12.5" style="35" customWidth="1"/>
  </cols>
  <sheetData>
    <row r="1" spans="1:13" ht="24.75" customHeight="1">
      <c r="A1" s="84" t="s">
        <v>67</v>
      </c>
      <c r="B1" s="85" t="s">
        <v>68</v>
      </c>
      <c r="C1" s="85" t="s">
        <v>125</v>
      </c>
      <c r="D1" s="85" t="s">
        <v>126</v>
      </c>
      <c r="E1" s="85" t="s">
        <v>70</v>
      </c>
      <c r="F1" s="85" t="s">
        <v>127</v>
      </c>
      <c r="G1" s="85" t="s">
        <v>128</v>
      </c>
      <c r="H1" s="85" t="s">
        <v>129</v>
      </c>
      <c r="I1" s="86" t="s">
        <v>130</v>
      </c>
      <c r="J1" s="91" t="s">
        <v>4</v>
      </c>
      <c r="K1" s="56" t="s">
        <v>77</v>
      </c>
      <c r="L1" s="56" t="s">
        <v>80</v>
      </c>
      <c r="M1" s="56" t="s">
        <v>81</v>
      </c>
    </row>
    <row r="2" spans="1:13">
      <c r="A2" s="87">
        <v>40835</v>
      </c>
      <c r="B2" s="79" t="s">
        <v>74</v>
      </c>
      <c r="C2" s="79" t="s">
        <v>222</v>
      </c>
      <c r="D2" s="79">
        <v>20</v>
      </c>
      <c r="E2" s="79" t="s">
        <v>26</v>
      </c>
      <c r="F2" s="79">
        <v>120</v>
      </c>
      <c r="G2" s="79" t="s">
        <v>37</v>
      </c>
      <c r="H2" s="79" t="s">
        <v>45</v>
      </c>
      <c r="I2" s="88">
        <v>2400</v>
      </c>
      <c r="J2" s="92">
        <v>1</v>
      </c>
    </row>
    <row r="3" spans="1:13">
      <c r="A3" s="87">
        <v>40835</v>
      </c>
      <c r="B3" s="79" t="s">
        <v>74</v>
      </c>
      <c r="C3" s="79" t="s">
        <v>222</v>
      </c>
      <c r="D3" s="79">
        <v>30</v>
      </c>
      <c r="E3" s="79" t="s">
        <v>26</v>
      </c>
      <c r="F3" s="79">
        <v>120</v>
      </c>
      <c r="G3" s="79" t="s">
        <v>37</v>
      </c>
      <c r="H3" s="79" t="s">
        <v>45</v>
      </c>
      <c r="I3" s="88">
        <v>2400</v>
      </c>
      <c r="J3" s="92">
        <v>2</v>
      </c>
    </row>
    <row r="4" spans="1:13">
      <c r="A4" s="87">
        <v>40835</v>
      </c>
      <c r="B4" s="79" t="s">
        <v>74</v>
      </c>
      <c r="C4" s="79" t="s">
        <v>222</v>
      </c>
      <c r="D4" s="79">
        <v>40</v>
      </c>
      <c r="E4" s="79" t="s">
        <v>26</v>
      </c>
      <c r="F4" s="79">
        <v>120</v>
      </c>
      <c r="G4" s="79" t="s">
        <v>37</v>
      </c>
      <c r="H4" s="79" t="s">
        <v>45</v>
      </c>
      <c r="I4" s="88">
        <v>2401</v>
      </c>
      <c r="J4" s="92">
        <v>3</v>
      </c>
    </row>
    <row r="5" spans="1:13">
      <c r="A5" s="87">
        <v>40835</v>
      </c>
      <c r="B5" s="79" t="s">
        <v>74</v>
      </c>
      <c r="C5" s="79" t="s">
        <v>222</v>
      </c>
      <c r="D5" s="79">
        <v>41</v>
      </c>
      <c r="E5" s="79" t="s">
        <v>26</v>
      </c>
      <c r="F5" s="79">
        <v>121</v>
      </c>
      <c r="G5" s="79" t="s">
        <v>37</v>
      </c>
      <c r="H5" s="79" t="s">
        <v>45</v>
      </c>
      <c r="I5" s="88">
        <v>2402</v>
      </c>
      <c r="J5" s="92">
        <v>4</v>
      </c>
    </row>
    <row r="6" spans="1:13">
      <c r="A6" s="87">
        <v>40835</v>
      </c>
      <c r="B6" s="79" t="s">
        <v>74</v>
      </c>
      <c r="C6" s="79" t="s">
        <v>222</v>
      </c>
      <c r="D6" s="79">
        <v>42</v>
      </c>
      <c r="E6" s="79" t="s">
        <v>26</v>
      </c>
      <c r="F6" s="79">
        <v>122</v>
      </c>
      <c r="G6" s="79" t="s">
        <v>37</v>
      </c>
      <c r="H6" s="79" t="s">
        <v>45</v>
      </c>
      <c r="I6" s="88">
        <v>2403</v>
      </c>
      <c r="J6" s="92">
        <v>5</v>
      </c>
    </row>
    <row r="7" spans="1:13">
      <c r="A7" s="87">
        <v>40835</v>
      </c>
      <c r="B7" s="79" t="s">
        <v>74</v>
      </c>
      <c r="C7" s="79" t="s">
        <v>222</v>
      </c>
      <c r="D7" s="79">
        <v>43</v>
      </c>
      <c r="E7" s="79" t="s">
        <v>26</v>
      </c>
      <c r="F7" s="79">
        <v>123</v>
      </c>
      <c r="G7" s="79" t="s">
        <v>37</v>
      </c>
      <c r="H7" s="79" t="s">
        <v>45</v>
      </c>
      <c r="I7" s="88">
        <v>2404</v>
      </c>
      <c r="J7" s="92">
        <v>6</v>
      </c>
    </row>
    <row r="8" spans="1:13">
      <c r="A8" s="87">
        <v>40835</v>
      </c>
      <c r="B8" s="79" t="s">
        <v>74</v>
      </c>
      <c r="C8" s="79" t="s">
        <v>222</v>
      </c>
      <c r="D8" s="79">
        <v>44</v>
      </c>
      <c r="E8" s="79" t="s">
        <v>26</v>
      </c>
      <c r="F8" s="79">
        <v>124</v>
      </c>
      <c r="G8" s="79" t="s">
        <v>37</v>
      </c>
      <c r="H8" s="79" t="s">
        <v>45</v>
      </c>
      <c r="I8" s="88">
        <v>2405</v>
      </c>
      <c r="J8" s="92">
        <v>7</v>
      </c>
    </row>
    <row r="9" spans="1:13">
      <c r="A9" s="87">
        <v>40835</v>
      </c>
      <c r="B9" s="79" t="s">
        <v>74</v>
      </c>
      <c r="C9" s="79" t="s">
        <v>222</v>
      </c>
      <c r="D9" s="79">
        <v>45</v>
      </c>
      <c r="E9" s="79" t="s">
        <v>26</v>
      </c>
      <c r="F9" s="79">
        <v>125</v>
      </c>
      <c r="G9" s="79" t="s">
        <v>37</v>
      </c>
      <c r="H9" s="79" t="s">
        <v>45</v>
      </c>
      <c r="I9" s="88">
        <v>2406</v>
      </c>
      <c r="J9" s="92">
        <v>8</v>
      </c>
    </row>
  </sheetData>
  <customSheetViews>
    <customSheetView guid="{846B2263-E997-4F48-B304-6C92FF75B1DB}">
      <selection activeCell="G17" sqref="G17"/>
      <pageMargins left="0.7" right="0.7" top="0.75" bottom="0.75" header="0.3" footer="0.3"/>
    </customSheetView>
  </customSheetView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3">
    <tabColor theme="9" tint="-0.249977111117893"/>
  </sheetPr>
  <dimension ref="A1:N66"/>
  <sheetViews>
    <sheetView workbookViewId="0">
      <selection activeCell="K11" sqref="K11"/>
    </sheetView>
  </sheetViews>
  <sheetFormatPr defaultRowHeight="14.25"/>
  <cols>
    <col min="1" max="1" width="12" style="93" customWidth="1"/>
    <col min="2" max="2" width="20" customWidth="1"/>
    <col min="3" max="3" width="28.375" customWidth="1"/>
    <col min="4" max="4" width="23" customWidth="1"/>
    <col min="5" max="5" width="6.875" customWidth="1"/>
    <col min="6" max="6" width="7.5" customWidth="1"/>
    <col min="7" max="7" width="20" customWidth="1"/>
    <col min="8" max="8" width="13" customWidth="1"/>
    <col min="9" max="9" width="7.875" customWidth="1"/>
    <col min="10" max="10" width="9.125" style="96" customWidth="1"/>
    <col min="11" max="11" width="11.125" style="89" customWidth="1"/>
    <col min="12" max="12" width="5.25" customWidth="1"/>
  </cols>
  <sheetData>
    <row r="1" spans="1:14" ht="21" customHeight="1">
      <c r="F1" s="37"/>
      <c r="I1" s="37"/>
    </row>
    <row r="2" spans="1:14" ht="25.5" customHeight="1">
      <c r="B2" s="71"/>
      <c r="C2" s="74" t="s">
        <v>82</v>
      </c>
      <c r="D2" s="78" t="s">
        <v>74</v>
      </c>
      <c r="E2" s="79"/>
      <c r="F2" s="37"/>
      <c r="I2" s="37"/>
      <c r="L2" s="68">
        <f>COUNTIF(DataStore!B:B,Edit!D2)</f>
        <v>8</v>
      </c>
      <c r="M2" s="69" t="s">
        <v>124</v>
      </c>
      <c r="N2" s="70"/>
    </row>
    <row r="3" spans="1:14" ht="28.5" customHeight="1">
      <c r="A3" s="75" t="s">
        <v>131</v>
      </c>
      <c r="B3" s="109" t="s">
        <v>68</v>
      </c>
      <c r="C3" s="76" t="s">
        <v>125</v>
      </c>
      <c r="D3" s="76" t="s">
        <v>126</v>
      </c>
      <c r="E3" s="76" t="s">
        <v>70</v>
      </c>
      <c r="F3" s="83" t="s">
        <v>127</v>
      </c>
      <c r="G3" s="76" t="s">
        <v>128</v>
      </c>
      <c r="H3" s="76" t="s">
        <v>129</v>
      </c>
      <c r="I3" s="82" t="s">
        <v>130</v>
      </c>
      <c r="J3" s="95" t="s">
        <v>132</v>
      </c>
      <c r="K3" s="77" t="s">
        <v>123</v>
      </c>
      <c r="L3" s="24"/>
    </row>
    <row r="4" spans="1:14" ht="19.5" customHeight="1">
      <c r="A4" s="108">
        <v>40835</v>
      </c>
      <c r="B4" s="107" t="s">
        <v>74</v>
      </c>
      <c r="C4" s="73" t="s">
        <v>222</v>
      </c>
      <c r="D4" s="81">
        <v>20</v>
      </c>
      <c r="E4" s="72" t="s">
        <v>26</v>
      </c>
      <c r="F4" s="80">
        <v>120</v>
      </c>
      <c r="G4" s="72" t="s">
        <v>37</v>
      </c>
      <c r="H4" s="72" t="s">
        <v>45</v>
      </c>
      <c r="I4" s="80">
        <v>2400</v>
      </c>
      <c r="J4" s="97">
        <v>1</v>
      </c>
      <c r="K4" s="90"/>
    </row>
    <row r="5" spans="1:14" ht="19.5" customHeight="1">
      <c r="A5" s="108">
        <v>40835</v>
      </c>
      <c r="B5" s="107" t="s">
        <v>74</v>
      </c>
      <c r="C5" s="73" t="s">
        <v>222</v>
      </c>
      <c r="D5" s="81">
        <v>30</v>
      </c>
      <c r="E5" s="72" t="s">
        <v>26</v>
      </c>
      <c r="F5" s="80">
        <v>120</v>
      </c>
      <c r="G5" s="72" t="s">
        <v>37</v>
      </c>
      <c r="H5" s="72" t="s">
        <v>45</v>
      </c>
      <c r="I5" s="80">
        <v>2400</v>
      </c>
      <c r="J5" s="97">
        <v>2</v>
      </c>
      <c r="K5" s="90"/>
    </row>
    <row r="6" spans="1:14" ht="19.5" customHeight="1">
      <c r="A6" s="108">
        <v>40835</v>
      </c>
      <c r="B6" s="107" t="s">
        <v>74</v>
      </c>
      <c r="C6" s="73" t="s">
        <v>222</v>
      </c>
      <c r="D6" s="81">
        <v>40</v>
      </c>
      <c r="E6" s="72" t="s">
        <v>26</v>
      </c>
      <c r="F6" s="80">
        <v>120</v>
      </c>
      <c r="G6" s="72" t="s">
        <v>37</v>
      </c>
      <c r="H6" s="72" t="s">
        <v>45</v>
      </c>
      <c r="I6" s="80">
        <v>2401</v>
      </c>
      <c r="J6" s="97">
        <v>3</v>
      </c>
      <c r="K6" s="90"/>
    </row>
    <row r="7" spans="1:14" ht="19.5" customHeight="1">
      <c r="A7" s="108">
        <v>40835</v>
      </c>
      <c r="B7" s="107" t="s">
        <v>74</v>
      </c>
      <c r="C7" s="73" t="s">
        <v>222</v>
      </c>
      <c r="D7" s="81">
        <v>41</v>
      </c>
      <c r="E7" s="72" t="s">
        <v>26</v>
      </c>
      <c r="F7" s="80">
        <v>121</v>
      </c>
      <c r="G7" s="72" t="s">
        <v>37</v>
      </c>
      <c r="H7" s="72" t="s">
        <v>45</v>
      </c>
      <c r="I7" s="80">
        <v>2402</v>
      </c>
      <c r="J7" s="97">
        <v>4</v>
      </c>
      <c r="K7" s="90"/>
    </row>
    <row r="8" spans="1:14" ht="19.5" customHeight="1">
      <c r="A8" s="108">
        <v>40835</v>
      </c>
      <c r="B8" s="107" t="s">
        <v>74</v>
      </c>
      <c r="C8" s="73" t="s">
        <v>222</v>
      </c>
      <c r="D8" s="81">
        <v>42</v>
      </c>
      <c r="E8" s="72" t="s">
        <v>26</v>
      </c>
      <c r="F8" s="80">
        <v>122</v>
      </c>
      <c r="G8" s="72" t="s">
        <v>37</v>
      </c>
      <c r="H8" s="72" t="s">
        <v>45</v>
      </c>
      <c r="I8" s="80">
        <v>2403</v>
      </c>
      <c r="J8" s="97">
        <v>5</v>
      </c>
      <c r="K8" s="90"/>
    </row>
    <row r="9" spans="1:14" ht="19.5" customHeight="1">
      <c r="A9" s="108">
        <v>40835</v>
      </c>
      <c r="B9" s="107" t="s">
        <v>74</v>
      </c>
      <c r="C9" s="73" t="s">
        <v>222</v>
      </c>
      <c r="D9" s="81">
        <v>43</v>
      </c>
      <c r="E9" s="72" t="s">
        <v>26</v>
      </c>
      <c r="F9" s="80">
        <v>123</v>
      </c>
      <c r="G9" s="72" t="s">
        <v>37</v>
      </c>
      <c r="H9" s="72" t="s">
        <v>45</v>
      </c>
      <c r="I9" s="80">
        <v>2404</v>
      </c>
      <c r="J9" s="97">
        <v>6</v>
      </c>
      <c r="K9" s="90"/>
    </row>
    <row r="10" spans="1:14" ht="19.5" customHeight="1">
      <c r="A10" s="108">
        <v>40835</v>
      </c>
      <c r="B10" s="107" t="s">
        <v>74</v>
      </c>
      <c r="C10" s="73" t="s">
        <v>222</v>
      </c>
      <c r="D10" s="81">
        <v>44</v>
      </c>
      <c r="E10" s="72" t="s">
        <v>26</v>
      </c>
      <c r="F10" s="80">
        <v>124</v>
      </c>
      <c r="G10" s="72" t="s">
        <v>37</v>
      </c>
      <c r="H10" s="72" t="s">
        <v>45</v>
      </c>
      <c r="I10" s="80">
        <v>2405</v>
      </c>
      <c r="J10" s="97">
        <v>7</v>
      </c>
      <c r="K10" s="90"/>
    </row>
    <row r="11" spans="1:14" ht="19.5" customHeight="1">
      <c r="A11" s="108"/>
      <c r="B11" s="107"/>
      <c r="C11" s="73" t="s">
        <v>223</v>
      </c>
      <c r="D11" s="81"/>
      <c r="E11" s="72"/>
      <c r="F11" s="80"/>
      <c r="G11" s="72"/>
      <c r="H11" s="72"/>
      <c r="I11" s="80"/>
      <c r="J11" s="97"/>
      <c r="K11" s="90" t="s">
        <v>224</v>
      </c>
    </row>
    <row r="12" spans="1:14" ht="19.5" customHeight="1">
      <c r="A12" s="108"/>
      <c r="B12" s="107"/>
      <c r="C12" s="73"/>
      <c r="D12" s="81"/>
      <c r="E12" s="72"/>
      <c r="F12" s="80"/>
      <c r="G12" s="72"/>
      <c r="H12" s="72"/>
      <c r="I12" s="80"/>
      <c r="J12" s="97"/>
      <c r="K12" s="90"/>
    </row>
    <row r="13" spans="1:14" ht="19.5" customHeight="1">
      <c r="A13" s="108"/>
      <c r="B13" s="107"/>
      <c r="C13" s="73"/>
      <c r="D13" s="81"/>
      <c r="E13" s="72"/>
      <c r="F13" s="80"/>
      <c r="G13" s="72"/>
      <c r="H13" s="72"/>
      <c r="I13" s="80"/>
      <c r="J13" s="97"/>
      <c r="K13" s="90"/>
    </row>
    <row r="14" spans="1:14" ht="19.5" customHeight="1">
      <c r="A14" s="108"/>
      <c r="B14" s="107"/>
      <c r="C14" s="73"/>
      <c r="D14" s="81"/>
      <c r="E14" s="72"/>
      <c r="F14" s="80"/>
      <c r="G14" s="72"/>
      <c r="H14" s="72"/>
      <c r="I14" s="80"/>
      <c r="J14" s="97"/>
      <c r="K14" s="90"/>
    </row>
    <row r="15" spans="1:14" ht="19.5" customHeight="1">
      <c r="A15" s="108"/>
      <c r="B15" s="107"/>
      <c r="C15" s="73"/>
      <c r="D15" s="81"/>
      <c r="E15" s="72"/>
      <c r="F15" s="80"/>
      <c r="G15" s="72"/>
      <c r="H15" s="72"/>
      <c r="I15" s="80"/>
      <c r="J15" s="97"/>
      <c r="K15" s="90"/>
    </row>
    <row r="16" spans="1:14" ht="19.5" customHeight="1">
      <c r="A16" s="108"/>
      <c r="B16" s="107"/>
      <c r="C16" s="73"/>
      <c r="D16" s="81"/>
      <c r="E16" s="72"/>
      <c r="F16" s="80"/>
      <c r="G16" s="72"/>
      <c r="H16" s="72"/>
      <c r="I16" s="80"/>
      <c r="J16" s="97"/>
      <c r="K16" s="90"/>
    </row>
    <row r="17" spans="1:11" ht="19.5" customHeight="1">
      <c r="A17" s="108"/>
      <c r="B17" s="107"/>
      <c r="C17" s="73"/>
      <c r="D17" s="81"/>
      <c r="E17" s="72"/>
      <c r="F17" s="80"/>
      <c r="G17" s="72"/>
      <c r="H17" s="72"/>
      <c r="I17" s="80"/>
      <c r="J17" s="97"/>
      <c r="K17" s="90"/>
    </row>
    <row r="18" spans="1:11" ht="19.5" customHeight="1">
      <c r="A18" s="108"/>
      <c r="B18" s="107"/>
      <c r="C18" s="73"/>
      <c r="D18" s="81"/>
      <c r="E18" s="72"/>
      <c r="F18" s="80"/>
      <c r="G18" s="72"/>
      <c r="H18" s="72"/>
      <c r="I18" s="80"/>
      <c r="J18" s="97"/>
      <c r="K18" s="90"/>
    </row>
    <row r="19" spans="1:11" ht="19.5" customHeight="1">
      <c r="A19" s="108"/>
      <c r="B19" s="107"/>
      <c r="C19" s="73"/>
      <c r="D19" s="81"/>
      <c r="E19" s="72"/>
      <c r="F19" s="80"/>
      <c r="G19" s="72"/>
      <c r="H19" s="72"/>
      <c r="I19" s="80"/>
      <c r="J19" s="97"/>
      <c r="K19" s="90"/>
    </row>
    <row r="20" spans="1:11" ht="19.5" customHeight="1">
      <c r="A20" s="108"/>
      <c r="B20" s="107"/>
      <c r="C20" s="73"/>
      <c r="D20" s="81"/>
      <c r="E20" s="72"/>
      <c r="F20" s="80"/>
      <c r="G20" s="72"/>
      <c r="H20" s="72"/>
      <c r="I20" s="80"/>
      <c r="J20" s="97"/>
      <c r="K20" s="90"/>
    </row>
    <row r="21" spans="1:11" ht="19.5" customHeight="1">
      <c r="A21" s="108"/>
      <c r="B21" s="107"/>
      <c r="C21" s="73"/>
      <c r="D21" s="81"/>
      <c r="E21" s="72"/>
      <c r="F21" s="80"/>
      <c r="G21" s="72"/>
      <c r="H21" s="72"/>
      <c r="I21" s="80"/>
      <c r="J21" s="97"/>
      <c r="K21" s="90"/>
    </row>
    <row r="22" spans="1:11" ht="19.5" customHeight="1">
      <c r="A22" s="108"/>
      <c r="B22" s="107"/>
      <c r="C22" s="73"/>
      <c r="D22" s="81"/>
      <c r="E22" s="72"/>
      <c r="F22" s="80"/>
      <c r="G22" s="72"/>
      <c r="H22" s="72"/>
      <c r="I22" s="80"/>
      <c r="J22" s="97"/>
      <c r="K22" s="90"/>
    </row>
    <row r="23" spans="1:11" ht="19.5" customHeight="1">
      <c r="A23" s="108"/>
      <c r="B23" s="107"/>
      <c r="C23" s="73"/>
      <c r="D23" s="81"/>
      <c r="E23" s="72"/>
      <c r="F23" s="80"/>
      <c r="G23" s="72"/>
      <c r="H23" s="72"/>
      <c r="I23" s="80"/>
      <c r="J23" s="97"/>
      <c r="K23" s="90"/>
    </row>
    <row r="24" spans="1:11" ht="19.5" customHeight="1">
      <c r="A24" s="108"/>
      <c r="B24" s="107"/>
      <c r="C24" s="73"/>
      <c r="D24" s="81"/>
      <c r="E24" s="72"/>
      <c r="F24" s="80"/>
      <c r="G24" s="72"/>
      <c r="H24" s="72"/>
      <c r="I24" s="80"/>
      <c r="J24" s="97"/>
      <c r="K24" s="90"/>
    </row>
    <row r="25" spans="1:11" ht="19.5" customHeight="1">
      <c r="A25" s="108"/>
      <c r="B25" s="107"/>
      <c r="C25" s="73"/>
      <c r="D25" s="81"/>
      <c r="E25" s="72"/>
      <c r="F25" s="80"/>
      <c r="G25" s="72"/>
      <c r="H25" s="72"/>
      <c r="I25" s="80"/>
      <c r="J25" s="97"/>
      <c r="K25" s="90"/>
    </row>
    <row r="26" spans="1:11" ht="19.5" customHeight="1">
      <c r="A26" s="108"/>
      <c r="B26" s="107"/>
      <c r="C26" s="73"/>
      <c r="D26" s="81"/>
      <c r="E26" s="72"/>
      <c r="F26" s="80"/>
      <c r="G26" s="72"/>
      <c r="H26" s="72"/>
      <c r="I26" s="80"/>
      <c r="J26" s="97"/>
      <c r="K26" s="90"/>
    </row>
    <row r="27" spans="1:11" ht="19.5" customHeight="1">
      <c r="A27" s="108"/>
      <c r="B27" s="107"/>
      <c r="C27" s="73"/>
      <c r="D27" s="81"/>
      <c r="E27" s="72"/>
      <c r="F27" s="80"/>
      <c r="G27" s="72"/>
      <c r="H27" s="72"/>
      <c r="I27" s="80"/>
      <c r="J27" s="97"/>
      <c r="K27" s="90"/>
    </row>
    <row r="28" spans="1:11" ht="19.5" customHeight="1">
      <c r="A28" s="108"/>
      <c r="B28" s="107"/>
      <c r="C28" s="73"/>
      <c r="D28" s="81"/>
      <c r="E28" s="72"/>
      <c r="F28" s="80"/>
      <c r="G28" s="72"/>
      <c r="H28" s="72"/>
      <c r="I28" s="80"/>
      <c r="J28" s="97"/>
      <c r="K28" s="90"/>
    </row>
    <row r="29" spans="1:11" ht="19.5" customHeight="1">
      <c r="A29" s="108"/>
      <c r="B29" s="107"/>
      <c r="C29" s="73"/>
      <c r="D29" s="81"/>
      <c r="E29" s="72"/>
      <c r="F29" s="80"/>
      <c r="G29" s="72"/>
      <c r="H29" s="72"/>
      <c r="I29" s="80"/>
      <c r="J29" s="97"/>
      <c r="K29" s="90"/>
    </row>
    <row r="30" spans="1:11" ht="19.5" customHeight="1">
      <c r="A30" s="108"/>
      <c r="B30" s="107"/>
      <c r="C30" s="73"/>
      <c r="D30" s="81"/>
      <c r="E30" s="72"/>
      <c r="F30" s="80"/>
      <c r="G30" s="72"/>
      <c r="H30" s="72"/>
      <c r="I30" s="80"/>
      <c r="J30" s="97"/>
      <c r="K30" s="90"/>
    </row>
    <row r="31" spans="1:11" ht="19.5" customHeight="1">
      <c r="A31" s="108"/>
      <c r="B31" s="107"/>
      <c r="C31" s="73"/>
      <c r="D31" s="81"/>
      <c r="E31" s="72"/>
      <c r="F31" s="80"/>
      <c r="G31" s="72"/>
      <c r="H31" s="72"/>
      <c r="I31" s="80"/>
      <c r="J31" s="97"/>
      <c r="K31" s="90"/>
    </row>
    <row r="32" spans="1:11" ht="19.5" customHeight="1">
      <c r="A32" s="108"/>
      <c r="B32" s="107"/>
      <c r="C32" s="73"/>
      <c r="D32" s="81"/>
      <c r="E32" s="72"/>
      <c r="F32" s="80"/>
      <c r="G32" s="72"/>
      <c r="H32" s="72"/>
      <c r="I32" s="80"/>
      <c r="J32" s="97"/>
      <c r="K32" s="90"/>
    </row>
    <row r="33" spans="1:11" ht="19.5" customHeight="1">
      <c r="A33" s="108"/>
      <c r="B33" s="107"/>
      <c r="C33" s="73"/>
      <c r="D33" s="81"/>
      <c r="E33" s="72"/>
      <c r="F33" s="80"/>
      <c r="G33" s="72"/>
      <c r="H33" s="72"/>
      <c r="I33" s="80"/>
      <c r="J33" s="97"/>
      <c r="K33" s="90"/>
    </row>
    <row r="34" spans="1:11" ht="19.5" customHeight="1">
      <c r="A34" s="108"/>
      <c r="B34" s="107"/>
      <c r="C34" s="73"/>
      <c r="D34" s="81"/>
      <c r="E34" s="72"/>
      <c r="F34" s="80"/>
      <c r="G34" s="72"/>
      <c r="H34" s="72"/>
      <c r="I34" s="80"/>
      <c r="J34" s="97"/>
      <c r="K34" s="90"/>
    </row>
    <row r="35" spans="1:11" ht="19.5" customHeight="1">
      <c r="A35" s="108"/>
      <c r="B35" s="107"/>
      <c r="C35" s="73"/>
      <c r="D35" s="81"/>
      <c r="E35" s="72"/>
      <c r="F35" s="80"/>
      <c r="G35" s="72"/>
      <c r="H35" s="72"/>
      <c r="I35" s="80"/>
      <c r="J35" s="97"/>
      <c r="K35" s="90"/>
    </row>
    <row r="36" spans="1:11" ht="19.5" customHeight="1">
      <c r="A36" s="108"/>
      <c r="B36" s="107"/>
      <c r="C36" s="73"/>
      <c r="D36" s="81"/>
      <c r="E36" s="72"/>
      <c r="F36" s="80"/>
      <c r="G36" s="72"/>
      <c r="H36" s="72"/>
      <c r="I36" s="80"/>
      <c r="J36" s="97"/>
      <c r="K36" s="90"/>
    </row>
    <row r="37" spans="1:11" ht="19.5" customHeight="1">
      <c r="A37" s="108"/>
      <c r="B37" s="107"/>
      <c r="C37" s="73"/>
      <c r="D37" s="81"/>
      <c r="E37" s="72"/>
      <c r="F37" s="80"/>
      <c r="G37" s="72"/>
      <c r="H37" s="72"/>
      <c r="I37" s="80"/>
      <c r="J37" s="97"/>
      <c r="K37" s="90"/>
    </row>
    <row r="38" spans="1:11" ht="19.5" customHeight="1">
      <c r="A38" s="108"/>
      <c r="B38" s="107"/>
      <c r="C38" s="73"/>
      <c r="D38" s="81"/>
      <c r="E38" s="72"/>
      <c r="F38" s="80"/>
      <c r="G38" s="72"/>
      <c r="H38" s="72"/>
      <c r="I38" s="80"/>
      <c r="J38" s="97"/>
      <c r="K38" s="90"/>
    </row>
    <row r="39" spans="1:11" ht="19.5" customHeight="1">
      <c r="A39" s="108"/>
      <c r="B39" s="107"/>
      <c r="C39" s="73"/>
      <c r="D39" s="81"/>
      <c r="E39" s="72"/>
      <c r="F39" s="80"/>
      <c r="G39" s="72"/>
      <c r="H39" s="72"/>
      <c r="I39" s="80"/>
      <c r="J39" s="97"/>
      <c r="K39" s="90"/>
    </row>
    <row r="40" spans="1:11" ht="19.5" customHeight="1">
      <c r="A40" s="108"/>
      <c r="B40" s="107"/>
      <c r="C40" s="73"/>
      <c r="D40" s="81"/>
      <c r="E40" s="72"/>
      <c r="F40" s="80"/>
      <c r="G40" s="72"/>
      <c r="H40" s="72"/>
      <c r="I40" s="80"/>
      <c r="J40" s="97"/>
      <c r="K40" s="90"/>
    </row>
    <row r="41" spans="1:11" ht="19.5" customHeight="1">
      <c r="A41" s="108"/>
      <c r="B41" s="107"/>
      <c r="C41" s="73"/>
      <c r="D41" s="81"/>
      <c r="E41" s="72"/>
      <c r="F41" s="80"/>
      <c r="G41" s="72"/>
      <c r="H41" s="72"/>
      <c r="I41" s="80"/>
      <c r="J41" s="97"/>
      <c r="K41" s="90"/>
    </row>
    <row r="42" spans="1:11" ht="19.5" customHeight="1">
      <c r="A42" s="108"/>
      <c r="B42" s="107"/>
      <c r="C42" s="73"/>
      <c r="D42" s="81"/>
      <c r="E42" s="72"/>
      <c r="F42" s="80"/>
      <c r="G42" s="72"/>
      <c r="H42" s="72"/>
      <c r="I42" s="80"/>
      <c r="J42" s="97"/>
      <c r="K42" s="90"/>
    </row>
    <row r="43" spans="1:11" ht="19.5" customHeight="1">
      <c r="A43" s="108"/>
      <c r="B43" s="107"/>
      <c r="C43" s="73"/>
      <c r="D43" s="81"/>
      <c r="E43" s="72"/>
      <c r="F43" s="80"/>
      <c r="G43" s="72"/>
      <c r="H43" s="72"/>
      <c r="I43" s="80"/>
      <c r="J43" s="97"/>
      <c r="K43" s="90"/>
    </row>
    <row r="44" spans="1:11" ht="19.5" customHeight="1">
      <c r="A44" s="108"/>
      <c r="B44" s="107"/>
      <c r="C44" s="73"/>
      <c r="D44" s="81"/>
      <c r="E44" s="72"/>
      <c r="F44" s="80"/>
      <c r="G44" s="72"/>
      <c r="H44" s="72"/>
      <c r="I44" s="80"/>
      <c r="J44" s="97"/>
      <c r="K44" s="90"/>
    </row>
    <row r="45" spans="1:11" ht="19.5" customHeight="1">
      <c r="A45" s="108"/>
      <c r="B45" s="107"/>
      <c r="C45" s="73"/>
      <c r="D45" s="81"/>
      <c r="E45" s="72"/>
      <c r="F45" s="80"/>
      <c r="G45" s="72"/>
      <c r="H45" s="72"/>
      <c r="I45" s="80"/>
      <c r="J45" s="97"/>
      <c r="K45" s="90"/>
    </row>
    <row r="46" spans="1:11" ht="19.5" customHeight="1">
      <c r="A46" s="108"/>
      <c r="B46" s="107"/>
      <c r="C46" s="73"/>
      <c r="D46" s="81"/>
      <c r="E46" s="72"/>
      <c r="F46" s="80"/>
      <c r="G46" s="72"/>
      <c r="H46" s="72"/>
      <c r="I46" s="80"/>
      <c r="J46" s="97"/>
      <c r="K46" s="90"/>
    </row>
    <row r="47" spans="1:11" ht="19.5" customHeight="1">
      <c r="A47" s="108"/>
      <c r="B47" s="107"/>
      <c r="C47" s="73"/>
      <c r="D47" s="81"/>
      <c r="E47" s="72"/>
      <c r="F47" s="80"/>
      <c r="G47" s="72"/>
      <c r="H47" s="72"/>
      <c r="I47" s="80"/>
      <c r="J47" s="97"/>
      <c r="K47" s="90"/>
    </row>
    <row r="48" spans="1:11" ht="19.5" customHeight="1">
      <c r="A48" s="108"/>
      <c r="B48" s="107"/>
      <c r="C48" s="73"/>
      <c r="D48" s="81"/>
      <c r="E48" s="72"/>
      <c r="F48" s="80"/>
      <c r="G48" s="72"/>
      <c r="H48" s="72"/>
      <c r="I48" s="80"/>
      <c r="J48" s="97"/>
      <c r="K48" s="90"/>
    </row>
    <row r="49" spans="1:11" ht="19.5" customHeight="1">
      <c r="A49" s="108"/>
      <c r="B49" s="107"/>
      <c r="C49" s="73"/>
      <c r="D49" s="81"/>
      <c r="E49" s="72"/>
      <c r="F49" s="80"/>
      <c r="G49" s="72"/>
      <c r="H49" s="72"/>
      <c r="I49" s="80"/>
      <c r="J49" s="97"/>
      <c r="K49" s="90"/>
    </row>
    <row r="50" spans="1:11" ht="19.5" customHeight="1">
      <c r="A50" s="108"/>
      <c r="B50" s="107"/>
      <c r="C50" s="73"/>
      <c r="D50" s="81"/>
      <c r="E50" s="72"/>
      <c r="F50" s="80"/>
      <c r="G50" s="72"/>
      <c r="H50" s="72"/>
      <c r="I50" s="80"/>
      <c r="J50" s="97"/>
      <c r="K50" s="90"/>
    </row>
    <row r="51" spans="1:11" ht="19.5" customHeight="1">
      <c r="A51" s="108"/>
      <c r="B51" s="107"/>
      <c r="C51" s="73"/>
      <c r="D51" s="81"/>
      <c r="E51" s="72"/>
      <c r="F51" s="80"/>
      <c r="G51" s="72"/>
      <c r="H51" s="72"/>
      <c r="I51" s="80"/>
      <c r="J51" s="97"/>
      <c r="K51" s="90"/>
    </row>
    <row r="52" spans="1:11" ht="19.5" customHeight="1">
      <c r="A52" s="108"/>
      <c r="B52" s="107"/>
      <c r="C52" s="73"/>
      <c r="D52" s="81"/>
      <c r="E52" s="72"/>
      <c r="F52" s="80"/>
      <c r="G52" s="72"/>
      <c r="H52" s="72"/>
      <c r="I52" s="80"/>
      <c r="J52" s="97"/>
      <c r="K52" s="90"/>
    </row>
    <row r="53" spans="1:11" ht="19.5" customHeight="1">
      <c r="A53" s="108"/>
      <c r="B53" s="107"/>
      <c r="C53" s="73"/>
      <c r="D53" s="81"/>
      <c r="E53" s="72"/>
      <c r="F53" s="80"/>
      <c r="G53" s="72"/>
      <c r="H53" s="72"/>
      <c r="I53" s="80"/>
      <c r="J53" s="97"/>
      <c r="K53" s="90"/>
    </row>
    <row r="54" spans="1:11" ht="19.5" customHeight="1">
      <c r="A54" s="108"/>
      <c r="B54" s="107"/>
      <c r="C54" s="73"/>
      <c r="D54" s="81"/>
      <c r="E54" s="72"/>
      <c r="F54" s="80"/>
      <c r="G54" s="72"/>
      <c r="H54" s="72"/>
      <c r="I54" s="80"/>
      <c r="J54" s="97"/>
      <c r="K54" s="90"/>
    </row>
    <row r="55" spans="1:11" ht="19.5" customHeight="1">
      <c r="A55" s="108"/>
      <c r="B55" s="107"/>
      <c r="C55" s="73"/>
      <c r="D55" s="81"/>
      <c r="E55" s="72"/>
      <c r="F55" s="80"/>
      <c r="G55" s="72"/>
      <c r="H55" s="72"/>
      <c r="I55" s="80"/>
      <c r="J55" s="97"/>
      <c r="K55" s="90"/>
    </row>
    <row r="56" spans="1:11" ht="19.5" customHeight="1">
      <c r="A56" s="108"/>
      <c r="B56" s="107"/>
      <c r="C56" s="73"/>
      <c r="D56" s="81"/>
      <c r="E56" s="72"/>
      <c r="F56" s="80"/>
      <c r="G56" s="72"/>
      <c r="H56" s="72"/>
      <c r="I56" s="80"/>
      <c r="J56" s="97"/>
      <c r="K56" s="90"/>
    </row>
    <row r="57" spans="1:11" ht="19.5" customHeight="1">
      <c r="A57" s="108"/>
      <c r="B57" s="107"/>
      <c r="C57" s="73"/>
      <c r="D57" s="81"/>
      <c r="E57" s="72"/>
      <c r="F57" s="80"/>
      <c r="G57" s="72"/>
      <c r="H57" s="72"/>
      <c r="I57" s="80"/>
      <c r="J57" s="97"/>
      <c r="K57" s="90"/>
    </row>
    <row r="58" spans="1:11" ht="19.5" customHeight="1">
      <c r="A58" s="108"/>
      <c r="B58" s="107"/>
      <c r="C58" s="73"/>
      <c r="D58" s="81"/>
      <c r="E58" s="72"/>
      <c r="F58" s="80"/>
      <c r="G58" s="72"/>
      <c r="H58" s="72"/>
      <c r="I58" s="80"/>
      <c r="J58" s="97"/>
      <c r="K58" s="90"/>
    </row>
    <row r="59" spans="1:11" ht="19.5" customHeight="1">
      <c r="A59" s="108"/>
      <c r="B59" s="107"/>
      <c r="C59" s="73"/>
      <c r="D59" s="81"/>
      <c r="E59" s="72"/>
      <c r="F59" s="80"/>
      <c r="G59" s="72"/>
      <c r="H59" s="72"/>
      <c r="I59" s="80"/>
      <c r="J59" s="97"/>
      <c r="K59" s="90"/>
    </row>
    <row r="60" spans="1:11" ht="19.5" customHeight="1">
      <c r="A60" s="108"/>
      <c r="B60" s="107"/>
      <c r="C60" s="73"/>
      <c r="D60" s="81"/>
      <c r="E60" s="72"/>
      <c r="F60" s="80"/>
      <c r="G60" s="72"/>
      <c r="H60" s="72"/>
      <c r="I60" s="80"/>
      <c r="J60" s="97"/>
      <c r="K60" s="90"/>
    </row>
    <row r="61" spans="1:11" ht="19.5" customHeight="1">
      <c r="A61" s="108"/>
      <c r="B61" s="107"/>
      <c r="C61" s="73"/>
      <c r="D61" s="81"/>
      <c r="E61" s="72"/>
      <c r="F61" s="80"/>
      <c r="G61" s="72"/>
      <c r="H61" s="72"/>
      <c r="I61" s="80"/>
      <c r="J61" s="97"/>
      <c r="K61" s="90"/>
    </row>
    <row r="62" spans="1:11" ht="19.5" customHeight="1">
      <c r="A62" s="108"/>
      <c r="B62" s="107"/>
      <c r="C62" s="73"/>
      <c r="D62" s="81"/>
      <c r="E62" s="72"/>
      <c r="F62" s="80"/>
      <c r="G62" s="72"/>
      <c r="H62" s="72"/>
      <c r="I62" s="80"/>
      <c r="J62" s="97"/>
      <c r="K62" s="90"/>
    </row>
    <row r="63" spans="1:11" ht="19.5" customHeight="1">
      <c r="A63" s="108"/>
      <c r="B63" s="107"/>
      <c r="C63" s="73"/>
      <c r="D63" s="81"/>
      <c r="E63" s="72"/>
      <c r="F63" s="80"/>
      <c r="G63" s="72"/>
      <c r="H63" s="72"/>
      <c r="I63" s="80"/>
      <c r="J63" s="97"/>
      <c r="K63" s="90"/>
    </row>
    <row r="64" spans="1:11">
      <c r="A64" s="94"/>
    </row>
    <row r="65" spans="1:1">
      <c r="A65" s="94"/>
    </row>
    <row r="66" spans="1:1">
      <c r="A66" s="94"/>
    </row>
  </sheetData>
  <dataValidations count="5">
    <dataValidation type="list" allowBlank="1" showInputMessage="1" showErrorMessage="1" sqref="C4:C63">
      <formula1>สินค้า!$B$2:$B$1000</formula1>
    </dataValidation>
    <dataValidation type="list" allowBlank="1" showInputMessage="1" showErrorMessage="1" sqref="E4:E63">
      <formula1>หน่วย!$B$2:$B$50</formula1>
    </dataValidation>
    <dataValidation type="list" allowBlank="1" showInputMessage="1" showErrorMessage="1" sqref="G4:G63">
      <formula1>ผู้ขาย!$B$2:$B$250</formula1>
    </dataValidation>
    <dataValidation type="list" allowBlank="1" showInputMessage="1" showErrorMessage="1" sqref="H4:H63">
      <formula1>หน่วยงาน!$B$2:$B$10</formula1>
    </dataValidation>
    <dataValidation type="list" allowBlank="1" showInputMessage="1" showErrorMessage="1" sqref="K4:K63">
      <formula1>"Update,Delete,Add"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>
    <tabColor rgb="FF7030A0"/>
  </sheetPr>
  <dimension ref="A1:I121"/>
  <sheetViews>
    <sheetView showGridLines="0" workbookViewId="0">
      <selection activeCell="I26" sqref="I26"/>
    </sheetView>
  </sheetViews>
  <sheetFormatPr defaultRowHeight="14.25"/>
  <cols>
    <col min="1" max="1" width="7.5" customWidth="1"/>
    <col min="2" max="2" width="9.625" customWidth="1"/>
    <col min="5" max="5" width="18.625" customWidth="1"/>
    <col min="7" max="7" width="7.375" customWidth="1"/>
    <col min="8" max="8" width="9.875" customWidth="1"/>
    <col min="9" max="9" width="12.625" customWidth="1"/>
    <col min="10" max="10" width="5.625" customWidth="1"/>
    <col min="11" max="11" width="5.25" customWidth="1"/>
    <col min="12" max="12" width="45" customWidth="1"/>
  </cols>
  <sheetData>
    <row r="1" spans="1:9">
      <c r="A1" s="134" t="s">
        <v>76</v>
      </c>
      <c r="B1" s="135"/>
      <c r="C1" s="135"/>
      <c r="D1" s="135"/>
      <c r="E1" s="135"/>
      <c r="F1" s="135"/>
      <c r="G1" s="135"/>
      <c r="H1" s="135"/>
      <c r="I1" s="135"/>
    </row>
    <row r="2" spans="1:9">
      <c r="A2" s="135"/>
      <c r="B2" s="135"/>
      <c r="C2" s="135"/>
      <c r="D2" s="135"/>
      <c r="E2" s="135"/>
      <c r="F2" s="135"/>
      <c r="G2" s="135"/>
      <c r="H2" s="135"/>
      <c r="I2" s="135"/>
    </row>
    <row r="3" spans="1:9">
      <c r="A3" s="135"/>
      <c r="B3" s="135"/>
      <c r="C3" s="135"/>
      <c r="D3" s="135"/>
      <c r="E3" s="135"/>
      <c r="F3" s="135"/>
      <c r="G3" s="135"/>
      <c r="H3" s="135"/>
      <c r="I3" s="135"/>
    </row>
    <row r="4" spans="1:9">
      <c r="A4" s="135"/>
      <c r="B4" s="135"/>
      <c r="C4" s="135"/>
      <c r="D4" s="135"/>
      <c r="E4" s="135"/>
      <c r="F4" s="135"/>
      <c r="G4" s="135"/>
      <c r="H4" s="135"/>
      <c r="I4" s="135"/>
    </row>
    <row r="5" spans="1:9">
      <c r="A5" s="135"/>
      <c r="B5" s="135"/>
      <c r="C5" s="135"/>
      <c r="D5" s="135"/>
      <c r="E5" s="135"/>
      <c r="F5" s="135"/>
      <c r="G5" s="135"/>
      <c r="H5" s="135"/>
      <c r="I5" s="135"/>
    </row>
    <row r="6" spans="1:9" ht="24.75" customHeight="1">
      <c r="A6" s="135"/>
      <c r="B6" s="135"/>
      <c r="C6" s="135"/>
      <c r="D6" s="135"/>
      <c r="E6" s="135"/>
      <c r="F6" s="135"/>
      <c r="G6" s="135"/>
      <c r="H6" s="135"/>
      <c r="I6" s="135"/>
    </row>
    <row r="7" spans="1:9" ht="17.25" customHeight="1">
      <c r="A7" s="3" t="s">
        <v>18</v>
      </c>
      <c r="B7" s="205"/>
      <c r="C7" s="205"/>
      <c r="D7" s="205"/>
      <c r="E7" s="205"/>
      <c r="F7" s="3" t="s">
        <v>19</v>
      </c>
      <c r="G7" s="206"/>
      <c r="H7" s="207"/>
      <c r="I7" s="48" t="s">
        <v>77</v>
      </c>
    </row>
    <row r="8" spans="1:9" ht="17.25" customHeight="1">
      <c r="A8" s="3" t="s">
        <v>17</v>
      </c>
      <c r="B8" s="142"/>
      <c r="C8" s="142"/>
      <c r="D8" s="142"/>
      <c r="E8" s="142"/>
      <c r="F8" s="3" t="s">
        <v>20</v>
      </c>
      <c r="G8" s="155">
        <f ca="1">TODAY()</f>
        <v>40835</v>
      </c>
      <c r="H8" s="155"/>
      <c r="I8" s="33">
        <f ca="1">NOW()</f>
        <v>40835.613513194447</v>
      </c>
    </row>
    <row r="9" spans="1:9" ht="17.25" customHeight="1">
      <c r="A9" s="3" t="s">
        <v>16</v>
      </c>
      <c r="B9" s="142"/>
      <c r="C9" s="142"/>
      <c r="D9" s="142"/>
      <c r="E9" s="142"/>
      <c r="F9" s="3" t="s">
        <v>21</v>
      </c>
      <c r="G9" s="142">
        <f>1</f>
        <v>1</v>
      </c>
      <c r="H9" s="142"/>
      <c r="I9" s="142"/>
    </row>
    <row r="10" spans="1:9" ht="17.25" customHeight="1">
      <c r="A10" s="5" t="s">
        <v>15</v>
      </c>
      <c r="B10" s="149"/>
      <c r="C10" s="149"/>
      <c r="D10" s="149"/>
      <c r="E10" s="149"/>
      <c r="F10" s="5" t="s">
        <v>22</v>
      </c>
      <c r="G10" s="150"/>
      <c r="H10" s="150"/>
      <c r="I10" s="150"/>
    </row>
    <row r="11" spans="1:9" ht="13.5" customHeight="1">
      <c r="A11" s="151"/>
      <c r="B11" s="151"/>
      <c r="C11" s="151"/>
      <c r="D11" s="151"/>
      <c r="E11" s="151"/>
      <c r="F11" s="151"/>
      <c r="G11" s="151"/>
      <c r="H11" s="151"/>
      <c r="I11" s="151"/>
    </row>
    <row r="12" spans="1:9" ht="18" customHeight="1">
      <c r="A12" s="121" t="s">
        <v>0</v>
      </c>
      <c r="B12" s="122"/>
      <c r="C12" s="16"/>
      <c r="D12" s="17"/>
      <c r="E12" s="18"/>
      <c r="F12" s="13" t="s">
        <v>2</v>
      </c>
      <c r="G12" s="13"/>
      <c r="H12" s="112"/>
      <c r="I12" s="113"/>
    </row>
    <row r="13" spans="1:9" ht="16.5" customHeight="1">
      <c r="A13" s="123"/>
      <c r="B13" s="124"/>
      <c r="C13" s="146"/>
      <c r="D13" s="147"/>
      <c r="E13" s="148"/>
      <c r="F13" s="14" t="s">
        <v>1</v>
      </c>
      <c r="G13" s="14"/>
      <c r="H13" s="114"/>
      <c r="I13" s="115"/>
    </row>
    <row r="14" spans="1:9" ht="18" customHeight="1">
      <c r="A14" s="125"/>
      <c r="B14" s="126"/>
      <c r="C14" s="19"/>
      <c r="D14" s="20"/>
      <c r="E14" s="21"/>
      <c r="F14" s="15" t="s">
        <v>3</v>
      </c>
      <c r="G14" s="15"/>
      <c r="H14" s="116"/>
      <c r="I14" s="117"/>
    </row>
    <row r="15" spans="1:9">
      <c r="A15" s="127" t="s">
        <v>4</v>
      </c>
      <c r="B15" s="118" t="s">
        <v>5</v>
      </c>
      <c r="C15" s="119"/>
      <c r="D15" s="119"/>
      <c r="E15" s="119"/>
      <c r="F15" s="127" t="s">
        <v>6</v>
      </c>
      <c r="G15" s="131" t="s">
        <v>7</v>
      </c>
      <c r="H15" s="132" t="s">
        <v>8</v>
      </c>
      <c r="I15" s="144" t="s">
        <v>23</v>
      </c>
    </row>
    <row r="16" spans="1:9">
      <c r="A16" s="128"/>
      <c r="B16" s="120"/>
      <c r="C16" s="120"/>
      <c r="D16" s="120"/>
      <c r="E16" s="120"/>
      <c r="F16" s="128"/>
      <c r="G16" s="128"/>
      <c r="H16" s="133"/>
      <c r="I16" s="145"/>
    </row>
    <row r="17" spans="1:9" ht="19.5" customHeight="1">
      <c r="A17" s="30"/>
      <c r="B17" s="203"/>
      <c r="C17" s="204"/>
      <c r="D17" s="204"/>
      <c r="E17" s="204"/>
      <c r="F17" s="7"/>
      <c r="G17" s="6"/>
      <c r="H17" s="8"/>
      <c r="I17" s="31"/>
    </row>
    <row r="18" spans="1:9" ht="19.5" customHeight="1">
      <c r="A18" s="30"/>
      <c r="B18" s="110"/>
      <c r="C18" s="111"/>
      <c r="D18" s="111"/>
      <c r="E18" s="111"/>
      <c r="F18" s="7"/>
      <c r="G18" s="6"/>
      <c r="H18" s="8"/>
      <c r="I18" s="31"/>
    </row>
    <row r="19" spans="1:9" ht="19.5" customHeight="1">
      <c r="A19" s="30"/>
      <c r="B19" s="110"/>
      <c r="C19" s="111"/>
      <c r="D19" s="111"/>
      <c r="E19" s="111"/>
      <c r="F19" s="7"/>
      <c r="G19" s="6"/>
      <c r="H19" s="8"/>
      <c r="I19" s="31"/>
    </row>
    <row r="20" spans="1:9" ht="19.5" customHeight="1">
      <c r="A20" s="30"/>
      <c r="B20" s="110"/>
      <c r="C20" s="111"/>
      <c r="D20" s="111"/>
      <c r="E20" s="111"/>
      <c r="F20" s="7"/>
      <c r="G20" s="6"/>
      <c r="H20" s="8"/>
      <c r="I20" s="31"/>
    </row>
    <row r="21" spans="1:9" ht="19.5" customHeight="1">
      <c r="A21" s="30"/>
      <c r="B21" s="110"/>
      <c r="C21" s="111"/>
      <c r="D21" s="111"/>
      <c r="E21" s="111"/>
      <c r="F21" s="7"/>
      <c r="G21" s="6"/>
      <c r="H21" s="8"/>
      <c r="I21" s="31"/>
    </row>
    <row r="22" spans="1:9" ht="19.5" customHeight="1">
      <c r="A22" s="30"/>
      <c r="B22" s="110"/>
      <c r="C22" s="111"/>
      <c r="D22" s="111"/>
      <c r="E22" s="111"/>
      <c r="F22" s="7"/>
      <c r="G22" s="6"/>
      <c r="H22" s="8"/>
      <c r="I22" s="31"/>
    </row>
    <row r="23" spans="1:9" ht="19.5" customHeight="1">
      <c r="A23" s="30"/>
      <c r="B23" s="110"/>
      <c r="C23" s="111"/>
      <c r="D23" s="111"/>
      <c r="E23" s="111"/>
      <c r="F23" s="7"/>
      <c r="G23" s="6"/>
      <c r="H23" s="8"/>
      <c r="I23" s="31"/>
    </row>
    <row r="24" spans="1:9" ht="19.5" customHeight="1">
      <c r="A24" s="30"/>
      <c r="B24" s="110"/>
      <c r="C24" s="111"/>
      <c r="D24" s="111"/>
      <c r="E24" s="111"/>
      <c r="F24" s="7"/>
      <c r="G24" s="6"/>
      <c r="H24" s="8"/>
      <c r="I24" s="31"/>
    </row>
    <row r="25" spans="1:9" ht="19.5" customHeight="1">
      <c r="A25" s="30"/>
      <c r="B25" s="110"/>
      <c r="C25" s="111"/>
      <c r="D25" s="111"/>
      <c r="E25" s="111"/>
      <c r="F25" s="7"/>
      <c r="G25" s="6"/>
      <c r="H25" s="8"/>
      <c r="I25" s="31"/>
    </row>
    <row r="26" spans="1:9" ht="19.5" customHeight="1">
      <c r="A26" s="30"/>
      <c r="B26" s="110"/>
      <c r="C26" s="111"/>
      <c r="D26" s="111"/>
      <c r="E26" s="111"/>
      <c r="F26" s="7"/>
      <c r="G26" s="6"/>
      <c r="H26" s="8"/>
      <c r="I26" s="31"/>
    </row>
    <row r="27" spans="1:9" ht="19.5" customHeight="1">
      <c r="A27" s="30"/>
      <c r="B27" s="110"/>
      <c r="C27" s="111"/>
      <c r="D27" s="111"/>
      <c r="E27" s="111"/>
      <c r="F27" s="7"/>
      <c r="G27" s="6"/>
      <c r="H27" s="8"/>
      <c r="I27" s="31"/>
    </row>
    <row r="28" spans="1:9" ht="19.5" customHeight="1">
      <c r="A28" s="30"/>
      <c r="B28" s="200"/>
      <c r="C28" s="201"/>
      <c r="D28" s="201"/>
      <c r="E28" s="202"/>
      <c r="F28" s="7"/>
      <c r="G28" s="6"/>
      <c r="H28" s="8"/>
      <c r="I28" s="31"/>
    </row>
    <row r="29" spans="1:9" ht="19.5" customHeight="1">
      <c r="A29" s="30"/>
      <c r="B29" s="200"/>
      <c r="C29" s="201"/>
      <c r="D29" s="201"/>
      <c r="E29" s="202"/>
      <c r="F29" s="7"/>
      <c r="G29" s="6"/>
      <c r="H29" s="8"/>
      <c r="I29" s="31"/>
    </row>
    <row r="30" spans="1:9" ht="19.5" customHeight="1">
      <c r="A30" s="30"/>
      <c r="B30" s="110"/>
      <c r="C30" s="111"/>
      <c r="D30" s="111"/>
      <c r="E30" s="111"/>
      <c r="F30" s="7"/>
      <c r="G30" s="6"/>
      <c r="H30" s="8"/>
      <c r="I30" s="31"/>
    </row>
    <row r="31" spans="1:9" ht="19.5" customHeight="1">
      <c r="A31" s="30"/>
      <c r="B31" s="110"/>
      <c r="C31" s="111"/>
      <c r="D31" s="111"/>
      <c r="E31" s="111"/>
      <c r="F31" s="7"/>
      <c r="G31" s="6"/>
      <c r="H31" s="8"/>
      <c r="I31" s="31"/>
    </row>
    <row r="32" spans="1:9" ht="19.5" customHeight="1">
      <c r="A32" s="30"/>
      <c r="B32" s="110"/>
      <c r="C32" s="111"/>
      <c r="D32" s="111"/>
      <c r="E32" s="111"/>
      <c r="F32" s="7"/>
      <c r="G32" s="6"/>
      <c r="H32" s="8"/>
      <c r="I32" s="31"/>
    </row>
    <row r="33" spans="1:9" ht="19.5" customHeight="1">
      <c r="A33" s="30"/>
      <c r="B33" s="110"/>
      <c r="C33" s="111"/>
      <c r="D33" s="111"/>
      <c r="E33" s="111"/>
      <c r="F33" s="7"/>
      <c r="G33" s="6"/>
      <c r="H33" s="8"/>
      <c r="I33" s="31"/>
    </row>
    <row r="34" spans="1:9" ht="19.5" customHeight="1">
      <c r="A34" s="30"/>
      <c r="B34" s="110"/>
      <c r="C34" s="111"/>
      <c r="D34" s="111"/>
      <c r="E34" s="111"/>
      <c r="F34" s="7"/>
      <c r="G34" s="6"/>
      <c r="H34" s="8"/>
      <c r="I34" s="31"/>
    </row>
    <row r="35" spans="1:9" ht="19.5" customHeight="1">
      <c r="A35" s="30"/>
      <c r="B35" s="110"/>
      <c r="C35" s="111"/>
      <c r="D35" s="111"/>
      <c r="E35" s="111"/>
      <c r="F35" s="7"/>
      <c r="G35" s="6"/>
      <c r="H35" s="8"/>
      <c r="I35" s="31"/>
    </row>
    <row r="36" spans="1:9" ht="19.5" customHeight="1">
      <c r="A36" s="30"/>
      <c r="B36" s="110"/>
      <c r="C36" s="111"/>
      <c r="D36" s="111"/>
      <c r="E36" s="111"/>
      <c r="F36" s="7"/>
      <c r="G36" s="6"/>
      <c r="H36" s="8"/>
      <c r="I36" s="31"/>
    </row>
    <row r="37" spans="1:9" ht="19.5" customHeight="1">
      <c r="A37" s="12"/>
      <c r="B37" s="159"/>
      <c r="C37" s="160"/>
      <c r="D37" s="160"/>
      <c r="E37" s="160"/>
      <c r="F37" s="161"/>
      <c r="G37" s="162" t="s">
        <v>9</v>
      </c>
      <c r="H37" s="120"/>
      <c r="I37" s="10">
        <f>SUM(I17:I36)</f>
        <v>0</v>
      </c>
    </row>
    <row r="38" spans="1:9" ht="19.5" customHeight="1">
      <c r="A38" s="12"/>
      <c r="B38" s="12"/>
      <c r="C38" s="12"/>
      <c r="D38" s="12"/>
      <c r="E38" s="12"/>
      <c r="F38" s="12"/>
      <c r="G38" s="163" t="s">
        <v>10</v>
      </c>
      <c r="H38" s="164"/>
      <c r="I38" s="10">
        <f>I37*7%</f>
        <v>0</v>
      </c>
    </row>
    <row r="39" spans="1:9" ht="19.5" customHeight="1">
      <c r="A39" s="12"/>
      <c r="B39" s="39" t="s">
        <v>12</v>
      </c>
      <c r="C39" s="165"/>
      <c r="D39" s="165"/>
      <c r="E39" s="166" t="s">
        <v>13</v>
      </c>
      <c r="F39" s="167"/>
      <c r="G39" s="164" t="s">
        <v>11</v>
      </c>
      <c r="H39" s="168"/>
      <c r="I39" s="11">
        <f>SUM(I37:I38)</f>
        <v>0</v>
      </c>
    </row>
    <row r="40" spans="1:9" ht="19.5" customHeight="1">
      <c r="A40" s="12"/>
      <c r="B40" s="199" t="s">
        <v>14</v>
      </c>
      <c r="C40" s="199"/>
      <c r="D40" s="199"/>
      <c r="E40" s="199"/>
      <c r="F40" s="12"/>
      <c r="G40" s="12"/>
      <c r="H40" s="12"/>
      <c r="I40" s="12"/>
    </row>
    <row r="41" spans="1:9" ht="15.75" customHeight="1">
      <c r="A41" s="134" t="s">
        <v>76</v>
      </c>
      <c r="B41" s="135"/>
      <c r="C41" s="135"/>
      <c r="D41" s="135"/>
      <c r="E41" s="135"/>
      <c r="F41" s="135"/>
      <c r="G41" s="135"/>
      <c r="H41" s="135"/>
      <c r="I41" s="135"/>
    </row>
    <row r="42" spans="1:9" ht="15.75" customHeight="1">
      <c r="A42" s="135"/>
      <c r="B42" s="135"/>
      <c r="C42" s="135"/>
      <c r="D42" s="135"/>
      <c r="E42" s="135"/>
      <c r="F42" s="135"/>
      <c r="G42" s="135"/>
      <c r="H42" s="135"/>
      <c r="I42" s="135"/>
    </row>
    <row r="43" spans="1:9">
      <c r="A43" s="135"/>
      <c r="B43" s="135"/>
      <c r="C43" s="135"/>
      <c r="D43" s="135"/>
      <c r="E43" s="135"/>
      <c r="F43" s="135"/>
      <c r="G43" s="135"/>
      <c r="H43" s="135"/>
      <c r="I43" s="135"/>
    </row>
    <row r="44" spans="1:9">
      <c r="A44" s="135"/>
      <c r="B44" s="135"/>
      <c r="C44" s="135"/>
      <c r="D44" s="135"/>
      <c r="E44" s="135"/>
      <c r="F44" s="135"/>
      <c r="G44" s="135"/>
      <c r="H44" s="135"/>
      <c r="I44" s="135"/>
    </row>
    <row r="45" spans="1:9">
      <c r="A45" s="135"/>
      <c r="B45" s="135"/>
      <c r="C45" s="135"/>
      <c r="D45" s="135"/>
      <c r="E45" s="135"/>
      <c r="F45" s="135"/>
      <c r="G45" s="135"/>
      <c r="H45" s="135"/>
      <c r="I45" s="135"/>
    </row>
    <row r="46" spans="1:9" ht="18.75" customHeight="1">
      <c r="A46" s="135"/>
      <c r="B46" s="135"/>
      <c r="C46" s="135"/>
      <c r="D46" s="135"/>
      <c r="E46" s="135"/>
      <c r="F46" s="135"/>
      <c r="G46" s="135"/>
      <c r="H46" s="135"/>
      <c r="I46" s="135"/>
    </row>
    <row r="47" spans="1:9" ht="17.25" customHeight="1">
      <c r="A47" s="3" t="s">
        <v>18</v>
      </c>
      <c r="B47" s="205"/>
      <c r="C47" s="205"/>
      <c r="D47" s="205"/>
      <c r="E47" s="205"/>
      <c r="F47" s="3" t="s">
        <v>19</v>
      </c>
      <c r="G47" s="206"/>
      <c r="H47" s="207"/>
      <c r="I47" s="48" t="s">
        <v>77</v>
      </c>
    </row>
    <row r="48" spans="1:9" ht="17.25" customHeight="1">
      <c r="A48" s="3" t="s">
        <v>17</v>
      </c>
      <c r="B48" s="142"/>
      <c r="C48" s="142"/>
      <c r="D48" s="142"/>
      <c r="E48" s="142"/>
      <c r="F48" s="3" t="s">
        <v>20</v>
      </c>
      <c r="G48" s="155">
        <f ca="1">TODAY()</f>
        <v>40835</v>
      </c>
      <c r="H48" s="155"/>
      <c r="I48" s="33">
        <f ca="1">NOW()</f>
        <v>40835.613513194447</v>
      </c>
    </row>
    <row r="49" spans="1:9" ht="17.25" customHeight="1">
      <c r="A49" s="3" t="s">
        <v>16</v>
      </c>
      <c r="B49" s="142"/>
      <c r="C49" s="142"/>
      <c r="D49" s="142"/>
      <c r="E49" s="142"/>
      <c r="F49" s="3" t="s">
        <v>21</v>
      </c>
      <c r="G49" s="142">
        <f>2</f>
        <v>2</v>
      </c>
      <c r="H49" s="142"/>
      <c r="I49" s="142"/>
    </row>
    <row r="50" spans="1:9" ht="17.25" customHeight="1">
      <c r="A50" s="5" t="s">
        <v>15</v>
      </c>
      <c r="B50" s="149"/>
      <c r="C50" s="149"/>
      <c r="D50" s="149"/>
      <c r="E50" s="149"/>
      <c r="F50" s="5" t="s">
        <v>22</v>
      </c>
      <c r="G50" s="150"/>
      <c r="H50" s="150"/>
      <c r="I50" s="150"/>
    </row>
    <row r="51" spans="1:9" ht="11.25" customHeight="1">
      <c r="A51" s="151"/>
      <c r="B51" s="151"/>
      <c r="C51" s="151"/>
      <c r="D51" s="151"/>
      <c r="E51" s="151"/>
      <c r="F51" s="151"/>
      <c r="G51" s="151"/>
      <c r="H51" s="151"/>
      <c r="I51" s="151"/>
    </row>
    <row r="52" spans="1:9" ht="17.25" customHeight="1">
      <c r="A52" s="121" t="s">
        <v>0</v>
      </c>
      <c r="B52" s="122"/>
      <c r="C52" s="16"/>
      <c r="D52" s="17"/>
      <c r="E52" s="18"/>
      <c r="F52" s="13" t="s">
        <v>2</v>
      </c>
      <c r="G52" s="13"/>
      <c r="H52" s="112"/>
      <c r="I52" s="113"/>
    </row>
    <row r="53" spans="1:9" ht="17.25" customHeight="1">
      <c r="A53" s="123"/>
      <c r="B53" s="124"/>
      <c r="C53" s="146"/>
      <c r="D53" s="147"/>
      <c r="E53" s="148"/>
      <c r="F53" s="14" t="s">
        <v>1</v>
      </c>
      <c r="G53" s="14"/>
      <c r="H53" s="114"/>
      <c r="I53" s="115"/>
    </row>
    <row r="54" spans="1:9" ht="17.25" customHeight="1">
      <c r="A54" s="125"/>
      <c r="B54" s="126"/>
      <c r="C54" s="19"/>
      <c r="D54" s="20"/>
      <c r="E54" s="21"/>
      <c r="F54" s="15" t="s">
        <v>3</v>
      </c>
      <c r="G54" s="15"/>
      <c r="H54" s="116"/>
      <c r="I54" s="117"/>
    </row>
    <row r="55" spans="1:9">
      <c r="A55" s="127" t="s">
        <v>4</v>
      </c>
      <c r="B55" s="118" t="s">
        <v>5</v>
      </c>
      <c r="C55" s="119"/>
      <c r="D55" s="119"/>
      <c r="E55" s="119"/>
      <c r="F55" s="127" t="s">
        <v>6</v>
      </c>
      <c r="G55" s="131" t="s">
        <v>7</v>
      </c>
      <c r="H55" s="132" t="s">
        <v>8</v>
      </c>
      <c r="I55" s="144" t="s">
        <v>23</v>
      </c>
    </row>
    <row r="56" spans="1:9">
      <c r="A56" s="128"/>
      <c r="B56" s="120"/>
      <c r="C56" s="120"/>
      <c r="D56" s="120"/>
      <c r="E56" s="120"/>
      <c r="F56" s="128"/>
      <c r="G56" s="128"/>
      <c r="H56" s="133"/>
      <c r="I56" s="145"/>
    </row>
    <row r="57" spans="1:9" ht="19.5" customHeight="1">
      <c r="A57" s="30"/>
      <c r="B57" s="203"/>
      <c r="C57" s="204"/>
      <c r="D57" s="204"/>
      <c r="E57" s="204"/>
      <c r="F57" s="7"/>
      <c r="G57" s="6"/>
      <c r="H57" s="8"/>
      <c r="I57" s="31"/>
    </row>
    <row r="58" spans="1:9" ht="19.5" customHeight="1">
      <c r="A58" s="30"/>
      <c r="B58" s="110"/>
      <c r="C58" s="111"/>
      <c r="D58" s="111"/>
      <c r="E58" s="111"/>
      <c r="F58" s="7"/>
      <c r="G58" s="6"/>
      <c r="H58" s="8"/>
      <c r="I58" s="31"/>
    </row>
    <row r="59" spans="1:9" ht="19.5" customHeight="1">
      <c r="A59" s="30"/>
      <c r="B59" s="110"/>
      <c r="C59" s="111"/>
      <c r="D59" s="111"/>
      <c r="E59" s="111"/>
      <c r="F59" s="7"/>
      <c r="G59" s="6"/>
      <c r="H59" s="8"/>
      <c r="I59" s="31"/>
    </row>
    <row r="60" spans="1:9" ht="19.5" customHeight="1">
      <c r="A60" s="30"/>
      <c r="B60" s="110"/>
      <c r="C60" s="111"/>
      <c r="D60" s="111"/>
      <c r="E60" s="111"/>
      <c r="F60" s="7"/>
      <c r="G60" s="6"/>
      <c r="H60" s="8"/>
      <c r="I60" s="31"/>
    </row>
    <row r="61" spans="1:9" ht="19.5" customHeight="1">
      <c r="A61" s="30"/>
      <c r="B61" s="110"/>
      <c r="C61" s="111"/>
      <c r="D61" s="111"/>
      <c r="E61" s="111"/>
      <c r="F61" s="7"/>
      <c r="G61" s="6"/>
      <c r="H61" s="8"/>
      <c r="I61" s="31"/>
    </row>
    <row r="62" spans="1:9" ht="19.5" customHeight="1">
      <c r="A62" s="30"/>
      <c r="B62" s="200"/>
      <c r="C62" s="201"/>
      <c r="D62" s="201"/>
      <c r="E62" s="202"/>
      <c r="F62" s="7"/>
      <c r="G62" s="6"/>
      <c r="H62" s="8"/>
      <c r="I62" s="31"/>
    </row>
    <row r="63" spans="1:9" ht="19.5" customHeight="1">
      <c r="A63" s="30"/>
      <c r="B63" s="200"/>
      <c r="C63" s="201"/>
      <c r="D63" s="201"/>
      <c r="E63" s="202"/>
      <c r="F63" s="7"/>
      <c r="G63" s="6"/>
      <c r="H63" s="8"/>
      <c r="I63" s="31"/>
    </row>
    <row r="64" spans="1:9" ht="19.5" customHeight="1">
      <c r="A64" s="30"/>
      <c r="B64" s="110"/>
      <c r="C64" s="111"/>
      <c r="D64" s="111"/>
      <c r="E64" s="111"/>
      <c r="F64" s="7"/>
      <c r="G64" s="6"/>
      <c r="H64" s="8"/>
      <c r="I64" s="31"/>
    </row>
    <row r="65" spans="1:9" ht="19.5" customHeight="1">
      <c r="A65" s="30"/>
      <c r="B65" s="110"/>
      <c r="C65" s="111"/>
      <c r="D65" s="111"/>
      <c r="E65" s="111"/>
      <c r="F65" s="7"/>
      <c r="G65" s="6"/>
      <c r="H65" s="8"/>
      <c r="I65" s="31"/>
    </row>
    <row r="66" spans="1:9" ht="19.5" customHeight="1">
      <c r="A66" s="30"/>
      <c r="B66" s="110"/>
      <c r="C66" s="111"/>
      <c r="D66" s="111"/>
      <c r="E66" s="111"/>
      <c r="F66" s="7"/>
      <c r="G66" s="6"/>
      <c r="H66" s="8"/>
      <c r="I66" s="31"/>
    </row>
    <row r="67" spans="1:9" ht="19.5" customHeight="1">
      <c r="A67" s="30"/>
      <c r="B67" s="110"/>
      <c r="C67" s="111"/>
      <c r="D67" s="111"/>
      <c r="E67" s="111"/>
      <c r="F67" s="7"/>
      <c r="G67" s="6"/>
      <c r="H67" s="8"/>
      <c r="I67" s="31"/>
    </row>
    <row r="68" spans="1:9" ht="19.5" customHeight="1">
      <c r="A68" s="30"/>
      <c r="B68" s="110"/>
      <c r="C68" s="111"/>
      <c r="D68" s="111"/>
      <c r="E68" s="111"/>
      <c r="F68" s="7"/>
      <c r="G68" s="6"/>
      <c r="H68" s="8"/>
      <c r="I68" s="31"/>
    </row>
    <row r="69" spans="1:9" ht="19.5" customHeight="1">
      <c r="A69" s="30"/>
      <c r="B69" s="110"/>
      <c r="C69" s="111"/>
      <c r="D69" s="111"/>
      <c r="E69" s="111"/>
      <c r="F69" s="7"/>
      <c r="G69" s="6"/>
      <c r="H69" s="8"/>
      <c r="I69" s="31"/>
    </row>
    <row r="70" spans="1:9" ht="19.5" customHeight="1">
      <c r="A70" s="30"/>
      <c r="B70" s="110"/>
      <c r="C70" s="111"/>
      <c r="D70" s="111"/>
      <c r="E70" s="111"/>
      <c r="F70" s="7"/>
      <c r="G70" s="6"/>
      <c r="H70" s="8"/>
      <c r="I70" s="31"/>
    </row>
    <row r="71" spans="1:9" ht="19.5" customHeight="1">
      <c r="A71" s="30"/>
      <c r="B71" s="110"/>
      <c r="C71" s="111"/>
      <c r="D71" s="111"/>
      <c r="E71" s="111"/>
      <c r="F71" s="7"/>
      <c r="G71" s="6"/>
      <c r="H71" s="8"/>
      <c r="I71" s="31"/>
    </row>
    <row r="72" spans="1:9" ht="19.5" customHeight="1">
      <c r="A72" s="30"/>
      <c r="B72" s="110"/>
      <c r="C72" s="111"/>
      <c r="D72" s="111"/>
      <c r="E72" s="111"/>
      <c r="F72" s="7"/>
      <c r="G72" s="6"/>
      <c r="H72" s="8"/>
      <c r="I72" s="31"/>
    </row>
    <row r="73" spans="1:9" ht="19.5" customHeight="1">
      <c r="A73" s="30"/>
      <c r="B73" s="110"/>
      <c r="C73" s="111"/>
      <c r="D73" s="111"/>
      <c r="E73" s="111"/>
      <c r="F73" s="7"/>
      <c r="G73" s="6"/>
      <c r="H73" s="8"/>
      <c r="I73" s="31"/>
    </row>
    <row r="74" spans="1:9" ht="19.5" customHeight="1">
      <c r="A74" s="30"/>
      <c r="B74" s="110"/>
      <c r="C74" s="111"/>
      <c r="D74" s="111"/>
      <c r="E74" s="111"/>
      <c r="F74" s="7"/>
      <c r="G74" s="6"/>
      <c r="H74" s="8"/>
      <c r="I74" s="31"/>
    </row>
    <row r="75" spans="1:9" ht="19.5" customHeight="1">
      <c r="A75" s="30"/>
      <c r="B75" s="110"/>
      <c r="C75" s="111"/>
      <c r="D75" s="111"/>
      <c r="E75" s="111"/>
      <c r="F75" s="7"/>
      <c r="G75" s="6"/>
      <c r="H75" s="8"/>
      <c r="I75" s="31"/>
    </row>
    <row r="76" spans="1:9" ht="19.5" customHeight="1">
      <c r="A76" s="30"/>
      <c r="B76" s="110"/>
      <c r="C76" s="111"/>
      <c r="D76" s="111"/>
      <c r="E76" s="111"/>
      <c r="F76" s="7"/>
      <c r="G76" s="6"/>
      <c r="H76" s="8"/>
      <c r="I76" s="31"/>
    </row>
    <row r="77" spans="1:9" ht="21" customHeight="1">
      <c r="A77" s="12"/>
      <c r="B77" s="159"/>
      <c r="C77" s="160"/>
      <c r="D77" s="160"/>
      <c r="E77" s="160"/>
      <c r="F77" s="161"/>
      <c r="G77" s="162" t="s">
        <v>9</v>
      </c>
      <c r="H77" s="120"/>
      <c r="I77" s="10">
        <f>SUM(I57:I76)</f>
        <v>0</v>
      </c>
    </row>
    <row r="78" spans="1:9" ht="21" customHeight="1">
      <c r="A78" s="12"/>
      <c r="B78" s="12"/>
      <c r="C78" s="12"/>
      <c r="D78" s="12"/>
      <c r="E78" s="12"/>
      <c r="F78" s="12"/>
      <c r="G78" s="163" t="s">
        <v>10</v>
      </c>
      <c r="H78" s="164"/>
      <c r="I78" s="10">
        <f>I77*7%</f>
        <v>0</v>
      </c>
    </row>
    <row r="79" spans="1:9" ht="21" customHeight="1">
      <c r="A79" s="12"/>
      <c r="B79" s="39" t="s">
        <v>12</v>
      </c>
      <c r="C79" s="165"/>
      <c r="D79" s="165"/>
      <c r="E79" s="166" t="s">
        <v>13</v>
      </c>
      <c r="F79" s="167"/>
      <c r="G79" s="164" t="s">
        <v>11</v>
      </c>
      <c r="H79" s="168"/>
      <c r="I79" s="11">
        <f>SUM(I77:I78)</f>
        <v>0</v>
      </c>
    </row>
    <row r="80" spans="1:9" ht="21" customHeight="1">
      <c r="A80" s="12"/>
      <c r="B80" s="199" t="s">
        <v>14</v>
      </c>
      <c r="C80" s="199"/>
      <c r="D80" s="199"/>
      <c r="E80" s="199"/>
      <c r="F80" s="12"/>
      <c r="G80" s="12"/>
      <c r="H80" s="12"/>
      <c r="I80" s="12"/>
    </row>
    <row r="81" spans="1:9" ht="10.5" customHeight="1">
      <c r="A81" s="134" t="s">
        <v>76</v>
      </c>
      <c r="B81" s="135"/>
      <c r="C81" s="135"/>
      <c r="D81" s="135"/>
      <c r="E81" s="135"/>
      <c r="F81" s="135"/>
      <c r="G81" s="135"/>
      <c r="H81" s="135"/>
      <c r="I81" s="135"/>
    </row>
    <row r="82" spans="1:9">
      <c r="A82" s="135"/>
      <c r="B82" s="135"/>
      <c r="C82" s="135"/>
      <c r="D82" s="135"/>
      <c r="E82" s="135"/>
      <c r="F82" s="135"/>
      <c r="G82" s="135"/>
      <c r="H82" s="135"/>
      <c r="I82" s="135"/>
    </row>
    <row r="83" spans="1:9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>
      <c r="A84" s="135"/>
      <c r="B84" s="135"/>
      <c r="C84" s="135"/>
      <c r="D84" s="135"/>
      <c r="E84" s="135"/>
      <c r="F84" s="135"/>
      <c r="G84" s="135"/>
      <c r="H84" s="135"/>
      <c r="I84" s="135"/>
    </row>
    <row r="85" spans="1:9">
      <c r="A85" s="135"/>
      <c r="B85" s="135"/>
      <c r="C85" s="135"/>
      <c r="D85" s="135"/>
      <c r="E85" s="135"/>
      <c r="F85" s="135"/>
      <c r="G85" s="135"/>
      <c r="H85" s="135"/>
      <c r="I85" s="135"/>
    </row>
    <row r="86" spans="1:9" ht="20.25" customHeight="1">
      <c r="A86" s="135"/>
      <c r="B86" s="135"/>
      <c r="C86" s="135"/>
      <c r="D86" s="135"/>
      <c r="E86" s="135"/>
      <c r="F86" s="135"/>
      <c r="G86" s="135"/>
      <c r="H86" s="135"/>
      <c r="I86" s="135"/>
    </row>
    <row r="87" spans="1:9" ht="16.5" customHeight="1">
      <c r="A87" s="3" t="s">
        <v>18</v>
      </c>
      <c r="B87" s="205"/>
      <c r="C87" s="205"/>
      <c r="D87" s="205"/>
      <c r="E87" s="205"/>
      <c r="F87" s="3" t="s">
        <v>19</v>
      </c>
      <c r="G87" s="206"/>
      <c r="H87" s="207"/>
      <c r="I87" s="48" t="s">
        <v>77</v>
      </c>
    </row>
    <row r="88" spans="1:9" ht="16.5" customHeight="1">
      <c r="A88" s="3" t="s">
        <v>17</v>
      </c>
      <c r="B88" s="142"/>
      <c r="C88" s="142"/>
      <c r="D88" s="142"/>
      <c r="E88" s="142"/>
      <c r="F88" s="3" t="s">
        <v>20</v>
      </c>
      <c r="G88" s="155">
        <f ca="1">TODAY()</f>
        <v>40835</v>
      </c>
      <c r="H88" s="155"/>
      <c r="I88" s="33">
        <f ca="1">NOW()</f>
        <v>40835.613513194447</v>
      </c>
    </row>
    <row r="89" spans="1:9" ht="16.5" customHeight="1">
      <c r="A89" s="3" t="s">
        <v>16</v>
      </c>
      <c r="B89" s="142"/>
      <c r="C89" s="142"/>
      <c r="D89" s="142"/>
      <c r="E89" s="142"/>
      <c r="F89" s="3" t="s">
        <v>21</v>
      </c>
      <c r="G89" s="142">
        <f>3</f>
        <v>3</v>
      </c>
      <c r="H89" s="142"/>
      <c r="I89" s="142"/>
    </row>
    <row r="90" spans="1:9" ht="16.5" customHeight="1">
      <c r="A90" s="5" t="s">
        <v>15</v>
      </c>
      <c r="B90" s="149"/>
      <c r="C90" s="149"/>
      <c r="D90" s="149"/>
      <c r="E90" s="149"/>
      <c r="F90" s="5" t="s">
        <v>22</v>
      </c>
      <c r="G90" s="150"/>
      <c r="H90" s="150"/>
      <c r="I90" s="150"/>
    </row>
    <row r="91" spans="1:9" ht="11.25" customHeight="1">
      <c r="A91" s="151"/>
      <c r="B91" s="151"/>
      <c r="C91" s="151"/>
      <c r="D91" s="151"/>
      <c r="E91" s="151"/>
      <c r="F91" s="151"/>
      <c r="G91" s="151"/>
      <c r="H91" s="151"/>
      <c r="I91" s="151"/>
    </row>
    <row r="92" spans="1:9" ht="18.75" customHeight="1">
      <c r="A92" s="121" t="s">
        <v>0</v>
      </c>
      <c r="B92" s="122"/>
      <c r="C92" s="16"/>
      <c r="D92" s="17"/>
      <c r="E92" s="18"/>
      <c r="F92" s="13" t="s">
        <v>2</v>
      </c>
      <c r="G92" s="13"/>
      <c r="H92" s="112"/>
      <c r="I92" s="113"/>
    </row>
    <row r="93" spans="1:9" ht="18.75" customHeight="1">
      <c r="A93" s="123"/>
      <c r="B93" s="124"/>
      <c r="C93" s="146"/>
      <c r="D93" s="147"/>
      <c r="E93" s="148"/>
      <c r="F93" s="14" t="s">
        <v>1</v>
      </c>
      <c r="G93" s="14"/>
      <c r="H93" s="114"/>
      <c r="I93" s="115"/>
    </row>
    <row r="94" spans="1:9" ht="18.75" customHeight="1">
      <c r="A94" s="125"/>
      <c r="B94" s="126"/>
      <c r="C94" s="19"/>
      <c r="D94" s="20"/>
      <c r="E94" s="21"/>
      <c r="F94" s="15" t="s">
        <v>3</v>
      </c>
      <c r="G94" s="15"/>
      <c r="H94" s="116"/>
      <c r="I94" s="117"/>
    </row>
    <row r="95" spans="1:9">
      <c r="A95" s="127" t="s">
        <v>4</v>
      </c>
      <c r="B95" s="118" t="s">
        <v>5</v>
      </c>
      <c r="C95" s="119"/>
      <c r="D95" s="119"/>
      <c r="E95" s="119"/>
      <c r="F95" s="127" t="s">
        <v>6</v>
      </c>
      <c r="G95" s="131" t="s">
        <v>7</v>
      </c>
      <c r="H95" s="132" t="s">
        <v>8</v>
      </c>
      <c r="I95" s="144" t="s">
        <v>23</v>
      </c>
    </row>
    <row r="96" spans="1:9">
      <c r="A96" s="128"/>
      <c r="B96" s="120"/>
      <c r="C96" s="120"/>
      <c r="D96" s="120"/>
      <c r="E96" s="120"/>
      <c r="F96" s="128"/>
      <c r="G96" s="128"/>
      <c r="H96" s="133"/>
      <c r="I96" s="145"/>
    </row>
    <row r="97" spans="1:9" ht="20.25" customHeight="1">
      <c r="A97" s="30"/>
      <c r="B97" s="203"/>
      <c r="C97" s="204"/>
      <c r="D97" s="204"/>
      <c r="E97" s="204"/>
      <c r="F97" s="7"/>
      <c r="G97" s="6"/>
      <c r="H97" s="8"/>
      <c r="I97" s="31"/>
    </row>
    <row r="98" spans="1:9" ht="20.25" customHeight="1">
      <c r="A98" s="30"/>
      <c r="B98" s="110"/>
      <c r="C98" s="111"/>
      <c r="D98" s="111"/>
      <c r="E98" s="111"/>
      <c r="F98" s="7"/>
      <c r="G98" s="6"/>
      <c r="H98" s="8"/>
      <c r="I98" s="31"/>
    </row>
    <row r="99" spans="1:9" ht="20.25" customHeight="1">
      <c r="A99" s="30"/>
      <c r="B99" s="110"/>
      <c r="C99" s="111"/>
      <c r="D99" s="111"/>
      <c r="E99" s="111"/>
      <c r="F99" s="7"/>
      <c r="G99" s="6"/>
      <c r="H99" s="8"/>
      <c r="I99" s="31"/>
    </row>
    <row r="100" spans="1:9" ht="20.25" customHeight="1">
      <c r="A100" s="30"/>
      <c r="B100" s="110"/>
      <c r="C100" s="111"/>
      <c r="D100" s="111"/>
      <c r="E100" s="111"/>
      <c r="F100" s="7"/>
      <c r="G100" s="6"/>
      <c r="H100" s="8"/>
      <c r="I100" s="31"/>
    </row>
    <row r="101" spans="1:9" ht="20.25" customHeight="1">
      <c r="A101" s="30"/>
      <c r="B101" s="110"/>
      <c r="C101" s="111"/>
      <c r="D101" s="111"/>
      <c r="E101" s="111"/>
      <c r="F101" s="7"/>
      <c r="G101" s="6"/>
      <c r="H101" s="8"/>
      <c r="I101" s="31"/>
    </row>
    <row r="102" spans="1:9" ht="20.25" customHeight="1">
      <c r="A102" s="30"/>
      <c r="B102" s="110"/>
      <c r="C102" s="111"/>
      <c r="D102" s="111"/>
      <c r="E102" s="111"/>
      <c r="F102" s="7"/>
      <c r="G102" s="6"/>
      <c r="H102" s="8"/>
      <c r="I102" s="31"/>
    </row>
    <row r="103" spans="1:9" ht="20.25" customHeight="1">
      <c r="A103" s="30"/>
      <c r="B103" s="110"/>
      <c r="C103" s="111"/>
      <c r="D103" s="111"/>
      <c r="E103" s="111"/>
      <c r="F103" s="7"/>
      <c r="G103" s="6"/>
      <c r="H103" s="8"/>
      <c r="I103" s="31"/>
    </row>
    <row r="104" spans="1:9" ht="20.25" customHeight="1">
      <c r="A104" s="30"/>
      <c r="B104" s="110"/>
      <c r="C104" s="111"/>
      <c r="D104" s="111"/>
      <c r="E104" s="111"/>
      <c r="F104" s="7"/>
      <c r="G104" s="6"/>
      <c r="H104" s="8"/>
      <c r="I104" s="31"/>
    </row>
    <row r="105" spans="1:9" ht="20.25" customHeight="1">
      <c r="A105" s="30"/>
      <c r="B105" s="110"/>
      <c r="C105" s="111"/>
      <c r="D105" s="111"/>
      <c r="E105" s="111"/>
      <c r="F105" s="7"/>
      <c r="G105" s="6"/>
      <c r="H105" s="8"/>
      <c r="I105" s="31"/>
    </row>
    <row r="106" spans="1:9" ht="20.25" customHeight="1">
      <c r="A106" s="30"/>
      <c r="B106" s="110"/>
      <c r="C106" s="111"/>
      <c r="D106" s="111"/>
      <c r="E106" s="111"/>
      <c r="F106" s="7"/>
      <c r="G106" s="6"/>
      <c r="H106" s="8"/>
      <c r="I106" s="31"/>
    </row>
    <row r="107" spans="1:9" ht="20.25" customHeight="1">
      <c r="A107" s="30"/>
      <c r="B107" s="110"/>
      <c r="C107" s="111"/>
      <c r="D107" s="111"/>
      <c r="E107" s="111"/>
      <c r="F107" s="7"/>
      <c r="G107" s="6"/>
      <c r="H107" s="8"/>
      <c r="I107" s="31"/>
    </row>
    <row r="108" spans="1:9" ht="20.25" customHeight="1">
      <c r="A108" s="30"/>
      <c r="B108" s="110"/>
      <c r="C108" s="111"/>
      <c r="D108" s="111"/>
      <c r="E108" s="111"/>
      <c r="F108" s="7"/>
      <c r="G108" s="6"/>
      <c r="H108" s="8"/>
      <c r="I108" s="31"/>
    </row>
    <row r="109" spans="1:9" ht="20.25" customHeight="1">
      <c r="A109" s="30"/>
      <c r="B109" s="200"/>
      <c r="C109" s="201"/>
      <c r="D109" s="201"/>
      <c r="E109" s="202"/>
      <c r="F109" s="7"/>
      <c r="G109" s="6"/>
      <c r="H109" s="8"/>
      <c r="I109" s="31"/>
    </row>
    <row r="110" spans="1:9" ht="20.25" customHeight="1">
      <c r="A110" s="30"/>
      <c r="B110" s="200"/>
      <c r="C110" s="201"/>
      <c r="D110" s="201"/>
      <c r="E110" s="202"/>
      <c r="F110" s="7"/>
      <c r="G110" s="6"/>
      <c r="H110" s="8"/>
      <c r="I110" s="31"/>
    </row>
    <row r="111" spans="1:9" ht="20.25" customHeight="1">
      <c r="A111" s="30"/>
      <c r="B111" s="110"/>
      <c r="C111" s="111"/>
      <c r="D111" s="111"/>
      <c r="E111" s="111"/>
      <c r="F111" s="7"/>
      <c r="G111" s="6"/>
      <c r="H111" s="8"/>
      <c r="I111" s="31"/>
    </row>
    <row r="112" spans="1:9" ht="20.25" customHeight="1">
      <c r="A112" s="30"/>
      <c r="B112" s="110"/>
      <c r="C112" s="111"/>
      <c r="D112" s="111"/>
      <c r="E112" s="111"/>
      <c r="F112" s="7"/>
      <c r="G112" s="6"/>
      <c r="H112" s="8"/>
      <c r="I112" s="31"/>
    </row>
    <row r="113" spans="1:9" ht="20.25" customHeight="1">
      <c r="A113" s="30"/>
      <c r="B113" s="110"/>
      <c r="C113" s="111"/>
      <c r="D113" s="111"/>
      <c r="E113" s="111"/>
      <c r="F113" s="7"/>
      <c r="G113" s="6"/>
      <c r="H113" s="8"/>
      <c r="I113" s="31"/>
    </row>
    <row r="114" spans="1:9" ht="20.25" customHeight="1">
      <c r="A114" s="30"/>
      <c r="B114" s="110"/>
      <c r="C114" s="111"/>
      <c r="D114" s="111"/>
      <c r="E114" s="111"/>
      <c r="F114" s="7"/>
      <c r="G114" s="6"/>
      <c r="H114" s="8"/>
      <c r="I114" s="31"/>
    </row>
    <row r="115" spans="1:9" ht="20.25" customHeight="1">
      <c r="A115" s="30"/>
      <c r="B115" s="110"/>
      <c r="C115" s="111"/>
      <c r="D115" s="111"/>
      <c r="E115" s="111"/>
      <c r="F115" s="7"/>
      <c r="G115" s="6"/>
      <c r="H115" s="8"/>
      <c r="I115" s="31"/>
    </row>
    <row r="116" spans="1:9" ht="20.25" customHeight="1">
      <c r="A116" s="30"/>
      <c r="B116" s="110"/>
      <c r="C116" s="111"/>
      <c r="D116" s="111"/>
      <c r="E116" s="111"/>
      <c r="F116" s="7"/>
      <c r="G116" s="6"/>
      <c r="H116" s="8"/>
      <c r="I116" s="31"/>
    </row>
    <row r="117" spans="1:9" ht="20.25" customHeight="1">
      <c r="A117" s="12"/>
      <c r="B117" s="159"/>
      <c r="C117" s="160"/>
      <c r="D117" s="160"/>
      <c r="E117" s="160"/>
      <c r="F117" s="161"/>
      <c r="G117" s="162" t="s">
        <v>9</v>
      </c>
      <c r="H117" s="120"/>
      <c r="I117" s="10">
        <f>SUM(I97:I116)</f>
        <v>0</v>
      </c>
    </row>
    <row r="118" spans="1:9" ht="20.25" customHeight="1">
      <c r="A118" s="12"/>
      <c r="B118" s="12"/>
      <c r="C118" s="12"/>
      <c r="D118" s="12"/>
      <c r="E118" s="12"/>
      <c r="F118" s="12"/>
      <c r="G118" s="163" t="s">
        <v>10</v>
      </c>
      <c r="H118" s="164"/>
      <c r="I118" s="10">
        <f>I117*7%</f>
        <v>0</v>
      </c>
    </row>
    <row r="119" spans="1:9" ht="20.25" customHeight="1">
      <c r="A119" s="12"/>
      <c r="B119" s="57" t="s">
        <v>12</v>
      </c>
      <c r="C119" s="165"/>
      <c r="D119" s="165"/>
      <c r="E119" s="166" t="s">
        <v>13</v>
      </c>
      <c r="F119" s="167"/>
      <c r="G119" s="164" t="s">
        <v>11</v>
      </c>
      <c r="H119" s="168"/>
      <c r="I119" s="11">
        <f>SUM(I117:I118)</f>
        <v>0</v>
      </c>
    </row>
    <row r="120" spans="1:9" ht="20.25" customHeight="1">
      <c r="A120" s="12"/>
      <c r="B120" s="199" t="s">
        <v>14</v>
      </c>
      <c r="C120" s="199"/>
      <c r="D120" s="199"/>
      <c r="E120" s="199"/>
      <c r="F120" s="12"/>
      <c r="G120" s="12"/>
      <c r="H120" s="12"/>
      <c r="I120" s="12"/>
    </row>
    <row r="121" spans="1:9" ht="20.25" customHeight="1"/>
  </sheetData>
  <mergeCells count="144">
    <mergeCell ref="B40:E40"/>
    <mergeCell ref="B37:F37"/>
    <mergeCell ref="G37:H37"/>
    <mergeCell ref="G38:H38"/>
    <mergeCell ref="C39:D39"/>
    <mergeCell ref="E39:F39"/>
    <mergeCell ref="G39:H39"/>
    <mergeCell ref="B36:E36"/>
    <mergeCell ref="B23:E23"/>
    <mergeCell ref="B24:E24"/>
    <mergeCell ref="B25:E25"/>
    <mergeCell ref="B26:E26"/>
    <mergeCell ref="B27:E27"/>
    <mergeCell ref="B30:E30"/>
    <mergeCell ref="B31:E31"/>
    <mergeCell ref="B32:E32"/>
    <mergeCell ref="B33:E33"/>
    <mergeCell ref="B34:E34"/>
    <mergeCell ref="B35:E35"/>
    <mergeCell ref="B28:E28"/>
    <mergeCell ref="B29:E29"/>
    <mergeCell ref="B22:E22"/>
    <mergeCell ref="A15:A16"/>
    <mergeCell ref="B15:E16"/>
    <mergeCell ref="F15:F16"/>
    <mergeCell ref="G15:G16"/>
    <mergeCell ref="B17:E17"/>
    <mergeCell ref="B18:E18"/>
    <mergeCell ref="B19:E19"/>
    <mergeCell ref="B20:E20"/>
    <mergeCell ref="B21:E21"/>
    <mergeCell ref="A1:I6"/>
    <mergeCell ref="B7:E7"/>
    <mergeCell ref="B8:E8"/>
    <mergeCell ref="B9:E9"/>
    <mergeCell ref="G9:I9"/>
    <mergeCell ref="G7:H7"/>
    <mergeCell ref="H15:H16"/>
    <mergeCell ref="I15:I16"/>
    <mergeCell ref="B10:E10"/>
    <mergeCell ref="G10:I10"/>
    <mergeCell ref="A11:I11"/>
    <mergeCell ref="A12:B14"/>
    <mergeCell ref="H12:I12"/>
    <mergeCell ref="C13:E13"/>
    <mergeCell ref="H13:I13"/>
    <mergeCell ref="H14:I14"/>
    <mergeCell ref="B50:E50"/>
    <mergeCell ref="G50:I50"/>
    <mergeCell ref="A51:I51"/>
    <mergeCell ref="A52:B54"/>
    <mergeCell ref="H52:I52"/>
    <mergeCell ref="C53:E53"/>
    <mergeCell ref="H53:I53"/>
    <mergeCell ref="H54:I54"/>
    <mergeCell ref="A41:I46"/>
    <mergeCell ref="B47:E47"/>
    <mergeCell ref="G47:H47"/>
    <mergeCell ref="B48:E48"/>
    <mergeCell ref="B49:E49"/>
    <mergeCell ref="G49:I49"/>
    <mergeCell ref="I55:I56"/>
    <mergeCell ref="B57:E57"/>
    <mergeCell ref="B58:E58"/>
    <mergeCell ref="B59:E59"/>
    <mergeCell ref="B60:E60"/>
    <mergeCell ref="A55:A56"/>
    <mergeCell ref="B55:E56"/>
    <mergeCell ref="F55:F56"/>
    <mergeCell ref="G55:G56"/>
    <mergeCell ref="H55:H56"/>
    <mergeCell ref="B68:E68"/>
    <mergeCell ref="B69:E69"/>
    <mergeCell ref="B70:E70"/>
    <mergeCell ref="B71:E71"/>
    <mergeCell ref="B72:E72"/>
    <mergeCell ref="B61:E61"/>
    <mergeCell ref="B64:E64"/>
    <mergeCell ref="B65:E65"/>
    <mergeCell ref="B66:E66"/>
    <mergeCell ref="B67:E67"/>
    <mergeCell ref="B62:E62"/>
    <mergeCell ref="B63:E63"/>
    <mergeCell ref="B80:E80"/>
    <mergeCell ref="G77:H77"/>
    <mergeCell ref="G78:H78"/>
    <mergeCell ref="C79:D79"/>
    <mergeCell ref="E79:F79"/>
    <mergeCell ref="G79:H79"/>
    <mergeCell ref="B73:E73"/>
    <mergeCell ref="B74:E74"/>
    <mergeCell ref="B75:E75"/>
    <mergeCell ref="B76:E76"/>
    <mergeCell ref="B77:F77"/>
    <mergeCell ref="B90:E90"/>
    <mergeCell ref="G90:I90"/>
    <mergeCell ref="A91:I91"/>
    <mergeCell ref="A92:B94"/>
    <mergeCell ref="H92:I92"/>
    <mergeCell ref="C93:E93"/>
    <mergeCell ref="H93:I93"/>
    <mergeCell ref="H94:I94"/>
    <mergeCell ref="A81:I86"/>
    <mergeCell ref="B87:E87"/>
    <mergeCell ref="G87:H87"/>
    <mergeCell ref="B88:E88"/>
    <mergeCell ref="B89:E89"/>
    <mergeCell ref="G89:I89"/>
    <mergeCell ref="B102:E102"/>
    <mergeCell ref="B103:E103"/>
    <mergeCell ref="I95:I96"/>
    <mergeCell ref="B97:E97"/>
    <mergeCell ref="B98:E98"/>
    <mergeCell ref="B99:E99"/>
    <mergeCell ref="B100:E100"/>
    <mergeCell ref="A95:A96"/>
    <mergeCell ref="B95:E96"/>
    <mergeCell ref="F95:F96"/>
    <mergeCell ref="G95:G96"/>
    <mergeCell ref="H95:H96"/>
    <mergeCell ref="B120:E120"/>
    <mergeCell ref="B109:E109"/>
    <mergeCell ref="B110:E110"/>
    <mergeCell ref="G8:H8"/>
    <mergeCell ref="G48:H48"/>
    <mergeCell ref="G88:H88"/>
    <mergeCell ref="B116:E116"/>
    <mergeCell ref="B117:F117"/>
    <mergeCell ref="G117:H117"/>
    <mergeCell ref="G118:H118"/>
    <mergeCell ref="C119:D119"/>
    <mergeCell ref="E119:F119"/>
    <mergeCell ref="G119:H119"/>
    <mergeCell ref="B111:E111"/>
    <mergeCell ref="B112:E112"/>
    <mergeCell ref="B113:E113"/>
    <mergeCell ref="B114:E114"/>
    <mergeCell ref="B115:E115"/>
    <mergeCell ref="B104:E104"/>
    <mergeCell ref="B105:E105"/>
    <mergeCell ref="B106:E106"/>
    <mergeCell ref="B107:E107"/>
    <mergeCell ref="B108:E108"/>
    <mergeCell ref="B101:E101"/>
  </mergeCells>
  <pageMargins left="0.39" right="0.37" top="0.39" bottom="0.37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1">
    <tabColor theme="6"/>
  </sheetPr>
  <dimension ref="B2:K66"/>
  <sheetViews>
    <sheetView workbookViewId="0">
      <selection activeCell="G17" sqref="G17"/>
    </sheetView>
  </sheetViews>
  <sheetFormatPr defaultRowHeight="14.25"/>
  <cols>
    <col min="1" max="1" width="3.375" customWidth="1"/>
    <col min="2" max="2" width="12.25" style="35" customWidth="1"/>
    <col min="3" max="3" width="24.5" customWidth="1"/>
    <col min="4" max="4" width="34.875" customWidth="1"/>
    <col min="5" max="5" width="7.25" style="38" customWidth="1"/>
    <col min="6" max="6" width="7" customWidth="1"/>
    <col min="7" max="7" width="10.875" customWidth="1"/>
    <col min="8" max="8" width="22.125" customWidth="1"/>
    <col min="9" max="9" width="15.375" customWidth="1"/>
    <col min="10" max="10" width="12.125" style="37" customWidth="1"/>
  </cols>
  <sheetData>
    <row r="2" spans="2:11" ht="25.5" customHeight="1">
      <c r="B2" s="208" t="s">
        <v>73</v>
      </c>
      <c r="C2" s="208"/>
      <c r="D2" s="53" t="s">
        <v>74</v>
      </c>
      <c r="E2" s="50"/>
      <c r="F2" s="209" t="s">
        <v>75</v>
      </c>
      <c r="G2" s="209"/>
      <c r="H2" s="50"/>
      <c r="I2" s="2"/>
      <c r="J2" s="51" t="s">
        <v>79</v>
      </c>
      <c r="K2" s="54">
        <f>COUNTIF(DataStore!B:B,FindPO!D2)</f>
        <v>8</v>
      </c>
    </row>
    <row r="3" spans="2:11" ht="27.75" customHeight="1">
      <c r="B3" s="40" t="s">
        <v>67</v>
      </c>
      <c r="C3" s="41" t="s">
        <v>68</v>
      </c>
      <c r="D3" s="41" t="s">
        <v>31</v>
      </c>
      <c r="E3" s="43" t="s">
        <v>69</v>
      </c>
      <c r="F3" s="42" t="s">
        <v>70</v>
      </c>
      <c r="G3" s="42" t="s">
        <v>8</v>
      </c>
      <c r="H3" s="42" t="s">
        <v>71</v>
      </c>
      <c r="I3" s="42" t="s">
        <v>52</v>
      </c>
      <c r="J3" s="44" t="s">
        <v>72</v>
      </c>
      <c r="K3" s="2"/>
    </row>
    <row r="4" spans="2:11">
      <c r="B4" s="45">
        <f t="array" ref="B4">IF(ROWS($B$4:B4)&gt;$K$2,"",INDEX(DataStore!A$2:A$74,SMALL(IF(DataStore!$B$2:$B$74=FindPO!$D$2,ROW(DataStore!$A$2:$A$74)-ROW(DataStore!$B$2)+1),ROWS($B$4:B4))))</f>
        <v>40835</v>
      </c>
      <c r="C4" s="45" t="str">
        <f t="array" ref="C4">IF(ROWS($B$4:C4)&gt;$K$2,"",INDEX(DataStore!B$2:B$74,SMALL(IF(DataStore!$B$2:$B$74=FindPO!$D$2,ROW(DataStore!$A$2:$A$74)-ROW(DataStore!$B$2)+1),ROWS($B$4:C4))))</f>
        <v>ตส/ปท/TUD/54/10/001</v>
      </c>
      <c r="D4" s="45" t="str">
        <f t="array" ref="D4">IF(ROWS($B$4:D4)&gt;$K$2,"",INDEX(DataStore!C$2:C$74,SMALL(IF(DataStore!$B$2:$B$74=FindPO!$D$2,ROW(DataStore!$A$2:$A$74)-ROW(DataStore!$B$2)+1),ROWS($B$4:D4))))</f>
        <v>เหล็กข้ออ้อย # 20x10 มม.</v>
      </c>
      <c r="E4" s="46">
        <f t="array" ref="E4">IF(ROWS($B$4:E4)&gt;$K$2,"",INDEX(DataStore!D$2:D$74,SMALL(IF(DataStore!$B$2:$B$74=FindPO!$D$2,ROW(DataStore!$A$2:$A$74)-ROW(DataStore!$B$2)+1),ROWS($B$4:E4))))</f>
        <v>20</v>
      </c>
      <c r="F4" s="45" t="str">
        <f t="array" ref="F4">IF(ROWS($B$4:F4)&gt;$K$2,"",INDEX(DataStore!E$2:E$74,SMALL(IF(DataStore!$B$2:$B$74=FindPO!$D$2,ROW(DataStore!$A$2:$A$74)-ROW(DataStore!$B$2)+1),ROWS($B$4:F4))))</f>
        <v>ตัว</v>
      </c>
      <c r="G4" s="47">
        <f t="array" ref="G4">IF(ROWS($B$4:G4)&gt;$K$2,"",INDEX(DataStore!F$2:F$74,SMALL(IF(DataStore!$B$2:$B$74=FindPO!$D$2,ROW(DataStore!$A$2:$A$74)-ROW(DataStore!$B$2)+1),ROWS($B$4:G4))))</f>
        <v>120</v>
      </c>
      <c r="H4" s="45" t="str">
        <f t="array" ref="H4">IF(ROWS($B$4:H4)&gt;$K$2,"",INDEX(DataStore!G$2:G$74,SMALL(IF(DataStore!$B$2:$B$74=FindPO!$D$2,ROW(DataStore!$A$2:$A$74)-ROW(DataStore!$B$2)+1),ROWS($B$4:H4))))</f>
        <v>บริษัท จุฬาวิศวกรรม จำกัด</v>
      </c>
      <c r="I4" s="45" t="str">
        <f t="array" ref="I4">IF(ROWS($B$4:I4)&gt;$K$2,"",INDEX(DataStore!H$2:H$74,SMALL(IF(DataStore!$B$2:$B$74=FindPO!$D$2,ROW(DataStore!$A$2:$A$74)-ROW(DataStore!$B$2)+1),ROWS($B$4:I4))))</f>
        <v>หน่วยงานบุรีรัมย์</v>
      </c>
      <c r="J4" s="49">
        <f t="array" ref="J4">IF(ROWS($B$4:J4)&gt;$K$2,"",INDEX(DataStore!I$2:I$74,SMALL(IF(DataStore!$B$2:$B$74=FindPO!$D$2,ROW(DataStore!$A$2:$A$74)-ROW(DataStore!$B$2)+1),ROWS($B$4:J4))))</f>
        <v>2400</v>
      </c>
      <c r="K4" s="2"/>
    </row>
    <row r="5" spans="2:11">
      <c r="B5" s="45">
        <f t="array" ref="B5">IF(ROWS($B$4:B5)&gt;$K$2,"",INDEX(DataStore!A$2:A$74,SMALL(IF(DataStore!$B$2:$B$74=FindPO!$D$2,ROW(DataStore!$A$2:$A$74)-ROW(DataStore!$B$2)+1),ROWS($B$4:B5))))</f>
        <v>40835</v>
      </c>
      <c r="C5" s="45" t="str">
        <f t="array" ref="C5">IF(ROWS($B$4:C5)&gt;$K$2,"",INDEX(DataStore!B$2:B$74,SMALL(IF(DataStore!$B$2:$B$74=FindPO!$D$2,ROW(DataStore!$A$2:$A$74)-ROW(DataStore!$B$2)+1),ROWS($B$4:C5))))</f>
        <v>ตส/ปท/TUD/54/10/001</v>
      </c>
      <c r="D5" s="45" t="str">
        <f t="array" ref="D5">IF(ROWS($B$4:D5)&gt;$K$2,"",INDEX(DataStore!C$2:C$74,SMALL(IF(DataStore!$B$2:$B$74=FindPO!$D$2,ROW(DataStore!$A$2:$A$74)-ROW(DataStore!$B$2)+1),ROWS($B$4:D5))))</f>
        <v>เหล็กข้ออ้อย # 20x10 มม.</v>
      </c>
      <c r="E5" s="46">
        <f t="array" ref="E5">IF(ROWS($B$4:E5)&gt;$K$2,"",INDEX(DataStore!D$2:D$74,SMALL(IF(DataStore!$B$2:$B$74=FindPO!$D$2,ROW(DataStore!$A$2:$A$74)-ROW(DataStore!$B$2)+1),ROWS($B$4:E5))))</f>
        <v>30</v>
      </c>
      <c r="F5" s="45" t="str">
        <f t="array" ref="F5">IF(ROWS($B$4:F5)&gt;$K$2,"",INDEX(DataStore!E$2:E$74,SMALL(IF(DataStore!$B$2:$B$74=FindPO!$D$2,ROW(DataStore!$A$2:$A$74)-ROW(DataStore!$B$2)+1),ROWS($B$4:F5))))</f>
        <v>ตัว</v>
      </c>
      <c r="G5" s="47">
        <f t="array" ref="G5">IF(ROWS($B$4:G5)&gt;$K$2,"",INDEX(DataStore!F$2:F$74,SMALL(IF(DataStore!$B$2:$B$74=FindPO!$D$2,ROW(DataStore!$A$2:$A$74)-ROW(DataStore!$B$2)+1),ROWS($B$4:G5))))</f>
        <v>120</v>
      </c>
      <c r="H5" s="45" t="str">
        <f t="array" ref="H5">IF(ROWS($B$4:H5)&gt;$K$2,"",INDEX(DataStore!G$2:G$74,SMALL(IF(DataStore!$B$2:$B$74=FindPO!$D$2,ROW(DataStore!$A$2:$A$74)-ROW(DataStore!$B$2)+1),ROWS($B$4:H5))))</f>
        <v>บริษัท จุฬาวิศวกรรม จำกัด</v>
      </c>
      <c r="I5" s="45" t="str">
        <f t="array" ref="I5">IF(ROWS($B$4:I5)&gt;$K$2,"",INDEX(DataStore!H$2:H$74,SMALL(IF(DataStore!$B$2:$B$74=FindPO!$D$2,ROW(DataStore!$A$2:$A$74)-ROW(DataStore!$B$2)+1),ROWS($B$4:I5))))</f>
        <v>หน่วยงานบุรีรัมย์</v>
      </c>
      <c r="J5" s="49">
        <f t="array" ref="J5">IF(ROWS($B$4:J5)&gt;$K$2,"",INDEX(DataStore!I$2:I$74,SMALL(IF(DataStore!$B$2:$B$74=FindPO!$D$2,ROW(DataStore!$A$2:$A$74)-ROW(DataStore!$B$2)+1),ROWS($B$4:J5))))</f>
        <v>2400</v>
      </c>
      <c r="K5" s="2"/>
    </row>
    <row r="6" spans="2:11">
      <c r="B6" s="45">
        <f t="array" ref="B6">IF(ROWS($B$4:B6)&gt;$K$2,"",INDEX(DataStore!A$2:A$74,SMALL(IF(DataStore!$B$2:$B$74=FindPO!$D$2,ROW(DataStore!$A$2:$A$74)-ROW(DataStore!$B$2)+1),ROWS($B$4:B6))))</f>
        <v>40835</v>
      </c>
      <c r="C6" s="45" t="str">
        <f t="array" ref="C6">IF(ROWS($B$4:C6)&gt;$K$2,"",INDEX(DataStore!B$2:B$74,SMALL(IF(DataStore!$B$2:$B$74=FindPO!$D$2,ROW(DataStore!$A$2:$A$74)-ROW(DataStore!$B$2)+1),ROWS($B$4:C6))))</f>
        <v>ตส/ปท/TUD/54/10/001</v>
      </c>
      <c r="D6" s="45" t="str">
        <f t="array" ref="D6">IF(ROWS($B$4:D6)&gt;$K$2,"",INDEX(DataStore!C$2:C$74,SMALL(IF(DataStore!$B$2:$B$74=FindPO!$D$2,ROW(DataStore!$A$2:$A$74)-ROW(DataStore!$B$2)+1),ROWS($B$4:D6))))</f>
        <v>เหล็กข้ออ้อย # 20x10 มม.</v>
      </c>
      <c r="E6" s="46">
        <f t="array" ref="E6">IF(ROWS($B$4:E6)&gt;$K$2,"",INDEX(DataStore!D$2:D$74,SMALL(IF(DataStore!$B$2:$B$74=FindPO!$D$2,ROW(DataStore!$A$2:$A$74)-ROW(DataStore!$B$2)+1),ROWS($B$4:E6))))</f>
        <v>40</v>
      </c>
      <c r="F6" s="45" t="str">
        <f t="array" ref="F6">IF(ROWS($B$4:F6)&gt;$K$2,"",INDEX(DataStore!E$2:E$74,SMALL(IF(DataStore!$B$2:$B$74=FindPO!$D$2,ROW(DataStore!$A$2:$A$74)-ROW(DataStore!$B$2)+1),ROWS($B$4:F6))))</f>
        <v>ตัว</v>
      </c>
      <c r="G6" s="47">
        <f t="array" ref="G6">IF(ROWS($B$4:G6)&gt;$K$2,"",INDEX(DataStore!F$2:F$74,SMALL(IF(DataStore!$B$2:$B$74=FindPO!$D$2,ROW(DataStore!$A$2:$A$74)-ROW(DataStore!$B$2)+1),ROWS($B$4:G6))))</f>
        <v>120</v>
      </c>
      <c r="H6" s="45" t="str">
        <f t="array" ref="H6">IF(ROWS($B$4:H6)&gt;$K$2,"",INDEX(DataStore!G$2:G$74,SMALL(IF(DataStore!$B$2:$B$74=FindPO!$D$2,ROW(DataStore!$A$2:$A$74)-ROW(DataStore!$B$2)+1),ROWS($B$4:H6))))</f>
        <v>บริษัท จุฬาวิศวกรรม จำกัด</v>
      </c>
      <c r="I6" s="45" t="str">
        <f t="array" ref="I6">IF(ROWS($B$4:I6)&gt;$K$2,"",INDEX(DataStore!H$2:H$74,SMALL(IF(DataStore!$B$2:$B$74=FindPO!$D$2,ROW(DataStore!$A$2:$A$74)-ROW(DataStore!$B$2)+1),ROWS($B$4:I6))))</f>
        <v>หน่วยงานบุรีรัมย์</v>
      </c>
      <c r="J6" s="49">
        <f t="array" ref="J6">IF(ROWS($B$4:J6)&gt;$K$2,"",INDEX(DataStore!I$2:I$74,SMALL(IF(DataStore!$B$2:$B$74=FindPO!$D$2,ROW(DataStore!$A$2:$A$74)-ROW(DataStore!$B$2)+1),ROWS($B$4:J6))))</f>
        <v>2401</v>
      </c>
      <c r="K6" s="2"/>
    </row>
    <row r="7" spans="2:11">
      <c r="B7" s="45">
        <f t="array" ref="B7">IF(ROWS($B$4:B7)&gt;$K$2,"",INDEX(DataStore!A$2:A$74,SMALL(IF(DataStore!$B$2:$B$74=FindPO!$D$2,ROW(DataStore!$A$2:$A$74)-ROW(DataStore!$B$2)+1),ROWS($B$4:B7))))</f>
        <v>40835</v>
      </c>
      <c r="C7" s="45" t="str">
        <f t="array" ref="C7">IF(ROWS($B$4:C7)&gt;$K$2,"",INDEX(DataStore!B$2:B$74,SMALL(IF(DataStore!$B$2:$B$74=FindPO!$D$2,ROW(DataStore!$A$2:$A$74)-ROW(DataStore!$B$2)+1),ROWS($B$4:C7))))</f>
        <v>ตส/ปท/TUD/54/10/001</v>
      </c>
      <c r="D7" s="45" t="str">
        <f t="array" ref="D7">IF(ROWS($B$4:D7)&gt;$K$2,"",INDEX(DataStore!C$2:C$74,SMALL(IF(DataStore!$B$2:$B$74=FindPO!$D$2,ROW(DataStore!$A$2:$A$74)-ROW(DataStore!$B$2)+1),ROWS($B$4:D7))))</f>
        <v>เหล็กข้ออ้อย # 20x10 มม.</v>
      </c>
      <c r="E7" s="46">
        <f t="array" ref="E7">IF(ROWS($B$4:E7)&gt;$K$2,"",INDEX(DataStore!D$2:D$74,SMALL(IF(DataStore!$B$2:$B$74=FindPO!$D$2,ROW(DataStore!$A$2:$A$74)-ROW(DataStore!$B$2)+1),ROWS($B$4:E7))))</f>
        <v>41</v>
      </c>
      <c r="F7" s="45" t="str">
        <f t="array" ref="F7">IF(ROWS($B$4:F7)&gt;$K$2,"",INDEX(DataStore!E$2:E$74,SMALL(IF(DataStore!$B$2:$B$74=FindPO!$D$2,ROW(DataStore!$A$2:$A$74)-ROW(DataStore!$B$2)+1),ROWS($B$4:F7))))</f>
        <v>ตัว</v>
      </c>
      <c r="G7" s="47">
        <f t="array" ref="G7">IF(ROWS($B$4:G7)&gt;$K$2,"",INDEX(DataStore!F$2:F$74,SMALL(IF(DataStore!$B$2:$B$74=FindPO!$D$2,ROW(DataStore!$A$2:$A$74)-ROW(DataStore!$B$2)+1),ROWS($B$4:G7))))</f>
        <v>121</v>
      </c>
      <c r="H7" s="45" t="str">
        <f t="array" ref="H7">IF(ROWS($B$4:H7)&gt;$K$2,"",INDEX(DataStore!G$2:G$74,SMALL(IF(DataStore!$B$2:$B$74=FindPO!$D$2,ROW(DataStore!$A$2:$A$74)-ROW(DataStore!$B$2)+1),ROWS($B$4:H7))))</f>
        <v>บริษัท จุฬาวิศวกรรม จำกัด</v>
      </c>
      <c r="I7" s="45" t="str">
        <f t="array" ref="I7">IF(ROWS($B$4:I7)&gt;$K$2,"",INDEX(DataStore!H$2:H$74,SMALL(IF(DataStore!$B$2:$B$74=FindPO!$D$2,ROW(DataStore!$A$2:$A$74)-ROW(DataStore!$B$2)+1),ROWS($B$4:I7))))</f>
        <v>หน่วยงานบุรีรัมย์</v>
      </c>
      <c r="J7" s="49">
        <f t="array" ref="J7">IF(ROWS($B$4:J7)&gt;$K$2,"",INDEX(DataStore!I$2:I$74,SMALL(IF(DataStore!$B$2:$B$74=FindPO!$D$2,ROW(DataStore!$A$2:$A$74)-ROW(DataStore!$B$2)+1),ROWS($B$4:J7))))</f>
        <v>2402</v>
      </c>
      <c r="K7" s="2"/>
    </row>
    <row r="8" spans="2:11">
      <c r="B8" s="45">
        <f t="array" ref="B8">IF(ROWS($B$4:B8)&gt;$K$2,"",INDEX(DataStore!A$2:A$74,SMALL(IF(DataStore!$B$2:$B$74=FindPO!$D$2,ROW(DataStore!$A$2:$A$74)-ROW(DataStore!$B$2)+1),ROWS($B$4:B8))))</f>
        <v>40835</v>
      </c>
      <c r="C8" s="45" t="str">
        <f t="array" ref="C8">IF(ROWS($B$4:C8)&gt;$K$2,"",INDEX(DataStore!B$2:B$74,SMALL(IF(DataStore!$B$2:$B$74=FindPO!$D$2,ROW(DataStore!$A$2:$A$74)-ROW(DataStore!$B$2)+1),ROWS($B$4:C8))))</f>
        <v>ตส/ปท/TUD/54/10/001</v>
      </c>
      <c r="D8" s="45" t="str">
        <f t="array" ref="D8">IF(ROWS($B$4:D8)&gt;$K$2,"",INDEX(DataStore!C$2:C$74,SMALL(IF(DataStore!$B$2:$B$74=FindPO!$D$2,ROW(DataStore!$A$2:$A$74)-ROW(DataStore!$B$2)+1),ROWS($B$4:D8))))</f>
        <v>เหล็กข้ออ้อย # 20x10 มม.</v>
      </c>
      <c r="E8" s="46">
        <f t="array" ref="E8">IF(ROWS($B$4:E8)&gt;$K$2,"",INDEX(DataStore!D$2:D$74,SMALL(IF(DataStore!$B$2:$B$74=FindPO!$D$2,ROW(DataStore!$A$2:$A$74)-ROW(DataStore!$B$2)+1),ROWS($B$4:E8))))</f>
        <v>42</v>
      </c>
      <c r="F8" s="45" t="str">
        <f t="array" ref="F8">IF(ROWS($B$4:F8)&gt;$K$2,"",INDEX(DataStore!E$2:E$74,SMALL(IF(DataStore!$B$2:$B$74=FindPO!$D$2,ROW(DataStore!$A$2:$A$74)-ROW(DataStore!$B$2)+1),ROWS($B$4:F8))))</f>
        <v>ตัว</v>
      </c>
      <c r="G8" s="47">
        <f t="array" ref="G8">IF(ROWS($B$4:G8)&gt;$K$2,"",INDEX(DataStore!F$2:F$74,SMALL(IF(DataStore!$B$2:$B$74=FindPO!$D$2,ROW(DataStore!$A$2:$A$74)-ROW(DataStore!$B$2)+1),ROWS($B$4:G8))))</f>
        <v>122</v>
      </c>
      <c r="H8" s="45" t="str">
        <f t="array" ref="H8">IF(ROWS($B$4:H8)&gt;$K$2,"",INDEX(DataStore!G$2:G$74,SMALL(IF(DataStore!$B$2:$B$74=FindPO!$D$2,ROW(DataStore!$A$2:$A$74)-ROW(DataStore!$B$2)+1),ROWS($B$4:H8))))</f>
        <v>บริษัท จุฬาวิศวกรรม จำกัด</v>
      </c>
      <c r="I8" s="45" t="str">
        <f t="array" ref="I8">IF(ROWS($B$4:I8)&gt;$K$2,"",INDEX(DataStore!H$2:H$74,SMALL(IF(DataStore!$B$2:$B$74=FindPO!$D$2,ROW(DataStore!$A$2:$A$74)-ROW(DataStore!$B$2)+1),ROWS($B$4:I8))))</f>
        <v>หน่วยงานบุรีรัมย์</v>
      </c>
      <c r="J8" s="49">
        <f t="array" ref="J8">IF(ROWS($B$4:J8)&gt;$K$2,"",INDEX(DataStore!I$2:I$74,SMALL(IF(DataStore!$B$2:$B$74=FindPO!$D$2,ROW(DataStore!$A$2:$A$74)-ROW(DataStore!$B$2)+1),ROWS($B$4:J8))))</f>
        <v>2403</v>
      </c>
      <c r="K8" s="2"/>
    </row>
    <row r="9" spans="2:11">
      <c r="B9" s="45">
        <f t="array" ref="B9">IF(ROWS($B$4:B9)&gt;$K$2,"",INDEX(DataStore!A$2:A$74,SMALL(IF(DataStore!$B$2:$B$74=FindPO!$D$2,ROW(DataStore!$A$2:$A$74)-ROW(DataStore!$B$2)+1),ROWS($B$4:B9))))</f>
        <v>40835</v>
      </c>
      <c r="C9" s="45" t="str">
        <f t="array" ref="C9">IF(ROWS($B$4:C9)&gt;$K$2,"",INDEX(DataStore!B$2:B$74,SMALL(IF(DataStore!$B$2:$B$74=FindPO!$D$2,ROW(DataStore!$A$2:$A$74)-ROW(DataStore!$B$2)+1),ROWS($B$4:C9))))</f>
        <v>ตส/ปท/TUD/54/10/001</v>
      </c>
      <c r="D9" s="45" t="str">
        <f t="array" ref="D9">IF(ROWS($B$4:D9)&gt;$K$2,"",INDEX(DataStore!C$2:C$74,SMALL(IF(DataStore!$B$2:$B$74=FindPO!$D$2,ROW(DataStore!$A$2:$A$74)-ROW(DataStore!$B$2)+1),ROWS($B$4:D9))))</f>
        <v>เหล็กข้ออ้อย # 20x10 มม.</v>
      </c>
      <c r="E9" s="46">
        <f t="array" ref="E9">IF(ROWS($B$4:E9)&gt;$K$2,"",INDEX(DataStore!D$2:D$74,SMALL(IF(DataStore!$B$2:$B$74=FindPO!$D$2,ROW(DataStore!$A$2:$A$74)-ROW(DataStore!$B$2)+1),ROWS($B$4:E9))))</f>
        <v>43</v>
      </c>
      <c r="F9" s="45" t="str">
        <f t="array" ref="F9">IF(ROWS($B$4:F9)&gt;$K$2,"",INDEX(DataStore!E$2:E$74,SMALL(IF(DataStore!$B$2:$B$74=FindPO!$D$2,ROW(DataStore!$A$2:$A$74)-ROW(DataStore!$B$2)+1),ROWS($B$4:F9))))</f>
        <v>ตัว</v>
      </c>
      <c r="G9" s="47">
        <f t="array" ref="G9">IF(ROWS($B$4:G9)&gt;$K$2,"",INDEX(DataStore!F$2:F$74,SMALL(IF(DataStore!$B$2:$B$74=FindPO!$D$2,ROW(DataStore!$A$2:$A$74)-ROW(DataStore!$B$2)+1),ROWS($B$4:G9))))</f>
        <v>123</v>
      </c>
      <c r="H9" s="45" t="str">
        <f t="array" ref="H9">IF(ROWS($B$4:H9)&gt;$K$2,"",INDEX(DataStore!G$2:G$74,SMALL(IF(DataStore!$B$2:$B$74=FindPO!$D$2,ROW(DataStore!$A$2:$A$74)-ROW(DataStore!$B$2)+1),ROWS($B$4:H9))))</f>
        <v>บริษัท จุฬาวิศวกรรม จำกัด</v>
      </c>
      <c r="I9" s="45" t="str">
        <f t="array" ref="I9">IF(ROWS($B$4:I9)&gt;$K$2,"",INDEX(DataStore!H$2:H$74,SMALL(IF(DataStore!$B$2:$B$74=FindPO!$D$2,ROW(DataStore!$A$2:$A$74)-ROW(DataStore!$B$2)+1),ROWS($B$4:I9))))</f>
        <v>หน่วยงานบุรีรัมย์</v>
      </c>
      <c r="J9" s="49">
        <f t="array" ref="J9">IF(ROWS($B$4:J9)&gt;$K$2,"",INDEX(DataStore!I$2:I$74,SMALL(IF(DataStore!$B$2:$B$74=FindPO!$D$2,ROW(DataStore!$A$2:$A$74)-ROW(DataStore!$B$2)+1),ROWS($B$4:J9))))</f>
        <v>2404</v>
      </c>
      <c r="K9" s="2"/>
    </row>
    <row r="10" spans="2:11">
      <c r="B10" s="45">
        <f t="array" ref="B10">IF(ROWS($B$4:B10)&gt;$K$2,"",INDEX(DataStore!A$2:A$74,SMALL(IF(DataStore!$B$2:$B$74=FindPO!$D$2,ROW(DataStore!$A$2:$A$74)-ROW(DataStore!$B$2)+1),ROWS($B$4:B10))))</f>
        <v>40835</v>
      </c>
      <c r="C10" s="45" t="str">
        <f t="array" ref="C10">IF(ROWS($B$4:C10)&gt;$K$2,"",INDEX(DataStore!B$2:B$74,SMALL(IF(DataStore!$B$2:$B$74=FindPO!$D$2,ROW(DataStore!$A$2:$A$74)-ROW(DataStore!$B$2)+1),ROWS($B$4:C10))))</f>
        <v>ตส/ปท/TUD/54/10/001</v>
      </c>
      <c r="D10" s="45" t="str">
        <f t="array" ref="D10">IF(ROWS($B$4:D10)&gt;$K$2,"",INDEX(DataStore!C$2:C$74,SMALL(IF(DataStore!$B$2:$B$74=FindPO!$D$2,ROW(DataStore!$A$2:$A$74)-ROW(DataStore!$B$2)+1),ROWS($B$4:D10))))</f>
        <v>เหล็กข้ออ้อย # 20x10 มม.</v>
      </c>
      <c r="E10" s="46">
        <f t="array" ref="E10">IF(ROWS($B$4:E10)&gt;$K$2,"",INDEX(DataStore!D$2:D$74,SMALL(IF(DataStore!$B$2:$B$74=FindPO!$D$2,ROW(DataStore!$A$2:$A$74)-ROW(DataStore!$B$2)+1),ROWS($B$4:E10))))</f>
        <v>44</v>
      </c>
      <c r="F10" s="45" t="str">
        <f t="array" ref="F10">IF(ROWS($B$4:F10)&gt;$K$2,"",INDEX(DataStore!E$2:E$74,SMALL(IF(DataStore!$B$2:$B$74=FindPO!$D$2,ROW(DataStore!$A$2:$A$74)-ROW(DataStore!$B$2)+1),ROWS($B$4:F10))))</f>
        <v>ตัว</v>
      </c>
      <c r="G10" s="47">
        <f t="array" ref="G10">IF(ROWS($B$4:G10)&gt;$K$2,"",INDEX(DataStore!F$2:F$74,SMALL(IF(DataStore!$B$2:$B$74=FindPO!$D$2,ROW(DataStore!$A$2:$A$74)-ROW(DataStore!$B$2)+1),ROWS($B$4:G10))))</f>
        <v>124</v>
      </c>
      <c r="H10" s="45" t="str">
        <f t="array" ref="H10">IF(ROWS($B$4:H10)&gt;$K$2,"",INDEX(DataStore!G$2:G$74,SMALL(IF(DataStore!$B$2:$B$74=FindPO!$D$2,ROW(DataStore!$A$2:$A$74)-ROW(DataStore!$B$2)+1),ROWS($B$4:H10))))</f>
        <v>บริษัท จุฬาวิศวกรรม จำกัด</v>
      </c>
      <c r="I10" s="45" t="str">
        <f t="array" ref="I10">IF(ROWS($B$4:I10)&gt;$K$2,"",INDEX(DataStore!H$2:H$74,SMALL(IF(DataStore!$B$2:$B$74=FindPO!$D$2,ROW(DataStore!$A$2:$A$74)-ROW(DataStore!$B$2)+1),ROWS($B$4:I10))))</f>
        <v>หน่วยงานบุรีรัมย์</v>
      </c>
      <c r="J10" s="49">
        <f t="array" ref="J10">IF(ROWS($B$4:J10)&gt;$K$2,"",INDEX(DataStore!I$2:I$74,SMALL(IF(DataStore!$B$2:$B$74=FindPO!$D$2,ROW(DataStore!$A$2:$A$74)-ROW(DataStore!$B$2)+1),ROWS($B$4:J10))))</f>
        <v>2405</v>
      </c>
      <c r="K10" s="2"/>
    </row>
    <row r="11" spans="2:11">
      <c r="B11" s="45">
        <f t="array" ref="B11">IF(ROWS($B$4:B11)&gt;$K$2,"",INDEX(DataStore!A$2:A$74,SMALL(IF(DataStore!$B$2:$B$74=FindPO!$D$2,ROW(DataStore!$A$2:$A$74)-ROW(DataStore!$B$2)+1),ROWS($B$4:B11))))</f>
        <v>40835</v>
      </c>
      <c r="C11" s="45" t="str">
        <f t="array" ref="C11">IF(ROWS($B$4:C11)&gt;$K$2,"",INDEX(DataStore!B$2:B$74,SMALL(IF(DataStore!$B$2:$B$74=FindPO!$D$2,ROW(DataStore!$A$2:$A$74)-ROW(DataStore!$B$2)+1),ROWS($B$4:C11))))</f>
        <v>ตส/ปท/TUD/54/10/001</v>
      </c>
      <c r="D11" s="45" t="str">
        <f t="array" ref="D11">IF(ROWS($B$4:D11)&gt;$K$2,"",INDEX(DataStore!C$2:C$74,SMALL(IF(DataStore!$B$2:$B$74=FindPO!$D$2,ROW(DataStore!$A$2:$A$74)-ROW(DataStore!$B$2)+1),ROWS($B$4:D11))))</f>
        <v>เหล็กข้ออ้อย # 20x10 มม.</v>
      </c>
      <c r="E11" s="46">
        <f t="array" ref="E11">IF(ROWS($B$4:E11)&gt;$K$2,"",INDEX(DataStore!D$2:D$74,SMALL(IF(DataStore!$B$2:$B$74=FindPO!$D$2,ROW(DataStore!$A$2:$A$74)-ROW(DataStore!$B$2)+1),ROWS($B$4:E11))))</f>
        <v>45</v>
      </c>
      <c r="F11" s="45" t="str">
        <f t="array" ref="F11">IF(ROWS($B$4:F11)&gt;$K$2,"",INDEX(DataStore!E$2:E$74,SMALL(IF(DataStore!$B$2:$B$74=FindPO!$D$2,ROW(DataStore!$A$2:$A$74)-ROW(DataStore!$B$2)+1),ROWS($B$4:F11))))</f>
        <v>ตัว</v>
      </c>
      <c r="G11" s="47">
        <f t="array" ref="G11">IF(ROWS($B$4:G11)&gt;$K$2,"",INDEX(DataStore!F$2:F$74,SMALL(IF(DataStore!$B$2:$B$74=FindPO!$D$2,ROW(DataStore!$A$2:$A$74)-ROW(DataStore!$B$2)+1),ROWS($B$4:G11))))</f>
        <v>125</v>
      </c>
      <c r="H11" s="45" t="str">
        <f t="array" ref="H11">IF(ROWS($B$4:H11)&gt;$K$2,"",INDEX(DataStore!G$2:G$74,SMALL(IF(DataStore!$B$2:$B$74=FindPO!$D$2,ROW(DataStore!$A$2:$A$74)-ROW(DataStore!$B$2)+1),ROWS($B$4:H11))))</f>
        <v>บริษัท จุฬาวิศวกรรม จำกัด</v>
      </c>
      <c r="I11" s="45" t="str">
        <f t="array" ref="I11">IF(ROWS($B$4:I11)&gt;$K$2,"",INDEX(DataStore!H$2:H$74,SMALL(IF(DataStore!$B$2:$B$74=FindPO!$D$2,ROW(DataStore!$A$2:$A$74)-ROW(DataStore!$B$2)+1),ROWS($B$4:I11))))</f>
        <v>หน่วยงานบุรีรัมย์</v>
      </c>
      <c r="J11" s="49">
        <f t="array" ref="J11">IF(ROWS($B$4:J11)&gt;$K$2,"",INDEX(DataStore!I$2:I$74,SMALL(IF(DataStore!$B$2:$B$74=FindPO!$D$2,ROW(DataStore!$A$2:$A$74)-ROW(DataStore!$B$2)+1),ROWS($B$4:J11))))</f>
        <v>2406</v>
      </c>
      <c r="K11" s="2"/>
    </row>
    <row r="12" spans="2:11">
      <c r="B12" s="45" t="str">
        <f t="array" ref="B12">IF(ROWS($B$4:B12)&gt;$K$2,"",INDEX(DataStore!A$2:A$74,SMALL(IF(DataStore!$B$2:$B$74=FindPO!$D$2,ROW(DataStore!$A$2:$A$74)-ROW(DataStore!$B$2)+1),ROWS($B$4:B12))))</f>
        <v/>
      </c>
      <c r="C12" s="45" t="str">
        <f t="array" ref="C12">IF(ROWS($B$4:C12)&gt;$K$2,"",INDEX(DataStore!B$2:B$74,SMALL(IF(DataStore!$B$2:$B$74=FindPO!$D$2,ROW(DataStore!$A$2:$A$74)-ROW(DataStore!$B$2)+1),ROWS($B$4:C12))))</f>
        <v/>
      </c>
      <c r="D12" s="45" t="str">
        <f t="array" ref="D12">IF(ROWS($B$4:D12)&gt;$K$2,"",INDEX(DataStore!C$2:C$74,SMALL(IF(DataStore!$B$2:$B$74=FindPO!$D$2,ROW(DataStore!$A$2:$A$74)-ROW(DataStore!$B$2)+1),ROWS($B$4:D12))))</f>
        <v/>
      </c>
      <c r="E12" s="46" t="str">
        <f t="array" ref="E12">IF(ROWS($B$4:E12)&gt;$K$2,"",INDEX(DataStore!D$2:D$74,SMALL(IF(DataStore!$B$2:$B$74=FindPO!$D$2,ROW(DataStore!$A$2:$A$74)-ROW(DataStore!$B$2)+1),ROWS($B$4:E12))))</f>
        <v/>
      </c>
      <c r="F12" s="45" t="str">
        <f t="array" ref="F12">IF(ROWS($B$4:F12)&gt;$K$2,"",INDEX(DataStore!E$2:E$74,SMALL(IF(DataStore!$B$2:$B$74=FindPO!$D$2,ROW(DataStore!$A$2:$A$74)-ROW(DataStore!$B$2)+1),ROWS($B$4:F12))))</f>
        <v/>
      </c>
      <c r="G12" s="47" t="str">
        <f t="array" ref="G12">IF(ROWS($B$4:G12)&gt;$K$2,"",INDEX(DataStore!F$2:F$74,SMALL(IF(DataStore!$B$2:$B$74=FindPO!$D$2,ROW(DataStore!$A$2:$A$74)-ROW(DataStore!$B$2)+1),ROWS($B$4:G12))))</f>
        <v/>
      </c>
      <c r="H12" s="45" t="str">
        <f t="array" ref="H12">IF(ROWS($B$4:H12)&gt;$K$2,"",INDEX(DataStore!G$2:G$74,SMALL(IF(DataStore!$B$2:$B$74=FindPO!$D$2,ROW(DataStore!$A$2:$A$74)-ROW(DataStore!$B$2)+1),ROWS($B$4:H12))))</f>
        <v/>
      </c>
      <c r="I12" s="45" t="str">
        <f t="array" ref="I12">IF(ROWS($B$4:I12)&gt;$K$2,"",INDEX(DataStore!H$2:H$74,SMALL(IF(DataStore!$B$2:$B$74=FindPO!$D$2,ROW(DataStore!$A$2:$A$74)-ROW(DataStore!$B$2)+1),ROWS($B$4:I12))))</f>
        <v/>
      </c>
      <c r="J12" s="49" t="str">
        <f t="array" ref="J12">IF(ROWS($B$4:J12)&gt;$K$2,"",INDEX(DataStore!I$2:I$74,SMALL(IF(DataStore!$B$2:$B$74=FindPO!$D$2,ROW(DataStore!$A$2:$A$74)-ROW(DataStore!$B$2)+1),ROWS($B$4:J12))))</f>
        <v/>
      </c>
      <c r="K12" s="2"/>
    </row>
    <row r="13" spans="2:11">
      <c r="B13" s="45" t="str">
        <f t="array" ref="B13">IF(ROWS($B$4:B13)&gt;$K$2,"",INDEX(DataStore!A$2:A$74,SMALL(IF(DataStore!$B$2:$B$74=FindPO!$D$2,ROW(DataStore!$A$2:$A$74)-ROW(DataStore!$B$2)+1),ROWS($B$4:B13))))</f>
        <v/>
      </c>
      <c r="C13" s="45" t="str">
        <f t="array" ref="C13">IF(ROWS($B$4:C13)&gt;$K$2,"",INDEX(DataStore!B$2:B$74,SMALL(IF(DataStore!$B$2:$B$74=FindPO!$D$2,ROW(DataStore!$A$2:$A$74)-ROW(DataStore!$B$2)+1),ROWS($B$4:C13))))</f>
        <v/>
      </c>
      <c r="D13" s="52" t="str">
        <f t="array" ref="D13">IF(ROWS($B$4:D13)&gt;$K$2,"",INDEX(DataStore!C$2:C$74,SMALL(IF(DataStore!$B$2:$B$74=FindPO!$D$2,ROW(DataStore!$A$2:$A$74)-ROW(DataStore!$B$2)+1),ROWS($B$4:D13))))</f>
        <v/>
      </c>
      <c r="E13" s="46" t="str">
        <f t="array" ref="E13">IF(ROWS($B$4:E13)&gt;$K$2,"",INDEX(DataStore!D$2:D$74,SMALL(IF(DataStore!$B$2:$B$74=FindPO!$D$2,ROW(DataStore!$A$2:$A$74)-ROW(DataStore!$B$2)+1),ROWS($B$4:E13))))</f>
        <v/>
      </c>
      <c r="F13" s="45" t="str">
        <f t="array" ref="F13">IF(ROWS($B$4:F13)&gt;$K$2,"",INDEX(DataStore!E$2:E$74,SMALL(IF(DataStore!$B$2:$B$74=FindPO!$D$2,ROW(DataStore!$A$2:$A$74)-ROW(DataStore!$B$2)+1),ROWS($B$4:F13))))</f>
        <v/>
      </c>
      <c r="G13" s="47" t="str">
        <f t="array" ref="G13">IF(ROWS($B$4:G13)&gt;$K$2,"",INDEX(DataStore!F$2:F$74,SMALL(IF(DataStore!$B$2:$B$74=FindPO!$D$2,ROW(DataStore!$A$2:$A$74)-ROW(DataStore!$B$2)+1),ROWS($B$4:G13))))</f>
        <v/>
      </c>
      <c r="H13" s="45" t="str">
        <f t="array" ref="H13">IF(ROWS($B$4:H13)&gt;$K$2,"",INDEX(DataStore!G$2:G$74,SMALL(IF(DataStore!$B$2:$B$74=FindPO!$D$2,ROW(DataStore!$A$2:$A$74)-ROW(DataStore!$B$2)+1),ROWS($B$4:H13))))</f>
        <v/>
      </c>
      <c r="I13" s="45" t="str">
        <f t="array" ref="I13">IF(ROWS($B$4:I13)&gt;$K$2,"",INDEX(DataStore!H$2:H$74,SMALL(IF(DataStore!$B$2:$B$74=FindPO!$D$2,ROW(DataStore!$A$2:$A$74)-ROW(DataStore!$B$2)+1),ROWS($B$4:I13))))</f>
        <v/>
      </c>
      <c r="J13" s="49" t="str">
        <f t="array" ref="J13">IF(ROWS($B$4:J13)&gt;$K$2,"",INDEX(DataStore!I$2:I$74,SMALL(IF(DataStore!$B$2:$B$74=FindPO!$D$2,ROW(DataStore!$A$2:$A$74)-ROW(DataStore!$B$2)+1),ROWS($B$4:J13))))</f>
        <v/>
      </c>
      <c r="K13" s="2"/>
    </row>
    <row r="14" spans="2:11">
      <c r="B14" s="45" t="str">
        <f t="array" ref="B14">IF(ROWS($B$4:B14)&gt;$K$2,"",INDEX(DataStore!A$2:A$74,SMALL(IF(DataStore!$B$2:$B$74=FindPO!$D$2,ROW(DataStore!$A$2:$A$74)-ROW(DataStore!$B$2)+1),ROWS($B$4:B14))))</f>
        <v/>
      </c>
      <c r="C14" s="45" t="str">
        <f t="array" ref="C14">IF(ROWS($B$4:C14)&gt;$K$2,"",INDEX(DataStore!B$2:B$74,SMALL(IF(DataStore!$B$2:$B$74=FindPO!$D$2,ROW(DataStore!$A$2:$A$74)-ROW(DataStore!$B$2)+1),ROWS($B$4:C14))))</f>
        <v/>
      </c>
      <c r="D14" s="45" t="str">
        <f t="array" ref="D14">IF(ROWS($B$4:D14)&gt;$K$2,"",INDEX(DataStore!C$2:C$74,SMALL(IF(DataStore!$B$2:$B$74=FindPO!$D$2,ROW(DataStore!$A$2:$A$74)-ROW(DataStore!$B$2)+1),ROWS($B$4:D14))))</f>
        <v/>
      </c>
      <c r="E14" s="46" t="str">
        <f t="array" ref="E14">IF(ROWS($B$4:E14)&gt;$K$2,"",INDEX(DataStore!D$2:D$74,SMALL(IF(DataStore!$B$2:$B$74=FindPO!$D$2,ROW(DataStore!$A$2:$A$74)-ROW(DataStore!$B$2)+1),ROWS($B$4:E14))))</f>
        <v/>
      </c>
      <c r="F14" s="45" t="str">
        <f t="array" ref="F14">IF(ROWS($B$4:F14)&gt;$K$2,"",INDEX(DataStore!E$2:E$74,SMALL(IF(DataStore!$B$2:$B$74=FindPO!$D$2,ROW(DataStore!$A$2:$A$74)-ROW(DataStore!$B$2)+1),ROWS($B$4:F14))))</f>
        <v/>
      </c>
      <c r="G14" s="47" t="str">
        <f t="array" ref="G14">IF(ROWS($B$4:G14)&gt;$K$2,"",INDEX(DataStore!F$2:F$74,SMALL(IF(DataStore!$B$2:$B$74=FindPO!$D$2,ROW(DataStore!$A$2:$A$74)-ROW(DataStore!$B$2)+1),ROWS($B$4:G14))))</f>
        <v/>
      </c>
      <c r="H14" s="45" t="str">
        <f t="array" ref="H14">IF(ROWS($B$4:H14)&gt;$K$2,"",INDEX(DataStore!G$2:G$74,SMALL(IF(DataStore!$B$2:$B$74=FindPO!$D$2,ROW(DataStore!$A$2:$A$74)-ROW(DataStore!$B$2)+1),ROWS($B$4:H14))))</f>
        <v/>
      </c>
      <c r="I14" s="45" t="str">
        <f t="array" ref="I14">IF(ROWS($B$4:I14)&gt;$K$2,"",INDEX(DataStore!H$2:H$74,SMALL(IF(DataStore!$B$2:$B$74=FindPO!$D$2,ROW(DataStore!$A$2:$A$74)-ROW(DataStore!$B$2)+1),ROWS($B$4:I14))))</f>
        <v/>
      </c>
      <c r="J14" s="49" t="str">
        <f t="array" ref="J14">IF(ROWS($B$4:J14)&gt;$K$2,"",INDEX(DataStore!I$2:I$74,SMALL(IF(DataStore!$B$2:$B$74=FindPO!$D$2,ROW(DataStore!$A$2:$A$74)-ROW(DataStore!$B$2)+1),ROWS($B$4:J14))))</f>
        <v/>
      </c>
      <c r="K14" s="2"/>
    </row>
    <row r="15" spans="2:11">
      <c r="B15" s="45" t="str">
        <f t="array" ref="B15">IF(ROWS($B$4:B15)&gt;$K$2,"",INDEX(DataStore!A$2:A$74,SMALL(IF(DataStore!$B$2:$B$74=FindPO!$D$2,ROW(DataStore!$A$2:$A$74)-ROW(DataStore!$B$2)+1),ROWS($B$4:B15))))</f>
        <v/>
      </c>
      <c r="C15" s="45" t="str">
        <f t="array" ref="C15">IF(ROWS($B$4:C15)&gt;$K$2,"",INDEX(DataStore!B$2:B$74,SMALL(IF(DataStore!$B$2:$B$74=FindPO!$D$2,ROW(DataStore!$A$2:$A$74)-ROW(DataStore!$B$2)+1),ROWS($B$4:C15))))</f>
        <v/>
      </c>
      <c r="D15" s="45" t="str">
        <f t="array" ref="D15">IF(ROWS($B$4:D15)&gt;$K$2,"",INDEX(DataStore!C$2:C$74,SMALL(IF(DataStore!$B$2:$B$74=FindPO!$D$2,ROW(DataStore!$A$2:$A$74)-ROW(DataStore!$B$2)+1),ROWS($B$4:D15))))</f>
        <v/>
      </c>
      <c r="E15" s="46" t="str">
        <f t="array" ref="E15">IF(ROWS($B$4:E15)&gt;$K$2,"",INDEX(DataStore!D$2:D$74,SMALL(IF(DataStore!$B$2:$B$74=FindPO!$D$2,ROW(DataStore!$A$2:$A$74)-ROW(DataStore!$B$2)+1),ROWS($B$4:E15))))</f>
        <v/>
      </c>
      <c r="F15" s="45" t="str">
        <f t="array" ref="F15">IF(ROWS($B$4:F15)&gt;$K$2,"",INDEX(DataStore!E$2:E$74,SMALL(IF(DataStore!$B$2:$B$74=FindPO!$D$2,ROW(DataStore!$A$2:$A$74)-ROW(DataStore!$B$2)+1),ROWS($B$4:F15))))</f>
        <v/>
      </c>
      <c r="G15" s="47" t="str">
        <f t="array" ref="G15">IF(ROWS($B$4:G15)&gt;$K$2,"",INDEX(DataStore!F$2:F$74,SMALL(IF(DataStore!$B$2:$B$74=FindPO!$D$2,ROW(DataStore!$A$2:$A$74)-ROW(DataStore!$B$2)+1),ROWS($B$4:G15))))</f>
        <v/>
      </c>
      <c r="H15" s="45" t="str">
        <f t="array" ref="H15">IF(ROWS($B$4:H15)&gt;$K$2,"",INDEX(DataStore!G$2:G$74,SMALL(IF(DataStore!$B$2:$B$74=FindPO!$D$2,ROW(DataStore!$A$2:$A$74)-ROW(DataStore!$B$2)+1),ROWS($B$4:H15))))</f>
        <v/>
      </c>
      <c r="I15" s="45" t="str">
        <f t="array" ref="I15">IF(ROWS($B$4:I15)&gt;$K$2,"",INDEX(DataStore!H$2:H$74,SMALL(IF(DataStore!$B$2:$B$74=FindPO!$D$2,ROW(DataStore!$A$2:$A$74)-ROW(DataStore!$B$2)+1),ROWS($B$4:I15))))</f>
        <v/>
      </c>
      <c r="J15" s="49" t="str">
        <f t="array" ref="J15">IF(ROWS($B$4:J15)&gt;$K$2,"",INDEX(DataStore!I$2:I$74,SMALL(IF(DataStore!$B$2:$B$74=FindPO!$D$2,ROW(DataStore!$A$2:$A$74)-ROW(DataStore!$B$2)+1),ROWS($B$4:J15))))</f>
        <v/>
      </c>
      <c r="K15" s="2"/>
    </row>
    <row r="16" spans="2:11">
      <c r="B16" s="45" t="str">
        <f t="array" ref="B16">IF(ROWS($B$4:B16)&gt;$K$2,"",INDEX(DataStore!A$2:A$74,SMALL(IF(DataStore!$B$2:$B$74=FindPO!$D$2,ROW(DataStore!$A$2:$A$74)-ROW(DataStore!$B$2)+1),ROWS($B$4:B16))))</f>
        <v/>
      </c>
      <c r="C16" s="45" t="str">
        <f t="array" ref="C16">IF(ROWS($B$4:C16)&gt;$K$2,"",INDEX(DataStore!B$2:B$74,SMALL(IF(DataStore!$B$2:$B$74=FindPO!$D$2,ROW(DataStore!$A$2:$A$74)-ROW(DataStore!$B$2)+1),ROWS($B$4:C16))))</f>
        <v/>
      </c>
      <c r="D16" s="45" t="str">
        <f t="array" ref="D16">IF(ROWS($B$4:D16)&gt;$K$2,"",INDEX(DataStore!C$2:C$74,SMALL(IF(DataStore!$B$2:$B$74=FindPO!$D$2,ROW(DataStore!$A$2:$A$74)-ROW(DataStore!$B$2)+1),ROWS($B$4:D16))))</f>
        <v/>
      </c>
      <c r="E16" s="46" t="str">
        <f t="array" ref="E16">IF(ROWS($B$4:E16)&gt;$K$2,"",INDEX(DataStore!D$2:D$74,SMALL(IF(DataStore!$B$2:$B$74=FindPO!$D$2,ROW(DataStore!$A$2:$A$74)-ROW(DataStore!$B$2)+1),ROWS($B$4:E16))))</f>
        <v/>
      </c>
      <c r="F16" s="45" t="str">
        <f t="array" ref="F16">IF(ROWS($B$4:F16)&gt;$K$2,"",INDEX(DataStore!E$2:E$74,SMALL(IF(DataStore!$B$2:$B$74=FindPO!$D$2,ROW(DataStore!$A$2:$A$74)-ROW(DataStore!$B$2)+1),ROWS($B$4:F16))))</f>
        <v/>
      </c>
      <c r="G16" s="47" t="str">
        <f t="array" ref="G16">IF(ROWS($B$4:G16)&gt;$K$2,"",INDEX(DataStore!F$2:F$74,SMALL(IF(DataStore!$B$2:$B$74=FindPO!$D$2,ROW(DataStore!$A$2:$A$74)-ROW(DataStore!$B$2)+1),ROWS($B$4:G16))))</f>
        <v/>
      </c>
      <c r="H16" s="45" t="str">
        <f t="array" ref="H16">IF(ROWS($B$4:H16)&gt;$K$2,"",INDEX(DataStore!G$2:G$74,SMALL(IF(DataStore!$B$2:$B$74=FindPO!$D$2,ROW(DataStore!$A$2:$A$74)-ROW(DataStore!$B$2)+1),ROWS($B$4:H16))))</f>
        <v/>
      </c>
      <c r="I16" s="45" t="str">
        <f t="array" ref="I16">IF(ROWS($B$4:I16)&gt;$K$2,"",INDEX(DataStore!H$2:H$74,SMALL(IF(DataStore!$B$2:$B$74=FindPO!$D$2,ROW(DataStore!$A$2:$A$74)-ROW(DataStore!$B$2)+1),ROWS($B$4:I16))))</f>
        <v/>
      </c>
      <c r="J16" s="49" t="str">
        <f t="array" ref="J16">IF(ROWS($B$4:J16)&gt;$K$2,"",INDEX(DataStore!I$2:I$74,SMALL(IF(DataStore!$B$2:$B$74=FindPO!$D$2,ROW(DataStore!$A$2:$A$74)-ROW(DataStore!$B$2)+1),ROWS($B$4:J16))))</f>
        <v/>
      </c>
      <c r="K16" s="2"/>
    </row>
    <row r="17" spans="2:11">
      <c r="B17" s="45" t="str">
        <f t="array" ref="B17">IF(ROWS($B$4:B17)&gt;$K$2,"",INDEX(DataStore!A$2:A$74,SMALL(IF(DataStore!$B$2:$B$74=FindPO!$D$2,ROW(DataStore!$A$2:$A$74)-ROW(DataStore!$B$2)+1),ROWS($B$4:B17))))</f>
        <v/>
      </c>
      <c r="C17" s="45" t="str">
        <f t="array" ref="C17">IF(ROWS($B$4:C17)&gt;$K$2,"",INDEX(DataStore!B$2:B$74,SMALL(IF(DataStore!$B$2:$B$74=FindPO!$D$2,ROW(DataStore!$A$2:$A$74)-ROW(DataStore!$B$2)+1),ROWS($B$4:C17))))</f>
        <v/>
      </c>
      <c r="D17" s="45" t="str">
        <f t="array" ref="D17">IF(ROWS($B$4:D17)&gt;$K$2,"",INDEX(DataStore!C$2:C$74,SMALL(IF(DataStore!$B$2:$B$74=FindPO!$D$2,ROW(DataStore!$A$2:$A$74)-ROW(DataStore!$B$2)+1),ROWS($B$4:D17))))</f>
        <v/>
      </c>
      <c r="E17" s="46" t="str">
        <f t="array" ref="E17">IF(ROWS($B$4:E17)&gt;$K$2,"",INDEX(DataStore!D$2:D$74,SMALL(IF(DataStore!$B$2:$B$74=FindPO!$D$2,ROW(DataStore!$A$2:$A$74)-ROW(DataStore!$B$2)+1),ROWS($B$4:E17))))</f>
        <v/>
      </c>
      <c r="F17" s="45" t="str">
        <f t="array" ref="F17">IF(ROWS($B$4:F17)&gt;$K$2,"",INDEX(DataStore!E$2:E$74,SMALL(IF(DataStore!$B$2:$B$74=FindPO!$D$2,ROW(DataStore!$A$2:$A$74)-ROW(DataStore!$B$2)+1),ROWS($B$4:F17))))</f>
        <v/>
      </c>
      <c r="G17" s="47" t="str">
        <f t="array" ref="G17">IF(ROWS($B$4:G17)&gt;$K$2,"",INDEX(DataStore!F$2:F$74,SMALL(IF(DataStore!$B$2:$B$74=FindPO!$D$2,ROW(DataStore!$A$2:$A$74)-ROW(DataStore!$B$2)+1),ROWS($B$4:G17))))</f>
        <v/>
      </c>
      <c r="H17" s="45" t="str">
        <f t="array" ref="H17">IF(ROWS($B$4:H17)&gt;$K$2,"",INDEX(DataStore!G$2:G$74,SMALL(IF(DataStore!$B$2:$B$74=FindPO!$D$2,ROW(DataStore!$A$2:$A$74)-ROW(DataStore!$B$2)+1),ROWS($B$4:H17))))</f>
        <v/>
      </c>
      <c r="I17" s="45" t="str">
        <f t="array" ref="I17">IF(ROWS($B$4:I17)&gt;$K$2,"",INDEX(DataStore!H$2:H$74,SMALL(IF(DataStore!$B$2:$B$74=FindPO!$D$2,ROW(DataStore!$A$2:$A$74)-ROW(DataStore!$B$2)+1),ROWS($B$4:I17))))</f>
        <v/>
      </c>
      <c r="J17" s="49" t="str">
        <f t="array" ref="J17">IF(ROWS($B$4:J17)&gt;$K$2,"",INDEX(DataStore!I$2:I$74,SMALL(IF(DataStore!$B$2:$B$74=FindPO!$D$2,ROW(DataStore!$A$2:$A$74)-ROW(DataStore!$B$2)+1),ROWS($B$4:J17))))</f>
        <v/>
      </c>
      <c r="K17" s="2"/>
    </row>
    <row r="18" spans="2:11">
      <c r="B18" s="45" t="str">
        <f t="array" ref="B18">IF(ROWS($B$4:B18)&gt;$K$2,"",INDEX(DataStore!A$2:A$74,SMALL(IF(DataStore!$B$2:$B$74=FindPO!$D$2,ROW(DataStore!$A$2:$A$74)-ROW(DataStore!$B$2)+1),ROWS($B$4:B18))))</f>
        <v/>
      </c>
      <c r="C18" s="45" t="str">
        <f t="array" ref="C18">IF(ROWS($B$4:C18)&gt;$K$2,"",INDEX(DataStore!B$2:B$74,SMALL(IF(DataStore!$B$2:$B$74=FindPO!$D$2,ROW(DataStore!$A$2:$A$74)-ROW(DataStore!$B$2)+1),ROWS($B$4:C18))))</f>
        <v/>
      </c>
      <c r="D18" s="45" t="str">
        <f t="array" ref="D18">IF(ROWS($B$4:D18)&gt;$K$2,"",INDEX(DataStore!C$2:C$74,SMALL(IF(DataStore!$B$2:$B$74=FindPO!$D$2,ROW(DataStore!$A$2:$A$74)-ROW(DataStore!$B$2)+1),ROWS($B$4:D18))))</f>
        <v/>
      </c>
      <c r="E18" s="46" t="str">
        <f t="array" ref="E18">IF(ROWS($B$4:E18)&gt;$K$2,"",INDEX(DataStore!D$2:D$74,SMALL(IF(DataStore!$B$2:$B$74=FindPO!$D$2,ROW(DataStore!$A$2:$A$74)-ROW(DataStore!$B$2)+1),ROWS($B$4:E18))))</f>
        <v/>
      </c>
      <c r="F18" s="45" t="str">
        <f t="array" ref="F18">IF(ROWS($B$4:F18)&gt;$K$2,"",INDEX(DataStore!E$2:E$74,SMALL(IF(DataStore!$B$2:$B$74=FindPO!$D$2,ROW(DataStore!$A$2:$A$74)-ROW(DataStore!$B$2)+1),ROWS($B$4:F18))))</f>
        <v/>
      </c>
      <c r="G18" s="47" t="str">
        <f t="array" ref="G18">IF(ROWS($B$4:G18)&gt;$K$2,"",INDEX(DataStore!F$2:F$74,SMALL(IF(DataStore!$B$2:$B$74=FindPO!$D$2,ROW(DataStore!$A$2:$A$74)-ROW(DataStore!$B$2)+1),ROWS($B$4:G18))))</f>
        <v/>
      </c>
      <c r="H18" s="45" t="str">
        <f t="array" ref="H18">IF(ROWS($B$4:H18)&gt;$K$2,"",INDEX(DataStore!G$2:G$74,SMALL(IF(DataStore!$B$2:$B$74=FindPO!$D$2,ROW(DataStore!$A$2:$A$74)-ROW(DataStore!$B$2)+1),ROWS($B$4:H18))))</f>
        <v/>
      </c>
      <c r="I18" s="45" t="str">
        <f t="array" ref="I18">IF(ROWS($B$4:I18)&gt;$K$2,"",INDEX(DataStore!H$2:H$74,SMALL(IF(DataStore!$B$2:$B$74=FindPO!$D$2,ROW(DataStore!$A$2:$A$74)-ROW(DataStore!$B$2)+1),ROWS($B$4:I18))))</f>
        <v/>
      </c>
      <c r="J18" s="49" t="str">
        <f t="array" ref="J18">IF(ROWS($B$4:J18)&gt;$K$2,"",INDEX(DataStore!I$2:I$74,SMALL(IF(DataStore!$B$2:$B$74=FindPO!$D$2,ROW(DataStore!$A$2:$A$74)-ROW(DataStore!$B$2)+1),ROWS($B$4:J18))))</f>
        <v/>
      </c>
      <c r="K18" s="2"/>
    </row>
    <row r="19" spans="2:11">
      <c r="B19" s="45" t="str">
        <f t="array" ref="B19">IF(ROWS($B$4:B19)&gt;$K$2,"",INDEX(DataStore!A$2:A$74,SMALL(IF(DataStore!$B$2:$B$74=FindPO!$D$2,ROW(DataStore!$A$2:$A$74)-ROW(DataStore!$B$2)+1),ROWS($B$4:B19))))</f>
        <v/>
      </c>
      <c r="C19" s="45" t="str">
        <f t="array" ref="C19">IF(ROWS($B$4:C19)&gt;$K$2,"",INDEX(DataStore!B$2:B$74,SMALL(IF(DataStore!$B$2:$B$74=FindPO!$D$2,ROW(DataStore!$A$2:$A$74)-ROW(DataStore!$B$2)+1),ROWS($B$4:C19))))</f>
        <v/>
      </c>
      <c r="D19" s="45" t="str">
        <f t="array" ref="D19">IF(ROWS($B$4:D19)&gt;$K$2,"",INDEX(DataStore!C$2:C$74,SMALL(IF(DataStore!$B$2:$B$74=FindPO!$D$2,ROW(DataStore!$A$2:$A$74)-ROW(DataStore!$B$2)+1),ROWS($B$4:D19))))</f>
        <v/>
      </c>
      <c r="E19" s="46" t="str">
        <f t="array" ref="E19">IF(ROWS($B$4:E19)&gt;$K$2,"",INDEX(DataStore!D$2:D$74,SMALL(IF(DataStore!$B$2:$B$74=FindPO!$D$2,ROW(DataStore!$A$2:$A$74)-ROW(DataStore!$B$2)+1),ROWS($B$4:E19))))</f>
        <v/>
      </c>
      <c r="F19" s="45" t="str">
        <f t="array" ref="F19">IF(ROWS($B$4:F19)&gt;$K$2,"",INDEX(DataStore!E$2:E$74,SMALL(IF(DataStore!$B$2:$B$74=FindPO!$D$2,ROW(DataStore!$A$2:$A$74)-ROW(DataStore!$B$2)+1),ROWS($B$4:F19))))</f>
        <v/>
      </c>
      <c r="G19" s="47" t="str">
        <f t="array" ref="G19">IF(ROWS($B$4:G19)&gt;$K$2,"",INDEX(DataStore!F$2:F$74,SMALL(IF(DataStore!$B$2:$B$74=FindPO!$D$2,ROW(DataStore!$A$2:$A$74)-ROW(DataStore!$B$2)+1),ROWS($B$4:G19))))</f>
        <v/>
      </c>
      <c r="H19" s="45" t="str">
        <f t="array" ref="H19">IF(ROWS($B$4:H19)&gt;$K$2,"",INDEX(DataStore!G$2:G$74,SMALL(IF(DataStore!$B$2:$B$74=FindPO!$D$2,ROW(DataStore!$A$2:$A$74)-ROW(DataStore!$B$2)+1),ROWS($B$4:H19))))</f>
        <v/>
      </c>
      <c r="I19" s="45" t="str">
        <f t="array" ref="I19">IF(ROWS($B$4:I19)&gt;$K$2,"",INDEX(DataStore!H$2:H$74,SMALL(IF(DataStore!$B$2:$B$74=FindPO!$D$2,ROW(DataStore!$A$2:$A$74)-ROW(DataStore!$B$2)+1),ROWS($B$4:I19))))</f>
        <v/>
      </c>
      <c r="J19" s="49" t="str">
        <f t="array" ref="J19">IF(ROWS($B$4:J19)&gt;$K$2,"",INDEX(DataStore!I$2:I$74,SMALL(IF(DataStore!$B$2:$B$74=FindPO!$D$2,ROW(DataStore!$A$2:$A$74)-ROW(DataStore!$B$2)+1),ROWS($B$4:J19))))</f>
        <v/>
      </c>
      <c r="K19" s="2"/>
    </row>
    <row r="20" spans="2:11">
      <c r="B20" s="45" t="str">
        <f t="array" ref="B20">IF(ROWS($B$4:B20)&gt;$K$2,"",INDEX(DataStore!A$2:A$74,SMALL(IF(DataStore!$B$2:$B$74=FindPO!$D$2,ROW(DataStore!$A$2:$A$74)-ROW(DataStore!$B$2)+1),ROWS($B$4:B20))))</f>
        <v/>
      </c>
      <c r="C20" s="45" t="str">
        <f t="array" ref="C20">IF(ROWS($B$4:C20)&gt;$K$2,"",INDEX(DataStore!B$2:B$74,SMALL(IF(DataStore!$B$2:$B$74=FindPO!$D$2,ROW(DataStore!$A$2:$A$74)-ROW(DataStore!$B$2)+1),ROWS($B$4:C20))))</f>
        <v/>
      </c>
      <c r="D20" s="45" t="str">
        <f t="array" ref="D20">IF(ROWS($B$4:D20)&gt;$K$2,"",INDEX(DataStore!C$2:C$74,SMALL(IF(DataStore!$B$2:$B$74=FindPO!$D$2,ROW(DataStore!$A$2:$A$74)-ROW(DataStore!$B$2)+1),ROWS($B$4:D20))))</f>
        <v/>
      </c>
      <c r="E20" s="46" t="str">
        <f t="array" ref="E20">IF(ROWS($B$4:E20)&gt;$K$2,"",INDEX(DataStore!D$2:D$74,SMALL(IF(DataStore!$B$2:$B$74=FindPO!$D$2,ROW(DataStore!$A$2:$A$74)-ROW(DataStore!$B$2)+1),ROWS($B$4:E20))))</f>
        <v/>
      </c>
      <c r="F20" s="45" t="str">
        <f t="array" ref="F20">IF(ROWS($B$4:F20)&gt;$K$2,"",INDEX(DataStore!E$2:E$74,SMALL(IF(DataStore!$B$2:$B$74=FindPO!$D$2,ROW(DataStore!$A$2:$A$74)-ROW(DataStore!$B$2)+1),ROWS($B$4:F20))))</f>
        <v/>
      </c>
      <c r="G20" s="47" t="str">
        <f t="array" ref="G20">IF(ROWS($B$4:G20)&gt;$K$2,"",INDEX(DataStore!F$2:F$74,SMALL(IF(DataStore!$B$2:$B$74=FindPO!$D$2,ROW(DataStore!$A$2:$A$74)-ROW(DataStore!$B$2)+1),ROWS($B$4:G20))))</f>
        <v/>
      </c>
      <c r="H20" s="45" t="str">
        <f t="array" ref="H20">IF(ROWS($B$4:H20)&gt;$K$2,"",INDEX(DataStore!G$2:G$74,SMALL(IF(DataStore!$B$2:$B$74=FindPO!$D$2,ROW(DataStore!$A$2:$A$74)-ROW(DataStore!$B$2)+1),ROWS($B$4:H20))))</f>
        <v/>
      </c>
      <c r="I20" s="45" t="str">
        <f t="array" ref="I20">IF(ROWS($B$4:I20)&gt;$K$2,"",INDEX(DataStore!H$2:H$74,SMALL(IF(DataStore!$B$2:$B$74=FindPO!$D$2,ROW(DataStore!$A$2:$A$74)-ROW(DataStore!$B$2)+1),ROWS($B$4:I20))))</f>
        <v/>
      </c>
      <c r="J20" s="49" t="str">
        <f t="array" ref="J20">IF(ROWS($B$4:J20)&gt;$K$2,"",INDEX(DataStore!I$2:I$74,SMALL(IF(DataStore!$B$2:$B$74=FindPO!$D$2,ROW(DataStore!$A$2:$A$74)-ROW(DataStore!$B$2)+1),ROWS($B$4:J20))))</f>
        <v/>
      </c>
      <c r="K20" s="2"/>
    </row>
    <row r="21" spans="2:11">
      <c r="B21" s="45" t="str">
        <f t="array" ref="B21">IF(ROWS($B$4:B21)&gt;$K$2,"",INDEX(DataStore!A$2:A$74,SMALL(IF(DataStore!$B$2:$B$74=FindPO!$D$2,ROW(DataStore!$A$2:$A$74)-ROW(DataStore!$B$2)+1),ROWS($B$4:B21))))</f>
        <v/>
      </c>
      <c r="C21" s="45" t="str">
        <f t="array" ref="C21">IF(ROWS($B$4:C21)&gt;$K$2,"",INDEX(DataStore!B$2:B$74,SMALL(IF(DataStore!$B$2:$B$74=FindPO!$D$2,ROW(DataStore!$A$2:$A$74)-ROW(DataStore!$B$2)+1),ROWS($B$4:C21))))</f>
        <v/>
      </c>
      <c r="D21" s="45" t="str">
        <f t="array" ref="D21">IF(ROWS($B$4:D21)&gt;$K$2,"",INDEX(DataStore!C$2:C$74,SMALL(IF(DataStore!$B$2:$B$74=FindPO!$D$2,ROW(DataStore!$A$2:$A$74)-ROW(DataStore!$B$2)+1),ROWS($B$4:D21))))</f>
        <v/>
      </c>
      <c r="E21" s="46" t="str">
        <f t="array" ref="E21">IF(ROWS($B$4:E21)&gt;$K$2,"",INDEX(DataStore!D$2:D$74,SMALL(IF(DataStore!$B$2:$B$74=FindPO!$D$2,ROW(DataStore!$A$2:$A$74)-ROW(DataStore!$B$2)+1),ROWS($B$4:E21))))</f>
        <v/>
      </c>
      <c r="F21" s="45" t="str">
        <f t="array" ref="F21">IF(ROWS($B$4:F21)&gt;$K$2,"",INDEX(DataStore!E$2:E$74,SMALL(IF(DataStore!$B$2:$B$74=FindPO!$D$2,ROW(DataStore!$A$2:$A$74)-ROW(DataStore!$B$2)+1),ROWS($B$4:F21))))</f>
        <v/>
      </c>
      <c r="G21" s="47" t="str">
        <f t="array" ref="G21">IF(ROWS($B$4:G21)&gt;$K$2,"",INDEX(DataStore!F$2:F$74,SMALL(IF(DataStore!$B$2:$B$74=FindPO!$D$2,ROW(DataStore!$A$2:$A$74)-ROW(DataStore!$B$2)+1),ROWS($B$4:G21))))</f>
        <v/>
      </c>
      <c r="H21" s="45" t="str">
        <f t="array" ref="H21">IF(ROWS($B$4:H21)&gt;$K$2,"",INDEX(DataStore!G$2:G$74,SMALL(IF(DataStore!$B$2:$B$74=FindPO!$D$2,ROW(DataStore!$A$2:$A$74)-ROW(DataStore!$B$2)+1),ROWS($B$4:H21))))</f>
        <v/>
      </c>
      <c r="I21" s="45" t="str">
        <f t="array" ref="I21">IF(ROWS($B$4:I21)&gt;$K$2,"",INDEX(DataStore!H$2:H$74,SMALL(IF(DataStore!$B$2:$B$74=FindPO!$D$2,ROW(DataStore!$A$2:$A$74)-ROW(DataStore!$B$2)+1),ROWS($B$4:I21))))</f>
        <v/>
      </c>
      <c r="J21" s="49" t="str">
        <f t="array" ref="J21">IF(ROWS($B$4:J21)&gt;$K$2,"",INDEX(DataStore!I$2:I$74,SMALL(IF(DataStore!$B$2:$B$74=FindPO!$D$2,ROW(DataStore!$A$2:$A$74)-ROW(DataStore!$B$2)+1),ROWS($B$4:J21))))</f>
        <v/>
      </c>
      <c r="K21" s="2"/>
    </row>
    <row r="22" spans="2:11">
      <c r="B22" s="45" t="str">
        <f t="array" ref="B22">IF(ROWS($B$4:B22)&gt;$K$2,"",INDEX(DataStore!A$2:A$74,SMALL(IF(DataStore!$B$2:$B$74=FindPO!$D$2,ROW(DataStore!$A$2:$A$74)-ROW(DataStore!$B$2)+1),ROWS($B$4:B22))))</f>
        <v/>
      </c>
      <c r="C22" s="45" t="str">
        <f t="array" ref="C22">IF(ROWS($B$4:C22)&gt;$K$2,"",INDEX(DataStore!B$2:B$74,SMALL(IF(DataStore!$B$2:$B$74=FindPO!$D$2,ROW(DataStore!$A$2:$A$74)-ROW(DataStore!$B$2)+1),ROWS($B$4:C22))))</f>
        <v/>
      </c>
      <c r="D22" s="45" t="str">
        <f t="array" ref="D22">IF(ROWS($B$4:D22)&gt;$K$2,"",INDEX(DataStore!C$2:C$74,SMALL(IF(DataStore!$B$2:$B$74=FindPO!$D$2,ROW(DataStore!$A$2:$A$74)-ROW(DataStore!$B$2)+1),ROWS($B$4:D22))))</f>
        <v/>
      </c>
      <c r="E22" s="46" t="str">
        <f t="array" ref="E22">IF(ROWS($B$4:E22)&gt;$K$2,"",INDEX(DataStore!D$2:D$74,SMALL(IF(DataStore!$B$2:$B$74=FindPO!$D$2,ROW(DataStore!$A$2:$A$74)-ROW(DataStore!$B$2)+1),ROWS($B$4:E22))))</f>
        <v/>
      </c>
      <c r="F22" s="45" t="str">
        <f t="array" ref="F22">IF(ROWS($B$4:F22)&gt;$K$2,"",INDEX(DataStore!E$2:E$74,SMALL(IF(DataStore!$B$2:$B$74=FindPO!$D$2,ROW(DataStore!$A$2:$A$74)-ROW(DataStore!$B$2)+1),ROWS($B$4:F22))))</f>
        <v/>
      </c>
      <c r="G22" s="47" t="str">
        <f t="array" ref="G22">IF(ROWS($B$4:G22)&gt;$K$2,"",INDEX(DataStore!F$2:F$74,SMALL(IF(DataStore!$B$2:$B$74=FindPO!$D$2,ROW(DataStore!$A$2:$A$74)-ROW(DataStore!$B$2)+1),ROWS($B$4:G22))))</f>
        <v/>
      </c>
      <c r="H22" s="45" t="str">
        <f t="array" ref="H22">IF(ROWS($B$4:H22)&gt;$K$2,"",INDEX(DataStore!G$2:G$74,SMALL(IF(DataStore!$B$2:$B$74=FindPO!$D$2,ROW(DataStore!$A$2:$A$74)-ROW(DataStore!$B$2)+1),ROWS($B$4:H22))))</f>
        <v/>
      </c>
      <c r="I22" s="45" t="str">
        <f t="array" ref="I22">IF(ROWS($B$4:I22)&gt;$K$2,"",INDEX(DataStore!H$2:H$74,SMALL(IF(DataStore!$B$2:$B$74=FindPO!$D$2,ROW(DataStore!$A$2:$A$74)-ROW(DataStore!$B$2)+1),ROWS($B$4:I22))))</f>
        <v/>
      </c>
      <c r="J22" s="49" t="str">
        <f t="array" ref="J22">IF(ROWS($B$4:J22)&gt;$K$2,"",INDEX(DataStore!I$2:I$74,SMALL(IF(DataStore!$B$2:$B$74=FindPO!$D$2,ROW(DataStore!$A$2:$A$74)-ROW(DataStore!$B$2)+1),ROWS($B$4:J22))))</f>
        <v/>
      </c>
      <c r="K22" s="2"/>
    </row>
    <row r="23" spans="2:11">
      <c r="B23" s="45" t="str">
        <f t="array" ref="B23">IF(ROWS($B$4:B23)&gt;$K$2,"",INDEX(DataStore!A$2:A$74,SMALL(IF(DataStore!$B$2:$B$74=FindPO!$D$2,ROW(DataStore!$A$2:$A$74)-ROW(DataStore!$B$2)+1),ROWS($B$4:B23))))</f>
        <v/>
      </c>
      <c r="C23" s="45" t="str">
        <f t="array" ref="C23">IF(ROWS($B$4:C23)&gt;$K$2,"",INDEX(DataStore!B$2:B$74,SMALL(IF(DataStore!$B$2:$B$74=FindPO!$D$2,ROW(DataStore!$A$2:$A$74)-ROW(DataStore!$B$2)+1),ROWS($B$4:C23))))</f>
        <v/>
      </c>
      <c r="D23" s="45" t="str">
        <f t="array" ref="D23">IF(ROWS($B$4:D23)&gt;$K$2,"",INDEX(DataStore!C$2:C$74,SMALL(IF(DataStore!$B$2:$B$74=FindPO!$D$2,ROW(DataStore!$A$2:$A$74)-ROW(DataStore!$B$2)+1),ROWS($B$4:D23))))</f>
        <v/>
      </c>
      <c r="E23" s="46" t="str">
        <f t="array" ref="E23">IF(ROWS($B$4:E23)&gt;$K$2,"",INDEX(DataStore!D$2:D$74,SMALL(IF(DataStore!$B$2:$B$74=FindPO!$D$2,ROW(DataStore!$A$2:$A$74)-ROW(DataStore!$B$2)+1),ROWS($B$4:E23))))</f>
        <v/>
      </c>
      <c r="F23" s="45" t="str">
        <f t="array" ref="F23">IF(ROWS($B$4:F23)&gt;$K$2,"",INDEX(DataStore!E$2:E$74,SMALL(IF(DataStore!$B$2:$B$74=FindPO!$D$2,ROW(DataStore!$A$2:$A$74)-ROW(DataStore!$B$2)+1),ROWS($B$4:F23))))</f>
        <v/>
      </c>
      <c r="G23" s="47" t="str">
        <f t="array" ref="G23">IF(ROWS($B$4:G23)&gt;$K$2,"",INDEX(DataStore!F$2:F$74,SMALL(IF(DataStore!$B$2:$B$74=FindPO!$D$2,ROW(DataStore!$A$2:$A$74)-ROW(DataStore!$B$2)+1),ROWS($B$4:G23))))</f>
        <v/>
      </c>
      <c r="H23" s="45" t="str">
        <f t="array" ref="H23">IF(ROWS($B$4:H23)&gt;$K$2,"",INDEX(DataStore!G$2:G$74,SMALL(IF(DataStore!$B$2:$B$74=FindPO!$D$2,ROW(DataStore!$A$2:$A$74)-ROW(DataStore!$B$2)+1),ROWS($B$4:H23))))</f>
        <v/>
      </c>
      <c r="I23" s="45" t="str">
        <f t="array" ref="I23">IF(ROWS($B$4:I23)&gt;$K$2,"",INDEX(DataStore!H$2:H$74,SMALL(IF(DataStore!$B$2:$B$74=FindPO!$D$2,ROW(DataStore!$A$2:$A$74)-ROW(DataStore!$B$2)+1),ROWS($B$4:I23))))</f>
        <v/>
      </c>
      <c r="J23" s="49" t="str">
        <f t="array" ref="J23">IF(ROWS($B$4:J23)&gt;$K$2,"",INDEX(DataStore!I$2:I$74,SMALL(IF(DataStore!$B$2:$B$74=FindPO!$D$2,ROW(DataStore!$A$2:$A$74)-ROW(DataStore!$B$2)+1),ROWS($B$4:J23))))</f>
        <v/>
      </c>
      <c r="K23" s="2"/>
    </row>
    <row r="24" spans="2:11">
      <c r="B24" s="45" t="str">
        <f t="array" ref="B24">IF(ROWS($B$4:B24)&gt;$K$2,"",INDEX(DataStore!A$2:A$74,SMALL(IF(DataStore!$B$2:$B$74=FindPO!$D$2,ROW(DataStore!$A$2:$A$74)-ROW(DataStore!$B$2)+1),ROWS($B$4:B24))))</f>
        <v/>
      </c>
      <c r="C24" s="45" t="str">
        <f t="array" ref="C24">IF(ROWS($B$4:C24)&gt;$K$2,"",INDEX(DataStore!B$2:B$74,SMALL(IF(DataStore!$B$2:$B$74=FindPO!$D$2,ROW(DataStore!$A$2:$A$74)-ROW(DataStore!$B$2)+1),ROWS($B$4:C24))))</f>
        <v/>
      </c>
      <c r="D24" s="45" t="str">
        <f t="array" ref="D24">IF(ROWS($B$4:D24)&gt;$K$2,"",INDEX(DataStore!C$2:C$74,SMALL(IF(DataStore!$B$2:$B$74=FindPO!$D$2,ROW(DataStore!$A$2:$A$74)-ROW(DataStore!$B$2)+1),ROWS($B$4:D24))))</f>
        <v/>
      </c>
      <c r="E24" s="46" t="str">
        <f t="array" ref="E24">IF(ROWS($B$4:E24)&gt;$K$2,"",INDEX(DataStore!D$2:D$74,SMALL(IF(DataStore!$B$2:$B$74=FindPO!$D$2,ROW(DataStore!$A$2:$A$74)-ROW(DataStore!$B$2)+1),ROWS($B$4:E24))))</f>
        <v/>
      </c>
      <c r="F24" s="45" t="str">
        <f t="array" ref="F24">IF(ROWS($B$4:F24)&gt;$K$2,"",INDEX(DataStore!E$2:E$74,SMALL(IF(DataStore!$B$2:$B$74=FindPO!$D$2,ROW(DataStore!$A$2:$A$74)-ROW(DataStore!$B$2)+1),ROWS($B$4:F24))))</f>
        <v/>
      </c>
      <c r="G24" s="47" t="str">
        <f t="array" ref="G24">IF(ROWS($B$4:G24)&gt;$K$2,"",INDEX(DataStore!F$2:F$74,SMALL(IF(DataStore!$B$2:$B$74=FindPO!$D$2,ROW(DataStore!$A$2:$A$74)-ROW(DataStore!$B$2)+1),ROWS($B$4:G24))))</f>
        <v/>
      </c>
      <c r="H24" s="45" t="str">
        <f t="array" ref="H24">IF(ROWS($B$4:H24)&gt;$K$2,"",INDEX(DataStore!G$2:G$74,SMALL(IF(DataStore!$B$2:$B$74=FindPO!$D$2,ROW(DataStore!$A$2:$A$74)-ROW(DataStore!$B$2)+1),ROWS($B$4:H24))))</f>
        <v/>
      </c>
      <c r="I24" s="45" t="str">
        <f t="array" ref="I24">IF(ROWS($B$4:I24)&gt;$K$2,"",INDEX(DataStore!H$2:H$74,SMALL(IF(DataStore!$B$2:$B$74=FindPO!$D$2,ROW(DataStore!$A$2:$A$74)-ROW(DataStore!$B$2)+1),ROWS($B$4:I24))))</f>
        <v/>
      </c>
      <c r="J24" s="49" t="str">
        <f t="array" ref="J24">IF(ROWS($B$4:J24)&gt;$K$2,"",INDEX(DataStore!I$2:I$74,SMALL(IF(DataStore!$B$2:$B$74=FindPO!$D$2,ROW(DataStore!$A$2:$A$74)-ROW(DataStore!$B$2)+1),ROWS($B$4:J24))))</f>
        <v/>
      </c>
      <c r="K24" s="2"/>
    </row>
    <row r="25" spans="2:11">
      <c r="B25" s="45" t="str">
        <f t="array" ref="B25">IF(ROWS($B$4:B25)&gt;$K$2,"",INDEX(DataStore!A$2:A$74,SMALL(IF(DataStore!$B$2:$B$74=FindPO!$D$2,ROW(DataStore!$A$2:$A$74)-ROW(DataStore!$B$2)+1),ROWS($B$4:B25))))</f>
        <v/>
      </c>
      <c r="C25" s="45" t="str">
        <f t="array" ref="C25">IF(ROWS($B$4:C25)&gt;$K$2,"",INDEX(DataStore!B$2:B$74,SMALL(IF(DataStore!$B$2:$B$74=FindPO!$D$2,ROW(DataStore!$A$2:$A$74)-ROW(DataStore!$B$2)+1),ROWS($B$4:C25))))</f>
        <v/>
      </c>
      <c r="D25" s="45" t="str">
        <f t="array" ref="D25">IF(ROWS($B$4:D25)&gt;$K$2,"",INDEX(DataStore!C$2:C$74,SMALL(IF(DataStore!$B$2:$B$74=FindPO!$D$2,ROW(DataStore!$A$2:$A$74)-ROW(DataStore!$B$2)+1),ROWS($B$4:D25))))</f>
        <v/>
      </c>
      <c r="E25" s="46" t="str">
        <f t="array" ref="E25">IF(ROWS($B$4:E25)&gt;$K$2,"",INDEX(DataStore!D$2:D$74,SMALL(IF(DataStore!$B$2:$B$74=FindPO!$D$2,ROW(DataStore!$A$2:$A$74)-ROW(DataStore!$B$2)+1),ROWS($B$4:E25))))</f>
        <v/>
      </c>
      <c r="F25" s="45" t="str">
        <f t="array" ref="F25">IF(ROWS($B$4:F25)&gt;$K$2,"",INDEX(DataStore!E$2:E$74,SMALL(IF(DataStore!$B$2:$B$74=FindPO!$D$2,ROW(DataStore!$A$2:$A$74)-ROW(DataStore!$B$2)+1),ROWS($B$4:F25))))</f>
        <v/>
      </c>
      <c r="G25" s="47" t="str">
        <f t="array" ref="G25">IF(ROWS($B$4:G25)&gt;$K$2,"",INDEX(DataStore!F$2:F$74,SMALL(IF(DataStore!$B$2:$B$74=FindPO!$D$2,ROW(DataStore!$A$2:$A$74)-ROW(DataStore!$B$2)+1),ROWS($B$4:G25))))</f>
        <v/>
      </c>
      <c r="H25" s="45" t="str">
        <f t="array" ref="H25">IF(ROWS($B$4:H25)&gt;$K$2,"",INDEX(DataStore!G$2:G$74,SMALL(IF(DataStore!$B$2:$B$74=FindPO!$D$2,ROW(DataStore!$A$2:$A$74)-ROW(DataStore!$B$2)+1),ROWS($B$4:H25))))</f>
        <v/>
      </c>
      <c r="I25" s="45" t="str">
        <f t="array" ref="I25">IF(ROWS($B$4:I25)&gt;$K$2,"",INDEX(DataStore!H$2:H$74,SMALL(IF(DataStore!$B$2:$B$74=FindPO!$D$2,ROW(DataStore!$A$2:$A$74)-ROW(DataStore!$B$2)+1),ROWS($B$4:I25))))</f>
        <v/>
      </c>
      <c r="J25" s="49" t="str">
        <f t="array" ref="J25">IF(ROWS($B$4:J25)&gt;$K$2,"",INDEX(DataStore!I$2:I$74,SMALL(IF(DataStore!$B$2:$B$74=FindPO!$D$2,ROW(DataStore!$A$2:$A$74)-ROW(DataStore!$B$2)+1),ROWS($B$4:J25))))</f>
        <v/>
      </c>
      <c r="K25" s="2"/>
    </row>
    <row r="26" spans="2:11">
      <c r="B26" s="45" t="str">
        <f t="array" ref="B26">IF(ROWS($B$4:B26)&gt;$K$2,"",INDEX(DataStore!A$2:A$74,SMALL(IF(DataStore!$B$2:$B$74=FindPO!$D$2,ROW(DataStore!$A$2:$A$74)-ROW(DataStore!$B$2)+1),ROWS($B$4:B26))))</f>
        <v/>
      </c>
      <c r="C26" s="45" t="str">
        <f t="array" ref="C26">IF(ROWS($B$4:C26)&gt;$K$2,"",INDEX(DataStore!B$2:B$74,SMALL(IF(DataStore!$B$2:$B$74=FindPO!$D$2,ROW(DataStore!$A$2:$A$74)-ROW(DataStore!$B$2)+1),ROWS($B$4:C26))))</f>
        <v/>
      </c>
      <c r="D26" s="45" t="str">
        <f t="array" ref="D26">IF(ROWS($B$4:D26)&gt;$K$2,"",INDEX(DataStore!C$2:C$74,SMALL(IF(DataStore!$B$2:$B$74=FindPO!$D$2,ROW(DataStore!$A$2:$A$74)-ROW(DataStore!$B$2)+1),ROWS($B$4:D26))))</f>
        <v/>
      </c>
      <c r="E26" s="46" t="str">
        <f t="array" ref="E26">IF(ROWS($B$4:E26)&gt;$K$2,"",INDEX(DataStore!D$2:D$74,SMALL(IF(DataStore!$B$2:$B$74=FindPO!$D$2,ROW(DataStore!$A$2:$A$74)-ROW(DataStore!$B$2)+1),ROWS($B$4:E26))))</f>
        <v/>
      </c>
      <c r="F26" s="45" t="str">
        <f t="array" ref="F26">IF(ROWS($B$4:F26)&gt;$K$2,"",INDEX(DataStore!E$2:E$74,SMALL(IF(DataStore!$B$2:$B$74=FindPO!$D$2,ROW(DataStore!$A$2:$A$74)-ROW(DataStore!$B$2)+1),ROWS($B$4:F26))))</f>
        <v/>
      </c>
      <c r="G26" s="47" t="str">
        <f t="array" ref="G26">IF(ROWS($B$4:G26)&gt;$K$2,"",INDEX(DataStore!F$2:F$74,SMALL(IF(DataStore!$B$2:$B$74=FindPO!$D$2,ROW(DataStore!$A$2:$A$74)-ROW(DataStore!$B$2)+1),ROWS($B$4:G26))))</f>
        <v/>
      </c>
      <c r="H26" s="45" t="str">
        <f t="array" ref="H26">IF(ROWS($B$4:H26)&gt;$K$2,"",INDEX(DataStore!G$2:G$74,SMALL(IF(DataStore!$B$2:$B$74=FindPO!$D$2,ROW(DataStore!$A$2:$A$74)-ROW(DataStore!$B$2)+1),ROWS($B$4:H26))))</f>
        <v/>
      </c>
      <c r="I26" s="45" t="str">
        <f t="array" ref="I26">IF(ROWS($B$4:I26)&gt;$K$2,"",INDEX(DataStore!H$2:H$74,SMALL(IF(DataStore!$B$2:$B$74=FindPO!$D$2,ROW(DataStore!$A$2:$A$74)-ROW(DataStore!$B$2)+1),ROWS($B$4:I26))))</f>
        <v/>
      </c>
      <c r="J26" s="49" t="str">
        <f t="array" ref="J26">IF(ROWS($B$4:J26)&gt;$K$2,"",INDEX(DataStore!I$2:I$74,SMALL(IF(DataStore!$B$2:$B$74=FindPO!$D$2,ROW(DataStore!$A$2:$A$74)-ROW(DataStore!$B$2)+1),ROWS($B$4:J26))))</f>
        <v/>
      </c>
      <c r="K26" s="2"/>
    </row>
    <row r="27" spans="2:11">
      <c r="B27" s="45" t="str">
        <f t="array" ref="B27">IF(ROWS($B$4:B27)&gt;$K$2,"",INDEX(DataStore!A$2:A$74,SMALL(IF(DataStore!$B$2:$B$74=FindPO!$D$2,ROW(DataStore!$A$2:$A$74)-ROW(DataStore!$B$2)+1),ROWS($B$4:B27))))</f>
        <v/>
      </c>
      <c r="C27" s="45" t="str">
        <f t="array" ref="C27">IF(ROWS($B$4:C27)&gt;$K$2,"",INDEX(DataStore!B$2:B$74,SMALL(IF(DataStore!$B$2:$B$74=FindPO!$D$2,ROW(DataStore!$A$2:$A$74)-ROW(DataStore!$B$2)+1),ROWS($B$4:C27))))</f>
        <v/>
      </c>
      <c r="D27" s="45" t="str">
        <f t="array" ref="D27">IF(ROWS($B$4:D27)&gt;$K$2,"",INDEX(DataStore!C$2:C$74,SMALL(IF(DataStore!$B$2:$B$74=FindPO!$D$2,ROW(DataStore!$A$2:$A$74)-ROW(DataStore!$B$2)+1),ROWS($B$4:D27))))</f>
        <v/>
      </c>
      <c r="E27" s="46" t="str">
        <f t="array" ref="E27">IF(ROWS($B$4:E27)&gt;$K$2,"",INDEX(DataStore!D$2:D$74,SMALL(IF(DataStore!$B$2:$B$74=FindPO!$D$2,ROW(DataStore!$A$2:$A$74)-ROW(DataStore!$B$2)+1),ROWS($B$4:E27))))</f>
        <v/>
      </c>
      <c r="F27" s="45" t="str">
        <f t="array" ref="F27">IF(ROWS($B$4:F27)&gt;$K$2,"",INDEX(DataStore!E$2:E$74,SMALL(IF(DataStore!$B$2:$B$74=FindPO!$D$2,ROW(DataStore!$A$2:$A$74)-ROW(DataStore!$B$2)+1),ROWS($B$4:F27))))</f>
        <v/>
      </c>
      <c r="G27" s="47" t="str">
        <f t="array" ref="G27">IF(ROWS($B$4:G27)&gt;$K$2,"",INDEX(DataStore!F$2:F$74,SMALL(IF(DataStore!$B$2:$B$74=FindPO!$D$2,ROW(DataStore!$A$2:$A$74)-ROW(DataStore!$B$2)+1),ROWS($B$4:G27))))</f>
        <v/>
      </c>
      <c r="H27" s="45" t="str">
        <f t="array" ref="H27">IF(ROWS($B$4:H27)&gt;$K$2,"",INDEX(DataStore!G$2:G$74,SMALL(IF(DataStore!$B$2:$B$74=FindPO!$D$2,ROW(DataStore!$A$2:$A$74)-ROW(DataStore!$B$2)+1),ROWS($B$4:H27))))</f>
        <v/>
      </c>
      <c r="I27" s="45" t="str">
        <f t="array" ref="I27">IF(ROWS($B$4:I27)&gt;$K$2,"",INDEX(DataStore!H$2:H$74,SMALL(IF(DataStore!$B$2:$B$74=FindPO!$D$2,ROW(DataStore!$A$2:$A$74)-ROW(DataStore!$B$2)+1),ROWS($B$4:I27))))</f>
        <v/>
      </c>
      <c r="J27" s="49" t="str">
        <f t="array" ref="J27">IF(ROWS($B$4:J27)&gt;$K$2,"",INDEX(DataStore!I$2:I$74,SMALL(IF(DataStore!$B$2:$B$74=FindPO!$D$2,ROW(DataStore!$A$2:$A$74)-ROW(DataStore!$B$2)+1),ROWS($B$4:J27))))</f>
        <v/>
      </c>
      <c r="K27" s="2"/>
    </row>
    <row r="28" spans="2:11">
      <c r="B28" s="45" t="str">
        <f t="array" ref="B28">IF(ROWS($B$4:B28)&gt;$K$2,"",INDEX(DataStore!A$2:A$74,SMALL(IF(DataStore!$B$2:$B$74=FindPO!$D$2,ROW(DataStore!$A$2:$A$74)-ROW(DataStore!$B$2)+1),ROWS($B$4:B28))))</f>
        <v/>
      </c>
      <c r="C28" s="45" t="str">
        <f t="array" ref="C28">IF(ROWS($B$4:C28)&gt;$K$2,"",INDEX(DataStore!B$2:B$74,SMALL(IF(DataStore!$B$2:$B$74=FindPO!$D$2,ROW(DataStore!$A$2:$A$74)-ROW(DataStore!$B$2)+1),ROWS($B$4:C28))))</f>
        <v/>
      </c>
      <c r="D28" s="45" t="str">
        <f t="array" ref="D28">IF(ROWS($B$4:D28)&gt;$K$2,"",INDEX(DataStore!C$2:C$74,SMALL(IF(DataStore!$B$2:$B$74=FindPO!$D$2,ROW(DataStore!$A$2:$A$74)-ROW(DataStore!$B$2)+1),ROWS($B$4:D28))))</f>
        <v/>
      </c>
      <c r="E28" s="46" t="str">
        <f t="array" ref="E28">IF(ROWS($B$4:E28)&gt;$K$2,"",INDEX(DataStore!D$2:D$74,SMALL(IF(DataStore!$B$2:$B$74=FindPO!$D$2,ROW(DataStore!$A$2:$A$74)-ROW(DataStore!$B$2)+1),ROWS($B$4:E28))))</f>
        <v/>
      </c>
      <c r="F28" s="45" t="str">
        <f t="array" ref="F28">IF(ROWS($B$4:F28)&gt;$K$2,"",INDEX(DataStore!E$2:E$74,SMALL(IF(DataStore!$B$2:$B$74=FindPO!$D$2,ROW(DataStore!$A$2:$A$74)-ROW(DataStore!$B$2)+1),ROWS($B$4:F28))))</f>
        <v/>
      </c>
      <c r="G28" s="47" t="str">
        <f t="array" ref="G28">IF(ROWS($B$4:G28)&gt;$K$2,"",INDEX(DataStore!F$2:F$74,SMALL(IF(DataStore!$B$2:$B$74=FindPO!$D$2,ROW(DataStore!$A$2:$A$74)-ROW(DataStore!$B$2)+1),ROWS($B$4:G28))))</f>
        <v/>
      </c>
      <c r="H28" s="45" t="str">
        <f t="array" ref="H28">IF(ROWS($B$4:H28)&gt;$K$2,"",INDEX(DataStore!G$2:G$74,SMALL(IF(DataStore!$B$2:$B$74=FindPO!$D$2,ROW(DataStore!$A$2:$A$74)-ROW(DataStore!$B$2)+1),ROWS($B$4:H28))))</f>
        <v/>
      </c>
      <c r="I28" s="45" t="str">
        <f t="array" ref="I28">IF(ROWS($B$4:I28)&gt;$K$2,"",INDEX(DataStore!H$2:H$74,SMALL(IF(DataStore!$B$2:$B$74=FindPO!$D$2,ROW(DataStore!$A$2:$A$74)-ROW(DataStore!$B$2)+1),ROWS($B$4:I28))))</f>
        <v/>
      </c>
      <c r="J28" s="49" t="str">
        <f t="array" ref="J28">IF(ROWS($B$4:J28)&gt;$K$2,"",INDEX(DataStore!I$2:I$74,SMALL(IF(DataStore!$B$2:$B$74=FindPO!$D$2,ROW(DataStore!$A$2:$A$74)-ROW(DataStore!$B$2)+1),ROWS($B$4:J28))))</f>
        <v/>
      </c>
      <c r="K28" s="2"/>
    </row>
    <row r="29" spans="2:11">
      <c r="B29" s="45" t="str">
        <f t="array" ref="B29">IF(ROWS($B$4:B29)&gt;$K$2,"",INDEX(DataStore!A$2:A$74,SMALL(IF(DataStore!$B$2:$B$74=FindPO!$D$2,ROW(DataStore!$A$2:$A$74)-ROW(DataStore!$B$2)+1),ROWS($B$4:B29))))</f>
        <v/>
      </c>
      <c r="C29" s="45" t="str">
        <f t="array" ref="C29">IF(ROWS($B$4:C29)&gt;$K$2,"",INDEX(DataStore!B$2:B$74,SMALL(IF(DataStore!$B$2:$B$74=FindPO!$D$2,ROW(DataStore!$A$2:$A$74)-ROW(DataStore!$B$2)+1),ROWS($B$4:C29))))</f>
        <v/>
      </c>
      <c r="D29" s="45" t="str">
        <f t="array" ref="D29">IF(ROWS($B$4:D29)&gt;$K$2,"",INDEX(DataStore!C$2:C$74,SMALL(IF(DataStore!$B$2:$B$74=FindPO!$D$2,ROW(DataStore!$A$2:$A$74)-ROW(DataStore!$B$2)+1),ROWS($B$4:D29))))</f>
        <v/>
      </c>
      <c r="E29" s="46" t="str">
        <f t="array" ref="E29">IF(ROWS($B$4:E29)&gt;$K$2,"",INDEX(DataStore!D$2:D$74,SMALL(IF(DataStore!$B$2:$B$74=FindPO!$D$2,ROW(DataStore!$A$2:$A$74)-ROW(DataStore!$B$2)+1),ROWS($B$4:E29))))</f>
        <v/>
      </c>
      <c r="F29" s="45" t="str">
        <f t="array" ref="F29">IF(ROWS($B$4:F29)&gt;$K$2,"",INDEX(DataStore!E$2:E$74,SMALL(IF(DataStore!$B$2:$B$74=FindPO!$D$2,ROW(DataStore!$A$2:$A$74)-ROW(DataStore!$B$2)+1),ROWS($B$4:F29))))</f>
        <v/>
      </c>
      <c r="G29" s="47" t="str">
        <f t="array" ref="G29">IF(ROWS($B$4:G29)&gt;$K$2,"",INDEX(DataStore!F$2:F$74,SMALL(IF(DataStore!$B$2:$B$74=FindPO!$D$2,ROW(DataStore!$A$2:$A$74)-ROW(DataStore!$B$2)+1),ROWS($B$4:G29))))</f>
        <v/>
      </c>
      <c r="H29" s="45" t="str">
        <f t="array" ref="H29">IF(ROWS($B$4:H29)&gt;$K$2,"",INDEX(DataStore!G$2:G$74,SMALL(IF(DataStore!$B$2:$B$74=FindPO!$D$2,ROW(DataStore!$A$2:$A$74)-ROW(DataStore!$B$2)+1),ROWS($B$4:H29))))</f>
        <v/>
      </c>
      <c r="I29" s="45" t="str">
        <f t="array" ref="I29">IF(ROWS($B$4:I29)&gt;$K$2,"",INDEX(DataStore!H$2:H$74,SMALL(IF(DataStore!$B$2:$B$74=FindPO!$D$2,ROW(DataStore!$A$2:$A$74)-ROW(DataStore!$B$2)+1),ROWS($B$4:I29))))</f>
        <v/>
      </c>
      <c r="J29" s="49" t="str">
        <f t="array" ref="J29">IF(ROWS($B$4:J29)&gt;$K$2,"",INDEX(DataStore!I$2:I$74,SMALL(IF(DataStore!$B$2:$B$74=FindPO!$D$2,ROW(DataStore!$A$2:$A$74)-ROW(DataStore!$B$2)+1),ROWS($B$4:J29))))</f>
        <v/>
      </c>
      <c r="K29" s="2"/>
    </row>
    <row r="30" spans="2:11">
      <c r="B30" s="45" t="str">
        <f t="array" ref="B30">IF(ROWS($B$4:B30)&gt;$K$2,"",INDEX(DataStore!A$2:A$74,SMALL(IF(DataStore!$B$2:$B$74=FindPO!$D$2,ROW(DataStore!$A$2:$A$74)-ROW(DataStore!$B$2)+1),ROWS($B$4:B30))))</f>
        <v/>
      </c>
      <c r="C30" s="45" t="str">
        <f t="array" ref="C30">IF(ROWS($B$4:C30)&gt;$K$2,"",INDEX(DataStore!B$2:B$74,SMALL(IF(DataStore!$B$2:$B$74=FindPO!$D$2,ROW(DataStore!$A$2:$A$74)-ROW(DataStore!$B$2)+1),ROWS($B$4:C30))))</f>
        <v/>
      </c>
      <c r="D30" s="45" t="str">
        <f t="array" ref="D30">IF(ROWS($B$4:D30)&gt;$K$2,"",INDEX(DataStore!C$2:C$74,SMALL(IF(DataStore!$B$2:$B$74=FindPO!$D$2,ROW(DataStore!$A$2:$A$74)-ROW(DataStore!$B$2)+1),ROWS($B$4:D30))))</f>
        <v/>
      </c>
      <c r="E30" s="46" t="str">
        <f t="array" ref="E30">IF(ROWS($B$4:E30)&gt;$K$2,"",INDEX(DataStore!D$2:D$74,SMALL(IF(DataStore!$B$2:$B$74=FindPO!$D$2,ROW(DataStore!$A$2:$A$74)-ROW(DataStore!$B$2)+1),ROWS($B$4:E30))))</f>
        <v/>
      </c>
      <c r="F30" s="45" t="str">
        <f t="array" ref="F30">IF(ROWS($B$4:F30)&gt;$K$2,"",INDEX(DataStore!E$2:E$74,SMALL(IF(DataStore!$B$2:$B$74=FindPO!$D$2,ROW(DataStore!$A$2:$A$74)-ROW(DataStore!$B$2)+1),ROWS($B$4:F30))))</f>
        <v/>
      </c>
      <c r="G30" s="47" t="str">
        <f t="array" ref="G30">IF(ROWS($B$4:G30)&gt;$K$2,"",INDEX(DataStore!F$2:F$74,SMALL(IF(DataStore!$B$2:$B$74=FindPO!$D$2,ROW(DataStore!$A$2:$A$74)-ROW(DataStore!$B$2)+1),ROWS($B$4:G30))))</f>
        <v/>
      </c>
      <c r="H30" s="45" t="str">
        <f t="array" ref="H30">IF(ROWS($B$4:H30)&gt;$K$2,"",INDEX(DataStore!G$2:G$74,SMALL(IF(DataStore!$B$2:$B$74=FindPO!$D$2,ROW(DataStore!$A$2:$A$74)-ROW(DataStore!$B$2)+1),ROWS($B$4:H30))))</f>
        <v/>
      </c>
      <c r="I30" s="45" t="str">
        <f t="array" ref="I30">IF(ROWS($B$4:I30)&gt;$K$2,"",INDEX(DataStore!H$2:H$74,SMALL(IF(DataStore!$B$2:$B$74=FindPO!$D$2,ROW(DataStore!$A$2:$A$74)-ROW(DataStore!$B$2)+1),ROWS($B$4:I30))))</f>
        <v/>
      </c>
      <c r="J30" s="49" t="str">
        <f t="array" ref="J30">IF(ROWS($B$4:J30)&gt;$K$2,"",INDEX(DataStore!I$2:I$74,SMALL(IF(DataStore!$B$2:$B$74=FindPO!$D$2,ROW(DataStore!$A$2:$A$74)-ROW(DataStore!$B$2)+1),ROWS($B$4:J30))))</f>
        <v/>
      </c>
      <c r="K30" s="2"/>
    </row>
    <row r="31" spans="2:11">
      <c r="B31" s="45" t="str">
        <f t="array" ref="B31">IF(ROWS($B$4:B31)&gt;$K$2,"",INDEX(DataStore!A$2:A$74,SMALL(IF(DataStore!$B$2:$B$74=FindPO!$D$2,ROW(DataStore!$A$2:$A$74)-ROW(DataStore!$B$2)+1),ROWS($B$4:B31))))</f>
        <v/>
      </c>
      <c r="C31" s="45" t="str">
        <f t="array" ref="C31">IF(ROWS($B$4:C31)&gt;$K$2,"",INDEX(DataStore!B$2:B$74,SMALL(IF(DataStore!$B$2:$B$74=FindPO!$D$2,ROW(DataStore!$A$2:$A$74)-ROW(DataStore!$B$2)+1),ROWS($B$4:C31))))</f>
        <v/>
      </c>
      <c r="D31" s="45" t="str">
        <f t="array" ref="D31">IF(ROWS($B$4:D31)&gt;$K$2,"",INDEX(DataStore!C$2:C$74,SMALL(IF(DataStore!$B$2:$B$74=FindPO!$D$2,ROW(DataStore!$A$2:$A$74)-ROW(DataStore!$B$2)+1),ROWS($B$4:D31))))</f>
        <v/>
      </c>
      <c r="E31" s="46" t="str">
        <f t="array" ref="E31">IF(ROWS($B$4:E31)&gt;$K$2,"",INDEX(DataStore!D$2:D$74,SMALL(IF(DataStore!$B$2:$B$74=FindPO!$D$2,ROW(DataStore!$A$2:$A$74)-ROW(DataStore!$B$2)+1),ROWS($B$4:E31))))</f>
        <v/>
      </c>
      <c r="F31" s="45" t="str">
        <f t="array" ref="F31">IF(ROWS($B$4:F31)&gt;$K$2,"",INDEX(DataStore!E$2:E$74,SMALL(IF(DataStore!$B$2:$B$74=FindPO!$D$2,ROW(DataStore!$A$2:$A$74)-ROW(DataStore!$B$2)+1),ROWS($B$4:F31))))</f>
        <v/>
      </c>
      <c r="G31" s="47" t="str">
        <f t="array" ref="G31">IF(ROWS($B$4:G31)&gt;$K$2,"",INDEX(DataStore!F$2:F$74,SMALL(IF(DataStore!$B$2:$B$74=FindPO!$D$2,ROW(DataStore!$A$2:$A$74)-ROW(DataStore!$B$2)+1),ROWS($B$4:G31))))</f>
        <v/>
      </c>
      <c r="H31" s="45" t="str">
        <f t="array" ref="H31">IF(ROWS($B$4:H31)&gt;$K$2,"",INDEX(DataStore!G$2:G$74,SMALL(IF(DataStore!$B$2:$B$74=FindPO!$D$2,ROW(DataStore!$A$2:$A$74)-ROW(DataStore!$B$2)+1),ROWS($B$4:H31))))</f>
        <v/>
      </c>
      <c r="I31" s="45" t="str">
        <f t="array" ref="I31">IF(ROWS($B$4:I31)&gt;$K$2,"",INDEX(DataStore!H$2:H$74,SMALL(IF(DataStore!$B$2:$B$74=FindPO!$D$2,ROW(DataStore!$A$2:$A$74)-ROW(DataStore!$B$2)+1),ROWS($B$4:I31))))</f>
        <v/>
      </c>
      <c r="J31" s="49" t="str">
        <f t="array" ref="J31">IF(ROWS($B$4:J31)&gt;$K$2,"",INDEX(DataStore!I$2:I$74,SMALL(IF(DataStore!$B$2:$B$74=FindPO!$D$2,ROW(DataStore!$A$2:$A$74)-ROW(DataStore!$B$2)+1),ROWS($B$4:J31))))</f>
        <v/>
      </c>
      <c r="K31" s="2"/>
    </row>
    <row r="32" spans="2:11">
      <c r="B32" s="45" t="str">
        <f t="array" ref="B32">IF(ROWS($B$4:B32)&gt;$K$2,"",INDEX(DataStore!A$2:A$74,SMALL(IF(DataStore!$B$2:$B$74=FindPO!$D$2,ROW(DataStore!$A$2:$A$74)-ROW(DataStore!$B$2)+1),ROWS($B$4:B32))))</f>
        <v/>
      </c>
      <c r="C32" s="45" t="str">
        <f t="array" ref="C32">IF(ROWS($B$4:C32)&gt;$K$2,"",INDEX(DataStore!B$2:B$74,SMALL(IF(DataStore!$B$2:$B$74=FindPO!$D$2,ROW(DataStore!$A$2:$A$74)-ROW(DataStore!$B$2)+1),ROWS($B$4:C32))))</f>
        <v/>
      </c>
      <c r="D32" s="45" t="str">
        <f t="array" ref="D32">IF(ROWS($B$4:D32)&gt;$K$2,"",INDEX(DataStore!C$2:C$74,SMALL(IF(DataStore!$B$2:$B$74=FindPO!$D$2,ROW(DataStore!$A$2:$A$74)-ROW(DataStore!$B$2)+1),ROWS($B$4:D32))))</f>
        <v/>
      </c>
      <c r="E32" s="46" t="str">
        <f t="array" ref="E32">IF(ROWS($B$4:E32)&gt;$K$2,"",INDEX(DataStore!D$2:D$74,SMALL(IF(DataStore!$B$2:$B$74=FindPO!$D$2,ROW(DataStore!$A$2:$A$74)-ROW(DataStore!$B$2)+1),ROWS($B$4:E32))))</f>
        <v/>
      </c>
      <c r="F32" s="45" t="str">
        <f t="array" ref="F32">IF(ROWS($B$4:F32)&gt;$K$2,"",INDEX(DataStore!E$2:E$74,SMALL(IF(DataStore!$B$2:$B$74=FindPO!$D$2,ROW(DataStore!$A$2:$A$74)-ROW(DataStore!$B$2)+1),ROWS($B$4:F32))))</f>
        <v/>
      </c>
      <c r="G32" s="47" t="str">
        <f t="array" ref="G32">IF(ROWS($B$4:G32)&gt;$K$2,"",INDEX(DataStore!F$2:F$74,SMALL(IF(DataStore!$B$2:$B$74=FindPO!$D$2,ROW(DataStore!$A$2:$A$74)-ROW(DataStore!$B$2)+1),ROWS($B$4:G32))))</f>
        <v/>
      </c>
      <c r="H32" s="45" t="str">
        <f t="array" ref="H32">IF(ROWS($B$4:H32)&gt;$K$2,"",INDEX(DataStore!G$2:G$74,SMALL(IF(DataStore!$B$2:$B$74=FindPO!$D$2,ROW(DataStore!$A$2:$A$74)-ROW(DataStore!$B$2)+1),ROWS($B$4:H32))))</f>
        <v/>
      </c>
      <c r="I32" s="45" t="str">
        <f t="array" ref="I32">IF(ROWS($B$4:I32)&gt;$K$2,"",INDEX(DataStore!H$2:H$74,SMALL(IF(DataStore!$B$2:$B$74=FindPO!$D$2,ROW(DataStore!$A$2:$A$74)-ROW(DataStore!$B$2)+1),ROWS($B$4:I32))))</f>
        <v/>
      </c>
      <c r="J32" s="49" t="str">
        <f t="array" ref="J32">IF(ROWS($B$4:J32)&gt;$K$2,"",INDEX(DataStore!I$2:I$74,SMALL(IF(DataStore!$B$2:$B$74=FindPO!$D$2,ROW(DataStore!$A$2:$A$74)-ROW(DataStore!$B$2)+1),ROWS($B$4:J32))))</f>
        <v/>
      </c>
      <c r="K32" s="2"/>
    </row>
    <row r="33" spans="2:11">
      <c r="B33" s="45" t="str">
        <f t="array" ref="B33">IF(ROWS($B$4:B33)&gt;$K$2,"",INDEX(DataStore!A$2:A$74,SMALL(IF(DataStore!$B$2:$B$74=FindPO!$D$2,ROW(DataStore!$A$2:$A$74)-ROW(DataStore!$B$2)+1),ROWS($B$4:B33))))</f>
        <v/>
      </c>
      <c r="C33" s="45" t="str">
        <f t="array" ref="C33">IF(ROWS($B$4:C33)&gt;$K$2,"",INDEX(DataStore!B$2:B$74,SMALL(IF(DataStore!$B$2:$B$74=FindPO!$D$2,ROW(DataStore!$A$2:$A$74)-ROW(DataStore!$B$2)+1),ROWS($B$4:C33))))</f>
        <v/>
      </c>
      <c r="D33" s="45" t="str">
        <f t="array" ref="D33">IF(ROWS($B$4:D33)&gt;$K$2,"",INDEX(DataStore!C$2:C$74,SMALL(IF(DataStore!$B$2:$B$74=FindPO!$D$2,ROW(DataStore!$A$2:$A$74)-ROW(DataStore!$B$2)+1),ROWS($B$4:D33))))</f>
        <v/>
      </c>
      <c r="E33" s="46" t="str">
        <f t="array" ref="E33">IF(ROWS($B$4:E33)&gt;$K$2,"",INDEX(DataStore!D$2:D$74,SMALL(IF(DataStore!$B$2:$B$74=FindPO!$D$2,ROW(DataStore!$A$2:$A$74)-ROW(DataStore!$B$2)+1),ROWS($B$4:E33))))</f>
        <v/>
      </c>
      <c r="F33" s="45" t="str">
        <f t="array" ref="F33">IF(ROWS($B$4:F33)&gt;$K$2,"",INDEX(DataStore!E$2:E$74,SMALL(IF(DataStore!$B$2:$B$74=FindPO!$D$2,ROW(DataStore!$A$2:$A$74)-ROW(DataStore!$B$2)+1),ROWS($B$4:F33))))</f>
        <v/>
      </c>
      <c r="G33" s="47" t="str">
        <f t="array" ref="G33">IF(ROWS($B$4:G33)&gt;$K$2,"",INDEX(DataStore!F$2:F$74,SMALL(IF(DataStore!$B$2:$B$74=FindPO!$D$2,ROW(DataStore!$A$2:$A$74)-ROW(DataStore!$B$2)+1),ROWS($B$4:G33))))</f>
        <v/>
      </c>
      <c r="H33" s="45" t="str">
        <f t="array" ref="H33">IF(ROWS($B$4:H33)&gt;$K$2,"",INDEX(DataStore!G$2:G$74,SMALL(IF(DataStore!$B$2:$B$74=FindPO!$D$2,ROW(DataStore!$A$2:$A$74)-ROW(DataStore!$B$2)+1),ROWS($B$4:H33))))</f>
        <v/>
      </c>
      <c r="I33" s="45" t="str">
        <f t="array" ref="I33">IF(ROWS($B$4:I33)&gt;$K$2,"",INDEX(DataStore!H$2:H$74,SMALL(IF(DataStore!$B$2:$B$74=FindPO!$D$2,ROW(DataStore!$A$2:$A$74)-ROW(DataStore!$B$2)+1),ROWS($B$4:I33))))</f>
        <v/>
      </c>
      <c r="J33" s="49" t="str">
        <f t="array" ref="J33">IF(ROWS($B$4:J33)&gt;$K$2,"",INDEX(DataStore!I$2:I$74,SMALL(IF(DataStore!$B$2:$B$74=FindPO!$D$2,ROW(DataStore!$A$2:$A$74)-ROW(DataStore!$B$2)+1),ROWS($B$4:J33))))</f>
        <v/>
      </c>
      <c r="K33" s="2"/>
    </row>
    <row r="34" spans="2:11">
      <c r="B34" s="45" t="str">
        <f t="array" ref="B34">IF(ROWS($B$4:B34)&gt;$K$2,"",INDEX(DataStore!A$2:A$74,SMALL(IF(DataStore!$B$2:$B$74=FindPO!$D$2,ROW(DataStore!$A$2:$A$74)-ROW(DataStore!$B$2)+1),ROWS($B$4:B34))))</f>
        <v/>
      </c>
      <c r="C34" s="45" t="str">
        <f t="array" ref="C34">IF(ROWS($B$4:C34)&gt;$K$2,"",INDEX(DataStore!B$2:B$74,SMALL(IF(DataStore!$B$2:$B$74=FindPO!$D$2,ROW(DataStore!$A$2:$A$74)-ROW(DataStore!$B$2)+1),ROWS($B$4:C34))))</f>
        <v/>
      </c>
      <c r="D34" s="45" t="str">
        <f t="array" ref="D34">IF(ROWS($B$4:D34)&gt;$K$2,"",INDEX(DataStore!C$2:C$74,SMALL(IF(DataStore!$B$2:$B$74=FindPO!$D$2,ROW(DataStore!$A$2:$A$74)-ROW(DataStore!$B$2)+1),ROWS($B$4:D34))))</f>
        <v/>
      </c>
      <c r="E34" s="46" t="str">
        <f t="array" ref="E34">IF(ROWS($B$4:E34)&gt;$K$2,"",INDEX(DataStore!D$2:D$74,SMALL(IF(DataStore!$B$2:$B$74=FindPO!$D$2,ROW(DataStore!$A$2:$A$74)-ROW(DataStore!$B$2)+1),ROWS($B$4:E34))))</f>
        <v/>
      </c>
      <c r="F34" s="45" t="str">
        <f t="array" ref="F34">IF(ROWS($B$4:F34)&gt;$K$2,"",INDEX(DataStore!E$2:E$74,SMALL(IF(DataStore!$B$2:$B$74=FindPO!$D$2,ROW(DataStore!$A$2:$A$74)-ROW(DataStore!$B$2)+1),ROWS($B$4:F34))))</f>
        <v/>
      </c>
      <c r="G34" s="47" t="str">
        <f t="array" ref="G34">IF(ROWS($B$4:G34)&gt;$K$2,"",INDEX(DataStore!F$2:F$74,SMALL(IF(DataStore!$B$2:$B$74=FindPO!$D$2,ROW(DataStore!$A$2:$A$74)-ROW(DataStore!$B$2)+1),ROWS($B$4:G34))))</f>
        <v/>
      </c>
      <c r="H34" s="45" t="str">
        <f t="array" ref="H34">IF(ROWS($B$4:H34)&gt;$K$2,"",INDEX(DataStore!G$2:G$74,SMALL(IF(DataStore!$B$2:$B$74=FindPO!$D$2,ROW(DataStore!$A$2:$A$74)-ROW(DataStore!$B$2)+1),ROWS($B$4:H34))))</f>
        <v/>
      </c>
      <c r="I34" s="45" t="str">
        <f t="array" ref="I34">IF(ROWS($B$4:I34)&gt;$K$2,"",INDEX(DataStore!H$2:H$74,SMALL(IF(DataStore!$B$2:$B$74=FindPO!$D$2,ROW(DataStore!$A$2:$A$74)-ROW(DataStore!$B$2)+1),ROWS($B$4:I34))))</f>
        <v/>
      </c>
      <c r="J34" s="49" t="str">
        <f t="array" ref="J34">IF(ROWS($B$4:J34)&gt;$K$2,"",INDEX(DataStore!I$2:I$74,SMALL(IF(DataStore!$B$2:$B$74=FindPO!$D$2,ROW(DataStore!$A$2:$A$74)-ROW(DataStore!$B$2)+1),ROWS($B$4:J34))))</f>
        <v/>
      </c>
      <c r="K34" s="2"/>
    </row>
    <row r="35" spans="2:11">
      <c r="B35" s="45" t="str">
        <f t="array" ref="B35">IF(ROWS($B$4:B35)&gt;$K$2,"",INDEX(DataStore!A$2:A$74,SMALL(IF(DataStore!$B$2:$B$74=FindPO!$D$2,ROW(DataStore!$A$2:$A$74)-ROW(DataStore!$B$2)+1),ROWS($B$4:B35))))</f>
        <v/>
      </c>
      <c r="C35" s="45" t="str">
        <f t="array" ref="C35">IF(ROWS($B$4:C35)&gt;$K$2,"",INDEX(DataStore!B$2:B$74,SMALL(IF(DataStore!$B$2:$B$74=FindPO!$D$2,ROW(DataStore!$A$2:$A$74)-ROW(DataStore!$B$2)+1),ROWS($B$4:C35))))</f>
        <v/>
      </c>
      <c r="D35" s="45" t="str">
        <f t="array" ref="D35">IF(ROWS($B$4:D35)&gt;$K$2,"",INDEX(DataStore!C$2:C$74,SMALL(IF(DataStore!$B$2:$B$74=FindPO!$D$2,ROW(DataStore!$A$2:$A$74)-ROW(DataStore!$B$2)+1),ROWS($B$4:D35))))</f>
        <v/>
      </c>
      <c r="E35" s="46" t="str">
        <f t="array" ref="E35">IF(ROWS($B$4:E35)&gt;$K$2,"",INDEX(DataStore!D$2:D$74,SMALL(IF(DataStore!$B$2:$B$74=FindPO!$D$2,ROW(DataStore!$A$2:$A$74)-ROW(DataStore!$B$2)+1),ROWS($B$4:E35))))</f>
        <v/>
      </c>
      <c r="F35" s="45" t="str">
        <f t="array" ref="F35">IF(ROWS($B$4:F35)&gt;$K$2,"",INDEX(DataStore!E$2:E$74,SMALL(IF(DataStore!$B$2:$B$74=FindPO!$D$2,ROW(DataStore!$A$2:$A$74)-ROW(DataStore!$B$2)+1),ROWS($B$4:F35))))</f>
        <v/>
      </c>
      <c r="G35" s="47" t="str">
        <f t="array" ref="G35">IF(ROWS($B$4:G35)&gt;$K$2,"",INDEX(DataStore!F$2:F$74,SMALL(IF(DataStore!$B$2:$B$74=FindPO!$D$2,ROW(DataStore!$A$2:$A$74)-ROW(DataStore!$B$2)+1),ROWS($B$4:G35))))</f>
        <v/>
      </c>
      <c r="H35" s="45" t="str">
        <f t="array" ref="H35">IF(ROWS($B$4:H35)&gt;$K$2,"",INDEX(DataStore!G$2:G$74,SMALL(IF(DataStore!$B$2:$B$74=FindPO!$D$2,ROW(DataStore!$A$2:$A$74)-ROW(DataStore!$B$2)+1),ROWS($B$4:H35))))</f>
        <v/>
      </c>
      <c r="I35" s="45" t="str">
        <f t="array" ref="I35">IF(ROWS($B$4:I35)&gt;$K$2,"",INDEX(DataStore!H$2:H$74,SMALL(IF(DataStore!$B$2:$B$74=FindPO!$D$2,ROW(DataStore!$A$2:$A$74)-ROW(DataStore!$B$2)+1),ROWS($B$4:I35))))</f>
        <v/>
      </c>
      <c r="J35" s="49" t="str">
        <f t="array" ref="J35">IF(ROWS($B$4:J35)&gt;$K$2,"",INDEX(DataStore!I$2:I$74,SMALL(IF(DataStore!$B$2:$B$74=FindPO!$D$2,ROW(DataStore!$A$2:$A$74)-ROW(DataStore!$B$2)+1),ROWS($B$4:J35))))</f>
        <v/>
      </c>
      <c r="K35" s="2"/>
    </row>
    <row r="36" spans="2:11">
      <c r="B36" s="45" t="str">
        <f t="array" ref="B36">IF(ROWS($B$4:B36)&gt;$K$2,"",INDEX(DataStore!A$2:A$74,SMALL(IF(DataStore!$B$2:$B$74=FindPO!$D$2,ROW(DataStore!$A$2:$A$74)-ROW(DataStore!$B$2)+1),ROWS($B$4:B36))))</f>
        <v/>
      </c>
      <c r="C36" s="45" t="str">
        <f t="array" ref="C36">IF(ROWS($B$4:C36)&gt;$K$2,"",INDEX(DataStore!B$2:B$74,SMALL(IF(DataStore!$B$2:$B$74=FindPO!$D$2,ROW(DataStore!$A$2:$A$74)-ROW(DataStore!$B$2)+1),ROWS($B$4:C36))))</f>
        <v/>
      </c>
      <c r="D36" s="45" t="str">
        <f t="array" ref="D36">IF(ROWS($B$4:D36)&gt;$K$2,"",INDEX(DataStore!C$2:C$74,SMALL(IF(DataStore!$B$2:$B$74=FindPO!$D$2,ROW(DataStore!$A$2:$A$74)-ROW(DataStore!$B$2)+1),ROWS($B$4:D36))))</f>
        <v/>
      </c>
      <c r="E36" s="46" t="str">
        <f t="array" ref="E36">IF(ROWS($B$4:E36)&gt;$K$2,"",INDEX(DataStore!D$2:D$74,SMALL(IF(DataStore!$B$2:$B$74=FindPO!$D$2,ROW(DataStore!$A$2:$A$74)-ROW(DataStore!$B$2)+1),ROWS($B$4:E36))))</f>
        <v/>
      </c>
      <c r="F36" s="45" t="str">
        <f t="array" ref="F36">IF(ROWS($B$4:F36)&gt;$K$2,"",INDEX(DataStore!E$2:E$74,SMALL(IF(DataStore!$B$2:$B$74=FindPO!$D$2,ROW(DataStore!$A$2:$A$74)-ROW(DataStore!$B$2)+1),ROWS($B$4:F36))))</f>
        <v/>
      </c>
      <c r="G36" s="47" t="str">
        <f t="array" ref="G36">IF(ROWS($B$4:G36)&gt;$K$2,"",INDEX(DataStore!F$2:F$74,SMALL(IF(DataStore!$B$2:$B$74=FindPO!$D$2,ROW(DataStore!$A$2:$A$74)-ROW(DataStore!$B$2)+1),ROWS($B$4:G36))))</f>
        <v/>
      </c>
      <c r="H36" s="45" t="str">
        <f t="array" ref="H36">IF(ROWS($B$4:H36)&gt;$K$2,"",INDEX(DataStore!G$2:G$74,SMALL(IF(DataStore!$B$2:$B$74=FindPO!$D$2,ROW(DataStore!$A$2:$A$74)-ROW(DataStore!$B$2)+1),ROWS($B$4:H36))))</f>
        <v/>
      </c>
      <c r="I36" s="45" t="str">
        <f t="array" ref="I36">IF(ROWS($B$4:I36)&gt;$K$2,"",INDEX(DataStore!H$2:H$74,SMALL(IF(DataStore!$B$2:$B$74=FindPO!$D$2,ROW(DataStore!$A$2:$A$74)-ROW(DataStore!$B$2)+1),ROWS($B$4:I36))))</f>
        <v/>
      </c>
      <c r="J36" s="49" t="str">
        <f t="array" ref="J36">IF(ROWS($B$4:J36)&gt;$K$2,"",INDEX(DataStore!I$2:I$74,SMALL(IF(DataStore!$B$2:$B$74=FindPO!$D$2,ROW(DataStore!$A$2:$A$74)-ROW(DataStore!$B$2)+1),ROWS($B$4:J36))))</f>
        <v/>
      </c>
      <c r="K36" s="2"/>
    </row>
    <row r="37" spans="2:11">
      <c r="B37" s="45" t="str">
        <f t="array" ref="B37">IF(ROWS($B$4:B37)&gt;$K$2,"",INDEX(DataStore!A$2:A$74,SMALL(IF(DataStore!$B$2:$B$74=FindPO!$D$2,ROW(DataStore!$A$2:$A$74)-ROW(DataStore!$B$2)+1),ROWS($B$4:B37))))</f>
        <v/>
      </c>
      <c r="C37" s="45" t="str">
        <f t="array" ref="C37">IF(ROWS($B$4:C37)&gt;$K$2,"",INDEX(DataStore!B$2:B$74,SMALL(IF(DataStore!$B$2:$B$74=FindPO!$D$2,ROW(DataStore!$A$2:$A$74)-ROW(DataStore!$B$2)+1),ROWS($B$4:C37))))</f>
        <v/>
      </c>
      <c r="D37" s="45" t="str">
        <f t="array" ref="D37">IF(ROWS($B$4:D37)&gt;$K$2,"",INDEX(DataStore!C$2:C$74,SMALL(IF(DataStore!$B$2:$B$74=FindPO!$D$2,ROW(DataStore!$A$2:$A$74)-ROW(DataStore!$B$2)+1),ROWS($B$4:D37))))</f>
        <v/>
      </c>
      <c r="E37" s="46" t="str">
        <f t="array" ref="E37">IF(ROWS($B$4:E37)&gt;$K$2,"",INDEX(DataStore!D$2:D$74,SMALL(IF(DataStore!$B$2:$B$74=FindPO!$D$2,ROW(DataStore!$A$2:$A$74)-ROW(DataStore!$B$2)+1),ROWS($B$4:E37))))</f>
        <v/>
      </c>
      <c r="F37" s="45" t="str">
        <f t="array" ref="F37">IF(ROWS($B$4:F37)&gt;$K$2,"",INDEX(DataStore!E$2:E$74,SMALL(IF(DataStore!$B$2:$B$74=FindPO!$D$2,ROW(DataStore!$A$2:$A$74)-ROW(DataStore!$B$2)+1),ROWS($B$4:F37))))</f>
        <v/>
      </c>
      <c r="G37" s="47" t="str">
        <f t="array" ref="G37">IF(ROWS($B$4:G37)&gt;$K$2,"",INDEX(DataStore!F$2:F$74,SMALL(IF(DataStore!$B$2:$B$74=FindPO!$D$2,ROW(DataStore!$A$2:$A$74)-ROW(DataStore!$B$2)+1),ROWS($B$4:G37))))</f>
        <v/>
      </c>
      <c r="H37" s="45" t="str">
        <f t="array" ref="H37">IF(ROWS($B$4:H37)&gt;$K$2,"",INDEX(DataStore!G$2:G$74,SMALL(IF(DataStore!$B$2:$B$74=FindPO!$D$2,ROW(DataStore!$A$2:$A$74)-ROW(DataStore!$B$2)+1),ROWS($B$4:H37))))</f>
        <v/>
      </c>
      <c r="I37" s="45" t="str">
        <f t="array" ref="I37">IF(ROWS($B$4:I37)&gt;$K$2,"",INDEX(DataStore!H$2:H$74,SMALL(IF(DataStore!$B$2:$B$74=FindPO!$D$2,ROW(DataStore!$A$2:$A$74)-ROW(DataStore!$B$2)+1),ROWS($B$4:I37))))</f>
        <v/>
      </c>
      <c r="J37" s="49" t="str">
        <f t="array" ref="J37">IF(ROWS($B$4:J37)&gt;$K$2,"",INDEX(DataStore!I$2:I$74,SMALL(IF(DataStore!$B$2:$B$74=FindPO!$D$2,ROW(DataStore!$A$2:$A$74)-ROW(DataStore!$B$2)+1),ROWS($B$4:J37))))</f>
        <v/>
      </c>
      <c r="K37" s="2"/>
    </row>
    <row r="38" spans="2:11">
      <c r="B38" s="45" t="str">
        <f t="array" ref="B38">IF(ROWS($B$4:B38)&gt;$K$2,"",INDEX(DataStore!A$2:A$74,SMALL(IF(DataStore!$B$2:$B$74=FindPO!$D$2,ROW(DataStore!$A$2:$A$74)-ROW(DataStore!$B$2)+1),ROWS($B$4:B38))))</f>
        <v/>
      </c>
      <c r="C38" s="45" t="str">
        <f t="array" ref="C38">IF(ROWS($B$4:C38)&gt;$K$2,"",INDEX(DataStore!B$2:B$74,SMALL(IF(DataStore!$B$2:$B$74=FindPO!$D$2,ROW(DataStore!$A$2:$A$74)-ROW(DataStore!$B$2)+1),ROWS($B$4:C38))))</f>
        <v/>
      </c>
      <c r="D38" s="45" t="str">
        <f t="array" ref="D38">IF(ROWS($B$4:D38)&gt;$K$2,"",INDEX(DataStore!C$2:C$74,SMALL(IF(DataStore!$B$2:$B$74=FindPO!$D$2,ROW(DataStore!$A$2:$A$74)-ROW(DataStore!$B$2)+1),ROWS($B$4:D38))))</f>
        <v/>
      </c>
      <c r="E38" s="46" t="str">
        <f t="array" ref="E38">IF(ROWS($B$4:E38)&gt;$K$2,"",INDEX(DataStore!D$2:D$74,SMALL(IF(DataStore!$B$2:$B$74=FindPO!$D$2,ROW(DataStore!$A$2:$A$74)-ROW(DataStore!$B$2)+1),ROWS($B$4:E38))))</f>
        <v/>
      </c>
      <c r="F38" s="45" t="str">
        <f t="array" ref="F38">IF(ROWS($B$4:F38)&gt;$K$2,"",INDEX(DataStore!E$2:E$74,SMALL(IF(DataStore!$B$2:$B$74=FindPO!$D$2,ROW(DataStore!$A$2:$A$74)-ROW(DataStore!$B$2)+1),ROWS($B$4:F38))))</f>
        <v/>
      </c>
      <c r="G38" s="47" t="str">
        <f t="array" ref="G38">IF(ROWS($B$4:G38)&gt;$K$2,"",INDEX(DataStore!F$2:F$74,SMALL(IF(DataStore!$B$2:$B$74=FindPO!$D$2,ROW(DataStore!$A$2:$A$74)-ROW(DataStore!$B$2)+1),ROWS($B$4:G38))))</f>
        <v/>
      </c>
      <c r="H38" s="45" t="str">
        <f t="array" ref="H38">IF(ROWS($B$4:H38)&gt;$K$2,"",INDEX(DataStore!G$2:G$74,SMALL(IF(DataStore!$B$2:$B$74=FindPO!$D$2,ROW(DataStore!$A$2:$A$74)-ROW(DataStore!$B$2)+1),ROWS($B$4:H38))))</f>
        <v/>
      </c>
      <c r="I38" s="45" t="str">
        <f t="array" ref="I38">IF(ROWS($B$4:I38)&gt;$K$2,"",INDEX(DataStore!H$2:H$74,SMALL(IF(DataStore!$B$2:$B$74=FindPO!$D$2,ROW(DataStore!$A$2:$A$74)-ROW(DataStore!$B$2)+1),ROWS($B$4:I38))))</f>
        <v/>
      </c>
      <c r="J38" s="49" t="str">
        <f t="array" ref="J38">IF(ROWS($B$4:J38)&gt;$K$2,"",INDEX(DataStore!I$2:I$74,SMALL(IF(DataStore!$B$2:$B$74=FindPO!$D$2,ROW(DataStore!$A$2:$A$74)-ROW(DataStore!$B$2)+1),ROWS($B$4:J38))))</f>
        <v/>
      </c>
      <c r="K38" s="2"/>
    </row>
    <row r="39" spans="2:11">
      <c r="B39" s="45" t="str">
        <f t="array" ref="B39">IF(ROWS($B$4:B39)&gt;$K$2,"",INDEX(DataStore!A$2:A$74,SMALL(IF(DataStore!$B$2:$B$74=FindPO!$D$2,ROW(DataStore!$A$2:$A$74)-ROW(DataStore!$B$2)+1),ROWS($B$4:B39))))</f>
        <v/>
      </c>
      <c r="C39" s="45" t="str">
        <f t="array" ref="C39">IF(ROWS($B$4:C39)&gt;$K$2,"",INDEX(DataStore!B$2:B$74,SMALL(IF(DataStore!$B$2:$B$74=FindPO!$D$2,ROW(DataStore!$A$2:$A$74)-ROW(DataStore!$B$2)+1),ROWS($B$4:C39))))</f>
        <v/>
      </c>
      <c r="D39" s="45" t="str">
        <f t="array" ref="D39">IF(ROWS($B$4:D39)&gt;$K$2,"",INDEX(DataStore!C$2:C$74,SMALL(IF(DataStore!$B$2:$B$74=FindPO!$D$2,ROW(DataStore!$A$2:$A$74)-ROW(DataStore!$B$2)+1),ROWS($B$4:D39))))</f>
        <v/>
      </c>
      <c r="E39" s="46" t="str">
        <f t="array" ref="E39">IF(ROWS($B$4:E39)&gt;$K$2,"",INDEX(DataStore!D$2:D$74,SMALL(IF(DataStore!$B$2:$B$74=FindPO!$D$2,ROW(DataStore!$A$2:$A$74)-ROW(DataStore!$B$2)+1),ROWS($B$4:E39))))</f>
        <v/>
      </c>
      <c r="F39" s="45" t="str">
        <f t="array" ref="F39">IF(ROWS($B$4:F39)&gt;$K$2,"",INDEX(DataStore!E$2:E$74,SMALL(IF(DataStore!$B$2:$B$74=FindPO!$D$2,ROW(DataStore!$A$2:$A$74)-ROW(DataStore!$B$2)+1),ROWS($B$4:F39))))</f>
        <v/>
      </c>
      <c r="G39" s="47" t="str">
        <f t="array" ref="G39">IF(ROWS($B$4:G39)&gt;$K$2,"",INDEX(DataStore!F$2:F$74,SMALL(IF(DataStore!$B$2:$B$74=FindPO!$D$2,ROW(DataStore!$A$2:$A$74)-ROW(DataStore!$B$2)+1),ROWS($B$4:G39))))</f>
        <v/>
      </c>
      <c r="H39" s="45" t="str">
        <f t="array" ref="H39">IF(ROWS($B$4:H39)&gt;$K$2,"",INDEX(DataStore!G$2:G$74,SMALL(IF(DataStore!$B$2:$B$74=FindPO!$D$2,ROW(DataStore!$A$2:$A$74)-ROW(DataStore!$B$2)+1),ROWS($B$4:H39))))</f>
        <v/>
      </c>
      <c r="I39" s="45" t="str">
        <f t="array" ref="I39">IF(ROWS($B$4:I39)&gt;$K$2,"",INDEX(DataStore!H$2:H$74,SMALL(IF(DataStore!$B$2:$B$74=FindPO!$D$2,ROW(DataStore!$A$2:$A$74)-ROW(DataStore!$B$2)+1),ROWS($B$4:I39))))</f>
        <v/>
      </c>
      <c r="J39" s="49" t="str">
        <f t="array" ref="J39">IF(ROWS($B$4:J39)&gt;$K$2,"",INDEX(DataStore!I$2:I$74,SMALL(IF(DataStore!$B$2:$B$74=FindPO!$D$2,ROW(DataStore!$A$2:$A$74)-ROW(DataStore!$B$2)+1),ROWS($B$4:J39))))</f>
        <v/>
      </c>
      <c r="K39" s="2"/>
    </row>
    <row r="40" spans="2:11">
      <c r="B40" s="45" t="str">
        <f t="array" ref="B40">IF(ROWS($B$4:B40)&gt;$K$2,"",INDEX(DataStore!A$2:A$74,SMALL(IF(DataStore!$B$2:$B$74=FindPO!$D$2,ROW(DataStore!$A$2:$A$74)-ROW(DataStore!$B$2)+1),ROWS($B$4:B40))))</f>
        <v/>
      </c>
      <c r="C40" s="45" t="str">
        <f t="array" ref="C40">IF(ROWS($B$4:C40)&gt;$K$2,"",INDEX(DataStore!B$2:B$74,SMALL(IF(DataStore!$B$2:$B$74=FindPO!$D$2,ROW(DataStore!$A$2:$A$74)-ROW(DataStore!$B$2)+1),ROWS($B$4:C40))))</f>
        <v/>
      </c>
      <c r="D40" s="45" t="str">
        <f t="array" ref="D40">IF(ROWS($B$4:D40)&gt;$K$2,"",INDEX(DataStore!C$2:C$74,SMALL(IF(DataStore!$B$2:$B$74=FindPO!$D$2,ROW(DataStore!$A$2:$A$74)-ROW(DataStore!$B$2)+1),ROWS($B$4:D40))))</f>
        <v/>
      </c>
      <c r="E40" s="46" t="str">
        <f t="array" ref="E40">IF(ROWS($B$4:E40)&gt;$K$2,"",INDEX(DataStore!D$2:D$74,SMALL(IF(DataStore!$B$2:$B$74=FindPO!$D$2,ROW(DataStore!$A$2:$A$74)-ROW(DataStore!$B$2)+1),ROWS($B$4:E40))))</f>
        <v/>
      </c>
      <c r="F40" s="45" t="str">
        <f t="array" ref="F40">IF(ROWS($B$4:F40)&gt;$K$2,"",INDEX(DataStore!E$2:E$74,SMALL(IF(DataStore!$B$2:$B$74=FindPO!$D$2,ROW(DataStore!$A$2:$A$74)-ROW(DataStore!$B$2)+1),ROWS($B$4:F40))))</f>
        <v/>
      </c>
      <c r="G40" s="47" t="str">
        <f t="array" ref="G40">IF(ROWS($B$4:G40)&gt;$K$2,"",INDEX(DataStore!F$2:F$74,SMALL(IF(DataStore!$B$2:$B$74=FindPO!$D$2,ROW(DataStore!$A$2:$A$74)-ROW(DataStore!$B$2)+1),ROWS($B$4:G40))))</f>
        <v/>
      </c>
      <c r="H40" s="45" t="str">
        <f t="array" ref="H40">IF(ROWS($B$4:H40)&gt;$K$2,"",INDEX(DataStore!G$2:G$74,SMALL(IF(DataStore!$B$2:$B$74=FindPO!$D$2,ROW(DataStore!$A$2:$A$74)-ROW(DataStore!$B$2)+1),ROWS($B$4:H40))))</f>
        <v/>
      </c>
      <c r="I40" s="45" t="str">
        <f t="array" ref="I40">IF(ROWS($B$4:I40)&gt;$K$2,"",INDEX(DataStore!H$2:H$74,SMALL(IF(DataStore!$B$2:$B$74=FindPO!$D$2,ROW(DataStore!$A$2:$A$74)-ROW(DataStore!$B$2)+1),ROWS($B$4:I40))))</f>
        <v/>
      </c>
      <c r="J40" s="49" t="str">
        <f t="array" ref="J40">IF(ROWS($B$4:J40)&gt;$K$2,"",INDEX(DataStore!I$2:I$74,SMALL(IF(DataStore!$B$2:$B$74=FindPO!$D$2,ROW(DataStore!$A$2:$A$74)-ROW(DataStore!$B$2)+1),ROWS($B$4:J40))))</f>
        <v/>
      </c>
      <c r="K40" s="2"/>
    </row>
    <row r="41" spans="2:11">
      <c r="B41" s="45" t="str">
        <f t="array" ref="B41">IF(ROWS($B$4:B41)&gt;$K$2,"",INDEX(DataStore!A$2:A$74,SMALL(IF(DataStore!$B$2:$B$74=FindPO!$D$2,ROW(DataStore!$A$2:$A$74)-ROW(DataStore!$B$2)+1),ROWS($B$4:B41))))</f>
        <v/>
      </c>
      <c r="C41" s="45" t="str">
        <f t="array" ref="C41">IF(ROWS($B$4:C41)&gt;$K$2,"",INDEX(DataStore!B$2:B$74,SMALL(IF(DataStore!$B$2:$B$74=FindPO!$D$2,ROW(DataStore!$A$2:$A$74)-ROW(DataStore!$B$2)+1),ROWS($B$4:C41))))</f>
        <v/>
      </c>
      <c r="D41" s="45" t="str">
        <f t="array" ref="D41">IF(ROWS($B$4:D41)&gt;$K$2,"",INDEX(DataStore!C$2:C$74,SMALL(IF(DataStore!$B$2:$B$74=FindPO!$D$2,ROW(DataStore!$A$2:$A$74)-ROW(DataStore!$B$2)+1),ROWS($B$4:D41))))</f>
        <v/>
      </c>
      <c r="E41" s="46" t="str">
        <f t="array" ref="E41">IF(ROWS($B$4:E41)&gt;$K$2,"",INDEX(DataStore!D$2:D$74,SMALL(IF(DataStore!$B$2:$B$74=FindPO!$D$2,ROW(DataStore!$A$2:$A$74)-ROW(DataStore!$B$2)+1),ROWS($B$4:E41))))</f>
        <v/>
      </c>
      <c r="F41" s="45" t="str">
        <f t="array" ref="F41">IF(ROWS($B$4:F41)&gt;$K$2,"",INDEX(DataStore!E$2:E$74,SMALL(IF(DataStore!$B$2:$B$74=FindPO!$D$2,ROW(DataStore!$A$2:$A$74)-ROW(DataStore!$B$2)+1),ROWS($B$4:F41))))</f>
        <v/>
      </c>
      <c r="G41" s="47" t="str">
        <f t="array" ref="G41">IF(ROWS($B$4:G41)&gt;$K$2,"",INDEX(DataStore!F$2:F$74,SMALL(IF(DataStore!$B$2:$B$74=FindPO!$D$2,ROW(DataStore!$A$2:$A$74)-ROW(DataStore!$B$2)+1),ROWS($B$4:G41))))</f>
        <v/>
      </c>
      <c r="H41" s="45" t="str">
        <f t="array" ref="H41">IF(ROWS($B$4:H41)&gt;$K$2,"",INDEX(DataStore!G$2:G$74,SMALL(IF(DataStore!$B$2:$B$74=FindPO!$D$2,ROW(DataStore!$A$2:$A$74)-ROW(DataStore!$B$2)+1),ROWS($B$4:H41))))</f>
        <v/>
      </c>
      <c r="I41" s="45" t="str">
        <f t="array" ref="I41">IF(ROWS($B$4:I41)&gt;$K$2,"",INDEX(DataStore!H$2:H$74,SMALL(IF(DataStore!$B$2:$B$74=FindPO!$D$2,ROW(DataStore!$A$2:$A$74)-ROW(DataStore!$B$2)+1),ROWS($B$4:I41))))</f>
        <v/>
      </c>
      <c r="J41" s="49" t="str">
        <f t="array" ref="J41">IF(ROWS($B$4:J41)&gt;$K$2,"",INDEX(DataStore!I$2:I$74,SMALL(IF(DataStore!$B$2:$B$74=FindPO!$D$2,ROW(DataStore!$A$2:$A$74)-ROW(DataStore!$B$2)+1),ROWS($B$4:J41))))</f>
        <v/>
      </c>
      <c r="K41" s="2"/>
    </row>
    <row r="42" spans="2:11">
      <c r="B42" s="45" t="str">
        <f t="array" ref="B42">IF(ROWS($B$4:B42)&gt;$K$2,"",INDEX(DataStore!A$2:A$74,SMALL(IF(DataStore!$B$2:$B$74=FindPO!$D$2,ROW(DataStore!$A$2:$A$74)-ROW(DataStore!$B$2)+1),ROWS($B$4:B42))))</f>
        <v/>
      </c>
      <c r="C42" s="45" t="str">
        <f t="array" ref="C42">IF(ROWS($B$4:C42)&gt;$K$2,"",INDEX(DataStore!B$2:B$74,SMALL(IF(DataStore!$B$2:$B$74=FindPO!$D$2,ROW(DataStore!$A$2:$A$74)-ROW(DataStore!$B$2)+1),ROWS($B$4:C42))))</f>
        <v/>
      </c>
      <c r="D42" s="45" t="str">
        <f t="array" ref="D42">IF(ROWS($B$4:D42)&gt;$K$2,"",INDEX(DataStore!C$2:C$74,SMALL(IF(DataStore!$B$2:$B$74=FindPO!$D$2,ROW(DataStore!$A$2:$A$74)-ROW(DataStore!$B$2)+1),ROWS($B$4:D42))))</f>
        <v/>
      </c>
      <c r="E42" s="46" t="str">
        <f t="array" ref="E42">IF(ROWS($B$4:E42)&gt;$K$2,"",INDEX(DataStore!D$2:D$74,SMALL(IF(DataStore!$B$2:$B$74=FindPO!$D$2,ROW(DataStore!$A$2:$A$74)-ROW(DataStore!$B$2)+1),ROWS($B$4:E42))))</f>
        <v/>
      </c>
      <c r="F42" s="45" t="str">
        <f t="array" ref="F42">IF(ROWS($B$4:F42)&gt;$K$2,"",INDEX(DataStore!E$2:E$74,SMALL(IF(DataStore!$B$2:$B$74=FindPO!$D$2,ROW(DataStore!$A$2:$A$74)-ROW(DataStore!$B$2)+1),ROWS($B$4:F42))))</f>
        <v/>
      </c>
      <c r="G42" s="47" t="str">
        <f t="array" ref="G42">IF(ROWS($B$4:G42)&gt;$K$2,"",INDEX(DataStore!F$2:F$74,SMALL(IF(DataStore!$B$2:$B$74=FindPO!$D$2,ROW(DataStore!$A$2:$A$74)-ROW(DataStore!$B$2)+1),ROWS($B$4:G42))))</f>
        <v/>
      </c>
      <c r="H42" s="45" t="str">
        <f t="array" ref="H42">IF(ROWS($B$4:H42)&gt;$K$2,"",INDEX(DataStore!G$2:G$74,SMALL(IF(DataStore!$B$2:$B$74=FindPO!$D$2,ROW(DataStore!$A$2:$A$74)-ROW(DataStore!$B$2)+1),ROWS($B$4:H42))))</f>
        <v/>
      </c>
      <c r="I42" s="45" t="str">
        <f t="array" ref="I42">IF(ROWS($B$4:I42)&gt;$K$2,"",INDEX(DataStore!H$2:H$74,SMALL(IF(DataStore!$B$2:$B$74=FindPO!$D$2,ROW(DataStore!$A$2:$A$74)-ROW(DataStore!$B$2)+1),ROWS($B$4:I42))))</f>
        <v/>
      </c>
      <c r="J42" s="49" t="str">
        <f t="array" ref="J42">IF(ROWS($B$4:J42)&gt;$K$2,"",INDEX(DataStore!I$2:I$74,SMALL(IF(DataStore!$B$2:$B$74=FindPO!$D$2,ROW(DataStore!$A$2:$A$74)-ROW(DataStore!$B$2)+1),ROWS($B$4:J42))))</f>
        <v/>
      </c>
      <c r="K42" s="2"/>
    </row>
    <row r="43" spans="2:11">
      <c r="B43" s="45" t="str">
        <f t="array" ref="B43">IF(ROWS($B$4:B43)&gt;$K$2,"",INDEX(DataStore!A$2:A$74,SMALL(IF(DataStore!$B$2:$B$74=FindPO!$D$2,ROW(DataStore!$A$2:$A$74)-ROW(DataStore!$B$2)+1),ROWS($B$4:B43))))</f>
        <v/>
      </c>
      <c r="C43" s="45" t="str">
        <f t="array" ref="C43">IF(ROWS($B$4:C43)&gt;$K$2,"",INDEX(DataStore!B$2:B$74,SMALL(IF(DataStore!$B$2:$B$74=FindPO!$D$2,ROW(DataStore!$A$2:$A$74)-ROW(DataStore!$B$2)+1),ROWS($B$4:C43))))</f>
        <v/>
      </c>
      <c r="D43" s="45" t="str">
        <f t="array" ref="D43">IF(ROWS($B$4:D43)&gt;$K$2,"",INDEX(DataStore!C$2:C$74,SMALL(IF(DataStore!$B$2:$B$74=FindPO!$D$2,ROW(DataStore!$A$2:$A$74)-ROW(DataStore!$B$2)+1),ROWS($B$4:D43))))</f>
        <v/>
      </c>
      <c r="E43" s="46" t="str">
        <f t="array" ref="E43">IF(ROWS($B$4:E43)&gt;$K$2,"",INDEX(DataStore!D$2:D$74,SMALL(IF(DataStore!$B$2:$B$74=FindPO!$D$2,ROW(DataStore!$A$2:$A$74)-ROW(DataStore!$B$2)+1),ROWS($B$4:E43))))</f>
        <v/>
      </c>
      <c r="F43" s="45" t="str">
        <f t="array" ref="F43">IF(ROWS($B$4:F43)&gt;$K$2,"",INDEX(DataStore!E$2:E$74,SMALL(IF(DataStore!$B$2:$B$74=FindPO!$D$2,ROW(DataStore!$A$2:$A$74)-ROW(DataStore!$B$2)+1),ROWS($B$4:F43))))</f>
        <v/>
      </c>
      <c r="G43" s="47" t="str">
        <f t="array" ref="G43">IF(ROWS($B$4:G43)&gt;$K$2,"",INDEX(DataStore!F$2:F$74,SMALL(IF(DataStore!$B$2:$B$74=FindPO!$D$2,ROW(DataStore!$A$2:$A$74)-ROW(DataStore!$B$2)+1),ROWS($B$4:G43))))</f>
        <v/>
      </c>
      <c r="H43" s="45" t="str">
        <f t="array" ref="H43">IF(ROWS($B$4:H43)&gt;$K$2,"",INDEX(DataStore!G$2:G$74,SMALL(IF(DataStore!$B$2:$B$74=FindPO!$D$2,ROW(DataStore!$A$2:$A$74)-ROW(DataStore!$B$2)+1),ROWS($B$4:H43))))</f>
        <v/>
      </c>
      <c r="I43" s="45" t="str">
        <f t="array" ref="I43">IF(ROWS($B$4:I43)&gt;$K$2,"",INDEX(DataStore!H$2:H$74,SMALL(IF(DataStore!$B$2:$B$74=FindPO!$D$2,ROW(DataStore!$A$2:$A$74)-ROW(DataStore!$B$2)+1),ROWS($B$4:I43))))</f>
        <v/>
      </c>
      <c r="J43" s="49" t="str">
        <f t="array" ref="J43">IF(ROWS($B$4:J43)&gt;$K$2,"",INDEX(DataStore!I$2:I$74,SMALL(IF(DataStore!$B$2:$B$74=FindPO!$D$2,ROW(DataStore!$A$2:$A$74)-ROW(DataStore!$B$2)+1),ROWS($B$4:J43))))</f>
        <v/>
      </c>
      <c r="K43" s="2"/>
    </row>
    <row r="44" spans="2:11">
      <c r="B44" s="45" t="str">
        <f t="array" ref="B44">IF(ROWS($B$4:B44)&gt;$K$2,"",INDEX(DataStore!A$2:A$74,SMALL(IF(DataStore!$B$2:$B$74=FindPO!$D$2,ROW(DataStore!$A$2:$A$74)-ROW(DataStore!$B$2)+1),ROWS($B$4:B44))))</f>
        <v/>
      </c>
      <c r="C44" s="45" t="str">
        <f t="array" ref="C44">IF(ROWS($B$4:C44)&gt;$K$2,"",INDEX(DataStore!B$2:B$74,SMALL(IF(DataStore!$B$2:$B$74=FindPO!$D$2,ROW(DataStore!$A$2:$A$74)-ROW(DataStore!$B$2)+1),ROWS($B$4:C44))))</f>
        <v/>
      </c>
      <c r="D44" s="45" t="str">
        <f t="array" ref="D44">IF(ROWS($B$4:D44)&gt;$K$2,"",INDEX(DataStore!C$2:C$74,SMALL(IF(DataStore!$B$2:$B$74=FindPO!$D$2,ROW(DataStore!$A$2:$A$74)-ROW(DataStore!$B$2)+1),ROWS($B$4:D44))))</f>
        <v/>
      </c>
      <c r="E44" s="46" t="str">
        <f t="array" ref="E44">IF(ROWS($B$4:E44)&gt;$K$2,"",INDEX(DataStore!D$2:D$74,SMALL(IF(DataStore!$B$2:$B$74=FindPO!$D$2,ROW(DataStore!$A$2:$A$74)-ROW(DataStore!$B$2)+1),ROWS($B$4:E44))))</f>
        <v/>
      </c>
      <c r="F44" s="45" t="str">
        <f t="array" ref="F44">IF(ROWS($B$4:F44)&gt;$K$2,"",INDEX(DataStore!E$2:E$74,SMALL(IF(DataStore!$B$2:$B$74=FindPO!$D$2,ROW(DataStore!$A$2:$A$74)-ROW(DataStore!$B$2)+1),ROWS($B$4:F44))))</f>
        <v/>
      </c>
      <c r="G44" s="47" t="str">
        <f t="array" ref="G44">IF(ROWS($B$4:G44)&gt;$K$2,"",INDEX(DataStore!F$2:F$74,SMALL(IF(DataStore!$B$2:$B$74=FindPO!$D$2,ROW(DataStore!$A$2:$A$74)-ROW(DataStore!$B$2)+1),ROWS($B$4:G44))))</f>
        <v/>
      </c>
      <c r="H44" s="45" t="str">
        <f t="array" ref="H44">IF(ROWS($B$4:H44)&gt;$K$2,"",INDEX(DataStore!G$2:G$74,SMALL(IF(DataStore!$B$2:$B$74=FindPO!$D$2,ROW(DataStore!$A$2:$A$74)-ROW(DataStore!$B$2)+1),ROWS($B$4:H44))))</f>
        <v/>
      </c>
      <c r="I44" s="45" t="str">
        <f t="array" ref="I44">IF(ROWS($B$4:I44)&gt;$K$2,"",INDEX(DataStore!H$2:H$74,SMALL(IF(DataStore!$B$2:$B$74=FindPO!$D$2,ROW(DataStore!$A$2:$A$74)-ROW(DataStore!$B$2)+1),ROWS($B$4:I44))))</f>
        <v/>
      </c>
      <c r="J44" s="49" t="str">
        <f t="array" ref="J44">IF(ROWS($B$4:J44)&gt;$K$2,"",INDEX(DataStore!I$2:I$74,SMALL(IF(DataStore!$B$2:$B$74=FindPO!$D$2,ROW(DataStore!$A$2:$A$74)-ROW(DataStore!$B$2)+1),ROWS($B$4:J44))))</f>
        <v/>
      </c>
      <c r="K44" s="2"/>
    </row>
    <row r="45" spans="2:11">
      <c r="B45" s="45" t="str">
        <f t="array" ref="B45">IF(ROWS($B$4:B45)&gt;$K$2,"",INDEX(DataStore!A$2:A$74,SMALL(IF(DataStore!$B$2:$B$74=FindPO!$D$2,ROW(DataStore!$A$2:$A$74)-ROW(DataStore!$B$2)+1),ROWS($B$4:B45))))</f>
        <v/>
      </c>
      <c r="C45" s="45" t="str">
        <f t="array" ref="C45">IF(ROWS($B$4:C45)&gt;$K$2,"",INDEX(DataStore!B$2:B$74,SMALL(IF(DataStore!$B$2:$B$74=FindPO!$D$2,ROW(DataStore!$A$2:$A$74)-ROW(DataStore!$B$2)+1),ROWS($B$4:C45))))</f>
        <v/>
      </c>
      <c r="D45" s="45" t="str">
        <f t="array" ref="D45">IF(ROWS($B$4:D45)&gt;$K$2,"",INDEX(DataStore!C$2:C$74,SMALL(IF(DataStore!$B$2:$B$74=FindPO!$D$2,ROW(DataStore!$A$2:$A$74)-ROW(DataStore!$B$2)+1),ROWS($B$4:D45))))</f>
        <v/>
      </c>
      <c r="E45" s="46" t="str">
        <f t="array" ref="E45">IF(ROWS($B$4:E45)&gt;$K$2,"",INDEX(DataStore!D$2:D$74,SMALL(IF(DataStore!$B$2:$B$74=FindPO!$D$2,ROW(DataStore!$A$2:$A$74)-ROW(DataStore!$B$2)+1),ROWS($B$4:E45))))</f>
        <v/>
      </c>
      <c r="F45" s="45" t="str">
        <f t="array" ref="F45">IF(ROWS($B$4:F45)&gt;$K$2,"",INDEX(DataStore!E$2:E$74,SMALL(IF(DataStore!$B$2:$B$74=FindPO!$D$2,ROW(DataStore!$A$2:$A$74)-ROW(DataStore!$B$2)+1),ROWS($B$4:F45))))</f>
        <v/>
      </c>
      <c r="G45" s="47" t="str">
        <f t="array" ref="G45">IF(ROWS($B$4:G45)&gt;$K$2,"",INDEX(DataStore!F$2:F$74,SMALL(IF(DataStore!$B$2:$B$74=FindPO!$D$2,ROW(DataStore!$A$2:$A$74)-ROW(DataStore!$B$2)+1),ROWS($B$4:G45))))</f>
        <v/>
      </c>
      <c r="H45" s="45" t="str">
        <f t="array" ref="H45">IF(ROWS($B$4:H45)&gt;$K$2,"",INDEX(DataStore!G$2:G$74,SMALL(IF(DataStore!$B$2:$B$74=FindPO!$D$2,ROW(DataStore!$A$2:$A$74)-ROW(DataStore!$B$2)+1),ROWS($B$4:H45))))</f>
        <v/>
      </c>
      <c r="I45" s="45" t="str">
        <f t="array" ref="I45">IF(ROWS($B$4:I45)&gt;$K$2,"",INDEX(DataStore!H$2:H$74,SMALL(IF(DataStore!$B$2:$B$74=FindPO!$D$2,ROW(DataStore!$A$2:$A$74)-ROW(DataStore!$B$2)+1),ROWS($B$4:I45))))</f>
        <v/>
      </c>
      <c r="J45" s="49" t="str">
        <f t="array" ref="J45">IF(ROWS($B$4:J45)&gt;$K$2,"",INDEX(DataStore!I$2:I$74,SMALL(IF(DataStore!$B$2:$B$74=FindPO!$D$2,ROW(DataStore!$A$2:$A$74)-ROW(DataStore!$B$2)+1),ROWS($B$4:J45))))</f>
        <v/>
      </c>
    </row>
    <row r="46" spans="2:11">
      <c r="B46" s="45" t="str">
        <f t="array" ref="B46">IF(ROWS($B$4:B46)&gt;$K$2,"",INDEX(DataStore!A$2:A$74,SMALL(IF(DataStore!$B$2:$B$74=FindPO!$D$2,ROW(DataStore!$A$2:$A$74)-ROW(DataStore!$B$2)+1),ROWS($B$4:B46))))</f>
        <v/>
      </c>
      <c r="C46" s="45" t="str">
        <f t="array" ref="C46">IF(ROWS($B$4:C46)&gt;$K$2,"",INDEX(DataStore!B$2:B$74,SMALL(IF(DataStore!$B$2:$B$74=FindPO!$D$2,ROW(DataStore!$A$2:$A$74)-ROW(DataStore!$B$2)+1),ROWS($B$4:C46))))</f>
        <v/>
      </c>
      <c r="D46" s="45" t="str">
        <f t="array" ref="D46">IF(ROWS($B$4:D46)&gt;$K$2,"",INDEX(DataStore!C$2:C$74,SMALL(IF(DataStore!$B$2:$B$74=FindPO!$D$2,ROW(DataStore!$A$2:$A$74)-ROW(DataStore!$B$2)+1),ROWS($B$4:D46))))</f>
        <v/>
      </c>
      <c r="E46" s="46" t="str">
        <f t="array" ref="E46">IF(ROWS($B$4:E46)&gt;$K$2,"",INDEX(DataStore!D$2:D$74,SMALL(IF(DataStore!$B$2:$B$74=FindPO!$D$2,ROW(DataStore!$A$2:$A$74)-ROW(DataStore!$B$2)+1),ROWS($B$4:E46))))</f>
        <v/>
      </c>
      <c r="F46" s="45" t="str">
        <f t="array" ref="F46">IF(ROWS($B$4:F46)&gt;$K$2,"",INDEX(DataStore!E$2:E$74,SMALL(IF(DataStore!$B$2:$B$74=FindPO!$D$2,ROW(DataStore!$A$2:$A$74)-ROW(DataStore!$B$2)+1),ROWS($B$4:F46))))</f>
        <v/>
      </c>
      <c r="G46" s="47" t="str">
        <f t="array" ref="G46">IF(ROWS($B$4:G46)&gt;$K$2,"",INDEX(DataStore!F$2:F$74,SMALL(IF(DataStore!$B$2:$B$74=FindPO!$D$2,ROW(DataStore!$A$2:$A$74)-ROW(DataStore!$B$2)+1),ROWS($B$4:G46))))</f>
        <v/>
      </c>
      <c r="H46" s="45" t="str">
        <f t="array" ref="H46">IF(ROWS($B$4:H46)&gt;$K$2,"",INDEX(DataStore!G$2:G$74,SMALL(IF(DataStore!$B$2:$B$74=FindPO!$D$2,ROW(DataStore!$A$2:$A$74)-ROW(DataStore!$B$2)+1),ROWS($B$4:H46))))</f>
        <v/>
      </c>
      <c r="I46" s="45" t="str">
        <f t="array" ref="I46">IF(ROWS($B$4:I46)&gt;$K$2,"",INDEX(DataStore!H$2:H$74,SMALL(IF(DataStore!$B$2:$B$74=FindPO!$D$2,ROW(DataStore!$A$2:$A$74)-ROW(DataStore!$B$2)+1),ROWS($B$4:I46))))</f>
        <v/>
      </c>
      <c r="J46" s="49" t="str">
        <f t="array" ref="J46">IF(ROWS($B$4:J46)&gt;$K$2,"",INDEX(DataStore!I$2:I$74,SMALL(IF(DataStore!$B$2:$B$74=FindPO!$D$2,ROW(DataStore!$A$2:$A$74)-ROW(DataStore!$B$2)+1),ROWS($B$4:J46))))</f>
        <v/>
      </c>
    </row>
    <row r="47" spans="2:11">
      <c r="B47" s="45" t="str">
        <f t="array" ref="B47">IF(ROWS($B$4:B47)&gt;$K$2,"",INDEX(DataStore!A$2:A$74,SMALL(IF(DataStore!$B$2:$B$74=FindPO!$D$2,ROW(DataStore!$A$2:$A$74)-ROW(DataStore!$B$2)+1),ROWS($B$4:B47))))</f>
        <v/>
      </c>
      <c r="C47" s="45" t="str">
        <f t="array" ref="C47">IF(ROWS($B$4:C47)&gt;$K$2,"",INDEX(DataStore!B$2:B$74,SMALL(IF(DataStore!$B$2:$B$74=FindPO!$D$2,ROW(DataStore!$A$2:$A$74)-ROW(DataStore!$B$2)+1),ROWS($B$4:C47))))</f>
        <v/>
      </c>
      <c r="D47" s="45" t="str">
        <f t="array" ref="D47">IF(ROWS($B$4:D47)&gt;$K$2,"",INDEX(DataStore!C$2:C$74,SMALL(IF(DataStore!$B$2:$B$74=FindPO!$D$2,ROW(DataStore!$A$2:$A$74)-ROW(DataStore!$B$2)+1),ROWS($B$4:D47))))</f>
        <v/>
      </c>
      <c r="E47" s="46" t="str">
        <f t="array" ref="E47">IF(ROWS($B$4:E47)&gt;$K$2,"",INDEX(DataStore!D$2:D$74,SMALL(IF(DataStore!$B$2:$B$74=FindPO!$D$2,ROW(DataStore!$A$2:$A$74)-ROW(DataStore!$B$2)+1),ROWS($B$4:E47))))</f>
        <v/>
      </c>
      <c r="F47" s="45" t="str">
        <f t="array" ref="F47">IF(ROWS($B$4:F47)&gt;$K$2,"",INDEX(DataStore!E$2:E$74,SMALL(IF(DataStore!$B$2:$B$74=FindPO!$D$2,ROW(DataStore!$A$2:$A$74)-ROW(DataStore!$B$2)+1),ROWS($B$4:F47))))</f>
        <v/>
      </c>
      <c r="G47" s="47" t="str">
        <f t="array" ref="G47">IF(ROWS($B$4:G47)&gt;$K$2,"",INDEX(DataStore!F$2:F$74,SMALL(IF(DataStore!$B$2:$B$74=FindPO!$D$2,ROW(DataStore!$A$2:$A$74)-ROW(DataStore!$B$2)+1),ROWS($B$4:G47))))</f>
        <v/>
      </c>
      <c r="H47" s="45" t="str">
        <f t="array" ref="H47">IF(ROWS($B$4:H47)&gt;$K$2,"",INDEX(DataStore!G$2:G$74,SMALL(IF(DataStore!$B$2:$B$74=FindPO!$D$2,ROW(DataStore!$A$2:$A$74)-ROW(DataStore!$B$2)+1),ROWS($B$4:H47))))</f>
        <v/>
      </c>
      <c r="I47" s="45" t="str">
        <f t="array" ref="I47">IF(ROWS($B$4:I47)&gt;$K$2,"",INDEX(DataStore!H$2:H$74,SMALL(IF(DataStore!$B$2:$B$74=FindPO!$D$2,ROW(DataStore!$A$2:$A$74)-ROW(DataStore!$B$2)+1),ROWS($B$4:I47))))</f>
        <v/>
      </c>
      <c r="J47" s="49" t="str">
        <f t="array" ref="J47">IF(ROWS($B$4:J47)&gt;$K$2,"",INDEX(DataStore!I$2:I$74,SMALL(IF(DataStore!$B$2:$B$74=FindPO!$D$2,ROW(DataStore!$A$2:$A$74)-ROW(DataStore!$B$2)+1),ROWS($B$4:J47))))</f>
        <v/>
      </c>
    </row>
    <row r="48" spans="2:11">
      <c r="B48" s="45" t="str">
        <f t="array" ref="B48">IF(ROWS($B$4:B48)&gt;$K$2,"",INDEX(DataStore!A$2:A$74,SMALL(IF(DataStore!$B$2:$B$74=FindPO!$D$2,ROW(DataStore!$A$2:$A$74)-ROW(DataStore!$B$2)+1),ROWS($B$4:B48))))</f>
        <v/>
      </c>
      <c r="C48" s="45" t="str">
        <f t="array" ref="C48">IF(ROWS($B$4:C48)&gt;$K$2,"",INDEX(DataStore!B$2:B$74,SMALL(IF(DataStore!$B$2:$B$74=FindPO!$D$2,ROW(DataStore!$A$2:$A$74)-ROW(DataStore!$B$2)+1),ROWS($B$4:C48))))</f>
        <v/>
      </c>
      <c r="D48" s="45" t="str">
        <f t="array" ref="D48">IF(ROWS($B$4:D48)&gt;$K$2,"",INDEX(DataStore!C$2:C$74,SMALL(IF(DataStore!$B$2:$B$74=FindPO!$D$2,ROW(DataStore!$A$2:$A$74)-ROW(DataStore!$B$2)+1),ROWS($B$4:D48))))</f>
        <v/>
      </c>
      <c r="E48" s="46" t="str">
        <f t="array" ref="E48">IF(ROWS($B$4:E48)&gt;$K$2,"",INDEX(DataStore!D$2:D$74,SMALL(IF(DataStore!$B$2:$B$74=FindPO!$D$2,ROW(DataStore!$A$2:$A$74)-ROW(DataStore!$B$2)+1),ROWS($B$4:E48))))</f>
        <v/>
      </c>
      <c r="F48" s="45" t="str">
        <f t="array" ref="F48">IF(ROWS($B$4:F48)&gt;$K$2,"",INDEX(DataStore!E$2:E$74,SMALL(IF(DataStore!$B$2:$B$74=FindPO!$D$2,ROW(DataStore!$A$2:$A$74)-ROW(DataStore!$B$2)+1),ROWS($B$4:F48))))</f>
        <v/>
      </c>
      <c r="G48" s="47" t="str">
        <f t="array" ref="G48">IF(ROWS($B$4:G48)&gt;$K$2,"",INDEX(DataStore!F$2:F$74,SMALL(IF(DataStore!$B$2:$B$74=FindPO!$D$2,ROW(DataStore!$A$2:$A$74)-ROW(DataStore!$B$2)+1),ROWS($B$4:G48))))</f>
        <v/>
      </c>
      <c r="H48" s="45" t="str">
        <f t="array" ref="H48">IF(ROWS($B$4:H48)&gt;$K$2,"",INDEX(DataStore!G$2:G$74,SMALL(IF(DataStore!$B$2:$B$74=FindPO!$D$2,ROW(DataStore!$A$2:$A$74)-ROW(DataStore!$B$2)+1),ROWS($B$4:H48))))</f>
        <v/>
      </c>
      <c r="I48" s="45" t="str">
        <f t="array" ref="I48">IF(ROWS($B$4:I48)&gt;$K$2,"",INDEX(DataStore!H$2:H$74,SMALL(IF(DataStore!$B$2:$B$74=FindPO!$D$2,ROW(DataStore!$A$2:$A$74)-ROW(DataStore!$B$2)+1),ROWS($B$4:I48))))</f>
        <v/>
      </c>
      <c r="J48" s="49" t="str">
        <f t="array" ref="J48">IF(ROWS($B$4:J48)&gt;$K$2,"",INDEX(DataStore!I$2:I$74,SMALL(IF(DataStore!$B$2:$B$74=FindPO!$D$2,ROW(DataStore!$A$2:$A$74)-ROW(DataStore!$B$2)+1),ROWS($B$4:J48))))</f>
        <v/>
      </c>
    </row>
    <row r="49" spans="2:10">
      <c r="B49" s="45" t="str">
        <f t="array" ref="B49">IF(ROWS($B$4:B49)&gt;$K$2,"",INDEX(DataStore!A$2:A$74,SMALL(IF(DataStore!$B$2:$B$74=FindPO!$D$2,ROW(DataStore!$A$2:$A$74)-ROW(DataStore!$B$2)+1),ROWS($B$4:B49))))</f>
        <v/>
      </c>
      <c r="C49" s="45" t="str">
        <f t="array" ref="C49">IF(ROWS($B$4:C49)&gt;$K$2,"",INDEX(DataStore!B$2:B$74,SMALL(IF(DataStore!$B$2:$B$74=FindPO!$D$2,ROW(DataStore!$A$2:$A$74)-ROW(DataStore!$B$2)+1),ROWS($B$4:C49))))</f>
        <v/>
      </c>
      <c r="D49" s="45" t="str">
        <f t="array" ref="D49">IF(ROWS($B$4:D49)&gt;$K$2,"",INDEX(DataStore!C$2:C$74,SMALL(IF(DataStore!$B$2:$B$74=FindPO!$D$2,ROW(DataStore!$A$2:$A$74)-ROW(DataStore!$B$2)+1),ROWS($B$4:D49))))</f>
        <v/>
      </c>
      <c r="E49" s="46" t="str">
        <f t="array" ref="E49">IF(ROWS($B$4:E49)&gt;$K$2,"",INDEX(DataStore!D$2:D$74,SMALL(IF(DataStore!$B$2:$B$74=FindPO!$D$2,ROW(DataStore!$A$2:$A$74)-ROW(DataStore!$B$2)+1),ROWS($B$4:E49))))</f>
        <v/>
      </c>
      <c r="F49" s="45" t="str">
        <f t="array" ref="F49">IF(ROWS($B$4:F49)&gt;$K$2,"",INDEX(DataStore!E$2:E$74,SMALL(IF(DataStore!$B$2:$B$74=FindPO!$D$2,ROW(DataStore!$A$2:$A$74)-ROW(DataStore!$B$2)+1),ROWS($B$4:F49))))</f>
        <v/>
      </c>
      <c r="G49" s="47" t="str">
        <f t="array" ref="G49">IF(ROWS($B$4:G49)&gt;$K$2,"",INDEX(DataStore!F$2:F$74,SMALL(IF(DataStore!$B$2:$B$74=FindPO!$D$2,ROW(DataStore!$A$2:$A$74)-ROW(DataStore!$B$2)+1),ROWS($B$4:G49))))</f>
        <v/>
      </c>
      <c r="H49" s="45" t="str">
        <f t="array" ref="H49">IF(ROWS($B$4:H49)&gt;$K$2,"",INDEX(DataStore!G$2:G$74,SMALL(IF(DataStore!$B$2:$B$74=FindPO!$D$2,ROW(DataStore!$A$2:$A$74)-ROW(DataStore!$B$2)+1),ROWS($B$4:H49))))</f>
        <v/>
      </c>
      <c r="I49" s="45" t="str">
        <f t="array" ref="I49">IF(ROWS($B$4:I49)&gt;$K$2,"",INDEX(DataStore!H$2:H$74,SMALL(IF(DataStore!$B$2:$B$74=FindPO!$D$2,ROW(DataStore!$A$2:$A$74)-ROW(DataStore!$B$2)+1),ROWS($B$4:I49))))</f>
        <v/>
      </c>
      <c r="J49" s="49" t="str">
        <f t="array" ref="J49">IF(ROWS($B$4:J49)&gt;$K$2,"",INDEX(DataStore!I$2:I$74,SMALL(IF(DataStore!$B$2:$B$74=FindPO!$D$2,ROW(DataStore!$A$2:$A$74)-ROW(DataStore!$B$2)+1),ROWS($B$4:J49))))</f>
        <v/>
      </c>
    </row>
    <row r="50" spans="2:10">
      <c r="B50" s="45" t="str">
        <f t="array" ref="B50">IF(ROWS($B$4:B50)&gt;$K$2,"",INDEX(DataStore!A$2:A$74,SMALL(IF(DataStore!$B$2:$B$74=FindPO!$D$2,ROW(DataStore!$A$2:$A$74)-ROW(DataStore!$B$2)+1),ROWS($B$4:B50))))</f>
        <v/>
      </c>
      <c r="C50" s="45" t="str">
        <f t="array" ref="C50">IF(ROWS($B$4:C50)&gt;$K$2,"",INDEX(DataStore!B$2:B$74,SMALL(IF(DataStore!$B$2:$B$74=FindPO!$D$2,ROW(DataStore!$A$2:$A$74)-ROW(DataStore!$B$2)+1),ROWS($B$4:C50))))</f>
        <v/>
      </c>
      <c r="D50" s="45" t="str">
        <f t="array" ref="D50">IF(ROWS($B$4:D50)&gt;$K$2,"",INDEX(DataStore!C$2:C$74,SMALL(IF(DataStore!$B$2:$B$74=FindPO!$D$2,ROW(DataStore!$A$2:$A$74)-ROW(DataStore!$B$2)+1),ROWS($B$4:D50))))</f>
        <v/>
      </c>
      <c r="E50" s="46" t="str">
        <f t="array" ref="E50">IF(ROWS($B$4:E50)&gt;$K$2,"",INDEX(DataStore!D$2:D$74,SMALL(IF(DataStore!$B$2:$B$74=FindPO!$D$2,ROW(DataStore!$A$2:$A$74)-ROW(DataStore!$B$2)+1),ROWS($B$4:E50))))</f>
        <v/>
      </c>
      <c r="F50" s="45" t="str">
        <f t="array" ref="F50">IF(ROWS($B$4:F50)&gt;$K$2,"",INDEX(DataStore!E$2:E$74,SMALL(IF(DataStore!$B$2:$B$74=FindPO!$D$2,ROW(DataStore!$A$2:$A$74)-ROW(DataStore!$B$2)+1),ROWS($B$4:F50))))</f>
        <v/>
      </c>
      <c r="G50" s="47" t="str">
        <f t="array" ref="G50">IF(ROWS($B$4:G50)&gt;$K$2,"",INDEX(DataStore!F$2:F$74,SMALL(IF(DataStore!$B$2:$B$74=FindPO!$D$2,ROW(DataStore!$A$2:$A$74)-ROW(DataStore!$B$2)+1),ROWS($B$4:G50))))</f>
        <v/>
      </c>
      <c r="H50" s="45" t="str">
        <f t="array" ref="H50">IF(ROWS($B$4:H50)&gt;$K$2,"",INDEX(DataStore!G$2:G$74,SMALL(IF(DataStore!$B$2:$B$74=FindPO!$D$2,ROW(DataStore!$A$2:$A$74)-ROW(DataStore!$B$2)+1),ROWS($B$4:H50))))</f>
        <v/>
      </c>
      <c r="I50" s="45" t="str">
        <f t="array" ref="I50">IF(ROWS($B$4:I50)&gt;$K$2,"",INDEX(DataStore!H$2:H$74,SMALL(IF(DataStore!$B$2:$B$74=FindPO!$D$2,ROW(DataStore!$A$2:$A$74)-ROW(DataStore!$B$2)+1),ROWS($B$4:I50))))</f>
        <v/>
      </c>
      <c r="J50" s="49" t="str">
        <f t="array" ref="J50">IF(ROWS($B$4:J50)&gt;$K$2,"",INDEX(DataStore!I$2:I$74,SMALL(IF(DataStore!$B$2:$B$74=FindPO!$D$2,ROW(DataStore!$A$2:$A$74)-ROW(DataStore!$B$2)+1),ROWS($B$4:J50))))</f>
        <v/>
      </c>
    </row>
    <row r="51" spans="2:10">
      <c r="B51" s="45" t="str">
        <f t="array" ref="B51">IF(ROWS($B$4:B51)&gt;$K$2,"",INDEX(DataStore!A$2:A$74,SMALL(IF(DataStore!$B$2:$B$74=FindPO!$D$2,ROW(DataStore!$A$2:$A$74)-ROW(DataStore!$B$2)+1),ROWS($B$4:B51))))</f>
        <v/>
      </c>
      <c r="C51" s="45" t="str">
        <f t="array" ref="C51">IF(ROWS($B$4:C51)&gt;$K$2,"",INDEX(DataStore!B$2:B$74,SMALL(IF(DataStore!$B$2:$B$74=FindPO!$D$2,ROW(DataStore!$A$2:$A$74)-ROW(DataStore!$B$2)+1),ROWS($B$4:C51))))</f>
        <v/>
      </c>
      <c r="D51" s="45" t="str">
        <f t="array" ref="D51">IF(ROWS($B$4:D51)&gt;$K$2,"",INDEX(DataStore!C$2:C$74,SMALL(IF(DataStore!$B$2:$B$74=FindPO!$D$2,ROW(DataStore!$A$2:$A$74)-ROW(DataStore!$B$2)+1),ROWS($B$4:D51))))</f>
        <v/>
      </c>
      <c r="E51" s="46" t="str">
        <f t="array" ref="E51">IF(ROWS($B$4:E51)&gt;$K$2,"",INDEX(DataStore!D$2:D$74,SMALL(IF(DataStore!$B$2:$B$74=FindPO!$D$2,ROW(DataStore!$A$2:$A$74)-ROW(DataStore!$B$2)+1),ROWS($B$4:E51))))</f>
        <v/>
      </c>
      <c r="F51" s="45" t="str">
        <f t="array" ref="F51">IF(ROWS($B$4:F51)&gt;$K$2,"",INDEX(DataStore!E$2:E$74,SMALL(IF(DataStore!$B$2:$B$74=FindPO!$D$2,ROW(DataStore!$A$2:$A$74)-ROW(DataStore!$B$2)+1),ROWS($B$4:F51))))</f>
        <v/>
      </c>
      <c r="G51" s="47" t="str">
        <f t="array" ref="G51">IF(ROWS($B$4:G51)&gt;$K$2,"",INDEX(DataStore!F$2:F$74,SMALL(IF(DataStore!$B$2:$B$74=FindPO!$D$2,ROW(DataStore!$A$2:$A$74)-ROW(DataStore!$B$2)+1),ROWS($B$4:G51))))</f>
        <v/>
      </c>
      <c r="H51" s="45" t="str">
        <f t="array" ref="H51">IF(ROWS($B$4:H51)&gt;$K$2,"",INDEX(DataStore!G$2:G$74,SMALL(IF(DataStore!$B$2:$B$74=FindPO!$D$2,ROW(DataStore!$A$2:$A$74)-ROW(DataStore!$B$2)+1),ROWS($B$4:H51))))</f>
        <v/>
      </c>
      <c r="I51" s="45" t="str">
        <f t="array" ref="I51">IF(ROWS($B$4:I51)&gt;$K$2,"",INDEX(DataStore!H$2:H$74,SMALL(IF(DataStore!$B$2:$B$74=FindPO!$D$2,ROW(DataStore!$A$2:$A$74)-ROW(DataStore!$B$2)+1),ROWS($B$4:I51))))</f>
        <v/>
      </c>
      <c r="J51" s="49" t="str">
        <f t="array" ref="J51">IF(ROWS($B$4:J51)&gt;$K$2,"",INDEX(DataStore!I$2:I$74,SMALL(IF(DataStore!$B$2:$B$74=FindPO!$D$2,ROW(DataStore!$A$2:$A$74)-ROW(DataStore!$B$2)+1),ROWS($B$4:J51))))</f>
        <v/>
      </c>
    </row>
    <row r="52" spans="2:10">
      <c r="B52" s="45" t="str">
        <f t="array" ref="B52">IF(ROWS($B$4:B52)&gt;$K$2,"",INDEX(DataStore!A$2:A$74,SMALL(IF(DataStore!$B$2:$B$74=FindPO!$D$2,ROW(DataStore!$A$2:$A$74)-ROW(DataStore!$B$2)+1),ROWS($B$4:B52))))</f>
        <v/>
      </c>
      <c r="C52" s="45" t="str">
        <f t="array" ref="C52">IF(ROWS($B$4:C52)&gt;$K$2,"",INDEX(DataStore!B$2:B$74,SMALL(IF(DataStore!$B$2:$B$74=FindPO!$D$2,ROW(DataStore!$A$2:$A$74)-ROW(DataStore!$B$2)+1),ROWS($B$4:C52))))</f>
        <v/>
      </c>
      <c r="D52" s="45" t="str">
        <f t="array" ref="D52">IF(ROWS($B$4:D52)&gt;$K$2,"",INDEX(DataStore!C$2:C$74,SMALL(IF(DataStore!$B$2:$B$74=FindPO!$D$2,ROW(DataStore!$A$2:$A$74)-ROW(DataStore!$B$2)+1),ROWS($B$4:D52))))</f>
        <v/>
      </c>
      <c r="E52" s="46" t="str">
        <f t="array" ref="E52">IF(ROWS($B$4:E52)&gt;$K$2,"",INDEX(DataStore!D$2:D$74,SMALL(IF(DataStore!$B$2:$B$74=FindPO!$D$2,ROW(DataStore!$A$2:$A$74)-ROW(DataStore!$B$2)+1),ROWS($B$4:E52))))</f>
        <v/>
      </c>
      <c r="F52" s="45" t="str">
        <f t="array" ref="F52">IF(ROWS($B$4:F52)&gt;$K$2,"",INDEX(DataStore!E$2:E$74,SMALL(IF(DataStore!$B$2:$B$74=FindPO!$D$2,ROW(DataStore!$A$2:$A$74)-ROW(DataStore!$B$2)+1),ROWS($B$4:F52))))</f>
        <v/>
      </c>
      <c r="G52" s="47" t="str">
        <f t="array" ref="G52">IF(ROWS($B$4:G52)&gt;$K$2,"",INDEX(DataStore!F$2:F$74,SMALL(IF(DataStore!$B$2:$B$74=FindPO!$D$2,ROW(DataStore!$A$2:$A$74)-ROW(DataStore!$B$2)+1),ROWS($B$4:G52))))</f>
        <v/>
      </c>
      <c r="H52" s="45" t="str">
        <f t="array" ref="H52">IF(ROWS($B$4:H52)&gt;$K$2,"",INDEX(DataStore!G$2:G$74,SMALL(IF(DataStore!$B$2:$B$74=FindPO!$D$2,ROW(DataStore!$A$2:$A$74)-ROW(DataStore!$B$2)+1),ROWS($B$4:H52))))</f>
        <v/>
      </c>
      <c r="I52" s="45" t="str">
        <f t="array" ref="I52">IF(ROWS($B$4:I52)&gt;$K$2,"",INDEX(DataStore!H$2:H$74,SMALL(IF(DataStore!$B$2:$B$74=FindPO!$D$2,ROW(DataStore!$A$2:$A$74)-ROW(DataStore!$B$2)+1),ROWS($B$4:I52))))</f>
        <v/>
      </c>
      <c r="J52" s="49" t="str">
        <f t="array" ref="J52">IF(ROWS($B$4:J52)&gt;$K$2,"",INDEX(DataStore!I$2:I$74,SMALL(IF(DataStore!$B$2:$B$74=FindPO!$D$2,ROW(DataStore!$A$2:$A$74)-ROW(DataStore!$B$2)+1),ROWS($B$4:J52))))</f>
        <v/>
      </c>
    </row>
    <row r="53" spans="2:10">
      <c r="B53" s="45" t="str">
        <f t="array" ref="B53">IF(ROWS($B$4:B53)&gt;$K$2,"",INDEX(DataStore!A$2:A$74,SMALL(IF(DataStore!$B$2:$B$74=FindPO!$D$2,ROW(DataStore!$A$2:$A$74)-ROW(DataStore!$B$2)+1),ROWS($B$4:B53))))</f>
        <v/>
      </c>
      <c r="C53" s="45" t="str">
        <f t="array" ref="C53">IF(ROWS($B$4:C53)&gt;$K$2,"",INDEX(DataStore!B$2:B$74,SMALL(IF(DataStore!$B$2:$B$74=FindPO!$D$2,ROW(DataStore!$A$2:$A$74)-ROW(DataStore!$B$2)+1),ROWS($B$4:C53))))</f>
        <v/>
      </c>
      <c r="D53" s="45" t="str">
        <f t="array" ref="D53">IF(ROWS($B$4:D53)&gt;$K$2,"",INDEX(DataStore!C$2:C$74,SMALL(IF(DataStore!$B$2:$B$74=FindPO!$D$2,ROW(DataStore!$A$2:$A$74)-ROW(DataStore!$B$2)+1),ROWS($B$4:D53))))</f>
        <v/>
      </c>
      <c r="E53" s="46" t="str">
        <f t="array" ref="E53">IF(ROWS($B$4:E53)&gt;$K$2,"",INDEX(DataStore!D$2:D$74,SMALL(IF(DataStore!$B$2:$B$74=FindPO!$D$2,ROW(DataStore!$A$2:$A$74)-ROW(DataStore!$B$2)+1),ROWS($B$4:E53))))</f>
        <v/>
      </c>
      <c r="F53" s="45" t="str">
        <f t="array" ref="F53">IF(ROWS($B$4:F53)&gt;$K$2,"",INDEX(DataStore!E$2:E$74,SMALL(IF(DataStore!$B$2:$B$74=FindPO!$D$2,ROW(DataStore!$A$2:$A$74)-ROW(DataStore!$B$2)+1),ROWS($B$4:F53))))</f>
        <v/>
      </c>
      <c r="G53" s="47" t="str">
        <f t="array" ref="G53">IF(ROWS($B$4:G53)&gt;$K$2,"",INDEX(DataStore!F$2:F$74,SMALL(IF(DataStore!$B$2:$B$74=FindPO!$D$2,ROW(DataStore!$A$2:$A$74)-ROW(DataStore!$B$2)+1),ROWS($B$4:G53))))</f>
        <v/>
      </c>
      <c r="H53" s="45" t="str">
        <f t="array" ref="H53">IF(ROWS($B$4:H53)&gt;$K$2,"",INDEX(DataStore!G$2:G$74,SMALL(IF(DataStore!$B$2:$B$74=FindPO!$D$2,ROW(DataStore!$A$2:$A$74)-ROW(DataStore!$B$2)+1),ROWS($B$4:H53))))</f>
        <v/>
      </c>
      <c r="I53" s="45" t="str">
        <f t="array" ref="I53">IF(ROWS($B$4:I53)&gt;$K$2,"",INDEX(DataStore!H$2:H$74,SMALL(IF(DataStore!$B$2:$B$74=FindPO!$D$2,ROW(DataStore!$A$2:$A$74)-ROW(DataStore!$B$2)+1),ROWS($B$4:I53))))</f>
        <v/>
      </c>
      <c r="J53" s="49" t="str">
        <f t="array" ref="J53">IF(ROWS($B$4:J53)&gt;$K$2,"",INDEX(DataStore!I$2:I$74,SMALL(IF(DataStore!$B$2:$B$74=FindPO!$D$2,ROW(DataStore!$A$2:$A$74)-ROW(DataStore!$B$2)+1),ROWS($B$4:J53))))</f>
        <v/>
      </c>
    </row>
    <row r="54" spans="2:10">
      <c r="B54" s="45" t="str">
        <f t="array" ref="B54">IF(ROWS($B$4:B54)&gt;$K$2,"",INDEX(DataStore!A$2:A$74,SMALL(IF(DataStore!$B$2:$B$74=FindPO!$D$2,ROW(DataStore!$A$2:$A$74)-ROW(DataStore!$B$2)+1),ROWS($B$4:B54))))</f>
        <v/>
      </c>
      <c r="C54" s="45" t="str">
        <f t="array" ref="C54">IF(ROWS($B$4:C54)&gt;$K$2,"",INDEX(DataStore!B$2:B$74,SMALL(IF(DataStore!$B$2:$B$74=FindPO!$D$2,ROW(DataStore!$A$2:$A$74)-ROW(DataStore!$B$2)+1),ROWS($B$4:C54))))</f>
        <v/>
      </c>
      <c r="D54" s="45" t="str">
        <f t="array" ref="D54">IF(ROWS($B$4:D54)&gt;$K$2,"",INDEX(DataStore!C$2:C$74,SMALL(IF(DataStore!$B$2:$B$74=FindPO!$D$2,ROW(DataStore!$A$2:$A$74)-ROW(DataStore!$B$2)+1),ROWS($B$4:D54))))</f>
        <v/>
      </c>
      <c r="E54" s="46" t="str">
        <f t="array" ref="E54">IF(ROWS($B$4:E54)&gt;$K$2,"",INDEX(DataStore!D$2:D$74,SMALL(IF(DataStore!$B$2:$B$74=FindPO!$D$2,ROW(DataStore!$A$2:$A$74)-ROW(DataStore!$B$2)+1),ROWS($B$4:E54))))</f>
        <v/>
      </c>
      <c r="F54" s="45" t="str">
        <f t="array" ref="F54">IF(ROWS($B$4:F54)&gt;$K$2,"",INDEX(DataStore!E$2:E$74,SMALL(IF(DataStore!$B$2:$B$74=FindPO!$D$2,ROW(DataStore!$A$2:$A$74)-ROW(DataStore!$B$2)+1),ROWS($B$4:F54))))</f>
        <v/>
      </c>
      <c r="G54" s="47" t="str">
        <f t="array" ref="G54">IF(ROWS($B$4:G54)&gt;$K$2,"",INDEX(DataStore!F$2:F$74,SMALL(IF(DataStore!$B$2:$B$74=FindPO!$D$2,ROW(DataStore!$A$2:$A$74)-ROW(DataStore!$B$2)+1),ROWS($B$4:G54))))</f>
        <v/>
      </c>
      <c r="H54" s="45" t="str">
        <f t="array" ref="H54">IF(ROWS($B$4:H54)&gt;$K$2,"",INDEX(DataStore!G$2:G$74,SMALL(IF(DataStore!$B$2:$B$74=FindPO!$D$2,ROW(DataStore!$A$2:$A$74)-ROW(DataStore!$B$2)+1),ROWS($B$4:H54))))</f>
        <v/>
      </c>
      <c r="I54" s="45" t="str">
        <f t="array" ref="I54">IF(ROWS($B$4:I54)&gt;$K$2,"",INDEX(DataStore!H$2:H$74,SMALL(IF(DataStore!$B$2:$B$74=FindPO!$D$2,ROW(DataStore!$A$2:$A$74)-ROW(DataStore!$B$2)+1),ROWS($B$4:I54))))</f>
        <v/>
      </c>
      <c r="J54" s="49" t="str">
        <f t="array" ref="J54">IF(ROWS($B$4:J54)&gt;$K$2,"",INDEX(DataStore!I$2:I$74,SMALL(IF(DataStore!$B$2:$B$74=FindPO!$D$2,ROW(DataStore!$A$2:$A$74)-ROW(DataStore!$B$2)+1),ROWS($B$4:J54))))</f>
        <v/>
      </c>
    </row>
    <row r="55" spans="2:10">
      <c r="B55" s="45" t="str">
        <f t="array" ref="B55">IF(ROWS($B$4:B55)&gt;$K$2,"",INDEX(DataStore!A$2:A$74,SMALL(IF(DataStore!$B$2:$B$74=FindPO!$D$2,ROW(DataStore!$A$2:$A$74)-ROW(DataStore!$B$2)+1),ROWS($B$4:B55))))</f>
        <v/>
      </c>
      <c r="C55" s="45" t="str">
        <f t="array" ref="C55">IF(ROWS($B$4:C55)&gt;$K$2,"",INDEX(DataStore!B$2:B$74,SMALL(IF(DataStore!$B$2:$B$74=FindPO!$D$2,ROW(DataStore!$A$2:$A$74)-ROW(DataStore!$B$2)+1),ROWS($B$4:C55))))</f>
        <v/>
      </c>
      <c r="D55" s="45" t="str">
        <f t="array" ref="D55">IF(ROWS($B$4:D55)&gt;$K$2,"",INDEX(DataStore!C$2:C$74,SMALL(IF(DataStore!$B$2:$B$74=FindPO!$D$2,ROW(DataStore!$A$2:$A$74)-ROW(DataStore!$B$2)+1),ROWS($B$4:D55))))</f>
        <v/>
      </c>
      <c r="E55" s="46" t="str">
        <f t="array" ref="E55">IF(ROWS($B$4:E55)&gt;$K$2,"",INDEX(DataStore!D$2:D$74,SMALL(IF(DataStore!$B$2:$B$74=FindPO!$D$2,ROW(DataStore!$A$2:$A$74)-ROW(DataStore!$B$2)+1),ROWS($B$4:E55))))</f>
        <v/>
      </c>
      <c r="F55" s="45" t="str">
        <f t="array" ref="F55">IF(ROWS($B$4:F55)&gt;$K$2,"",INDEX(DataStore!E$2:E$74,SMALL(IF(DataStore!$B$2:$B$74=FindPO!$D$2,ROW(DataStore!$A$2:$A$74)-ROW(DataStore!$B$2)+1),ROWS($B$4:F55))))</f>
        <v/>
      </c>
      <c r="G55" s="47" t="str">
        <f t="array" ref="G55">IF(ROWS($B$4:G55)&gt;$K$2,"",INDEX(DataStore!F$2:F$74,SMALL(IF(DataStore!$B$2:$B$74=FindPO!$D$2,ROW(DataStore!$A$2:$A$74)-ROW(DataStore!$B$2)+1),ROWS($B$4:G55))))</f>
        <v/>
      </c>
      <c r="H55" s="45" t="str">
        <f t="array" ref="H55">IF(ROWS($B$4:H55)&gt;$K$2,"",INDEX(DataStore!G$2:G$74,SMALL(IF(DataStore!$B$2:$B$74=FindPO!$D$2,ROW(DataStore!$A$2:$A$74)-ROW(DataStore!$B$2)+1),ROWS($B$4:H55))))</f>
        <v/>
      </c>
      <c r="I55" s="45" t="str">
        <f t="array" ref="I55">IF(ROWS($B$4:I55)&gt;$K$2,"",INDEX(DataStore!H$2:H$74,SMALL(IF(DataStore!$B$2:$B$74=FindPO!$D$2,ROW(DataStore!$A$2:$A$74)-ROW(DataStore!$B$2)+1),ROWS($B$4:I55))))</f>
        <v/>
      </c>
      <c r="J55" s="49" t="str">
        <f t="array" ref="J55">IF(ROWS($B$4:J55)&gt;$K$2,"",INDEX(DataStore!I$2:I$74,SMALL(IF(DataStore!$B$2:$B$74=FindPO!$D$2,ROW(DataStore!$A$2:$A$74)-ROW(DataStore!$B$2)+1),ROWS($B$4:J55))))</f>
        <v/>
      </c>
    </row>
    <row r="56" spans="2:10">
      <c r="B56" s="45" t="str">
        <f t="array" ref="B56">IF(ROWS($B$4:B56)&gt;$K$2,"",INDEX(DataStore!A$2:A$74,SMALL(IF(DataStore!$B$2:$B$74=FindPO!$D$2,ROW(DataStore!$A$2:$A$74)-ROW(DataStore!$B$2)+1),ROWS($B$4:B56))))</f>
        <v/>
      </c>
      <c r="C56" s="45" t="str">
        <f t="array" ref="C56">IF(ROWS($B$4:C56)&gt;$K$2,"",INDEX(DataStore!B$2:B$74,SMALL(IF(DataStore!$B$2:$B$74=FindPO!$D$2,ROW(DataStore!$A$2:$A$74)-ROW(DataStore!$B$2)+1),ROWS($B$4:C56))))</f>
        <v/>
      </c>
      <c r="D56" s="45" t="str">
        <f t="array" ref="D56">IF(ROWS($B$4:D56)&gt;$K$2,"",INDEX(DataStore!C$2:C$74,SMALL(IF(DataStore!$B$2:$B$74=FindPO!$D$2,ROW(DataStore!$A$2:$A$74)-ROW(DataStore!$B$2)+1),ROWS($B$4:D56))))</f>
        <v/>
      </c>
      <c r="E56" s="46" t="str">
        <f t="array" ref="E56">IF(ROWS($B$4:E56)&gt;$K$2,"",INDEX(DataStore!D$2:D$74,SMALL(IF(DataStore!$B$2:$B$74=FindPO!$D$2,ROW(DataStore!$A$2:$A$74)-ROW(DataStore!$B$2)+1),ROWS($B$4:E56))))</f>
        <v/>
      </c>
      <c r="F56" s="45" t="str">
        <f t="array" ref="F56">IF(ROWS($B$4:F56)&gt;$K$2,"",INDEX(DataStore!E$2:E$74,SMALL(IF(DataStore!$B$2:$B$74=FindPO!$D$2,ROW(DataStore!$A$2:$A$74)-ROW(DataStore!$B$2)+1),ROWS($B$4:F56))))</f>
        <v/>
      </c>
      <c r="G56" s="47" t="str">
        <f t="array" ref="G56">IF(ROWS($B$4:G56)&gt;$K$2,"",INDEX(DataStore!F$2:F$74,SMALL(IF(DataStore!$B$2:$B$74=FindPO!$D$2,ROW(DataStore!$A$2:$A$74)-ROW(DataStore!$B$2)+1),ROWS($B$4:G56))))</f>
        <v/>
      </c>
      <c r="H56" s="45" t="str">
        <f t="array" ref="H56">IF(ROWS($B$4:H56)&gt;$K$2,"",INDEX(DataStore!G$2:G$74,SMALL(IF(DataStore!$B$2:$B$74=FindPO!$D$2,ROW(DataStore!$A$2:$A$74)-ROW(DataStore!$B$2)+1),ROWS($B$4:H56))))</f>
        <v/>
      </c>
      <c r="I56" s="45" t="str">
        <f t="array" ref="I56">IF(ROWS($B$4:I56)&gt;$K$2,"",INDEX(DataStore!H$2:H$74,SMALL(IF(DataStore!$B$2:$B$74=FindPO!$D$2,ROW(DataStore!$A$2:$A$74)-ROW(DataStore!$B$2)+1),ROWS($B$4:I56))))</f>
        <v/>
      </c>
      <c r="J56" s="49" t="str">
        <f t="array" ref="J56">IF(ROWS($B$4:J56)&gt;$K$2,"",INDEX(DataStore!I$2:I$74,SMALL(IF(DataStore!$B$2:$B$74=FindPO!$D$2,ROW(DataStore!$A$2:$A$74)-ROW(DataStore!$B$2)+1),ROWS($B$4:J56))))</f>
        <v/>
      </c>
    </row>
    <row r="57" spans="2:10">
      <c r="B57" s="45" t="str">
        <f t="array" ref="B57">IF(ROWS($B$4:B57)&gt;$K$2,"",INDEX(DataStore!A$2:A$74,SMALL(IF(DataStore!$B$2:$B$74=FindPO!$D$2,ROW(DataStore!$A$2:$A$74)-ROW(DataStore!$B$2)+1),ROWS($B$4:B57))))</f>
        <v/>
      </c>
      <c r="C57" s="45" t="str">
        <f t="array" ref="C57">IF(ROWS($B$4:C57)&gt;$K$2,"",INDEX(DataStore!B$2:B$74,SMALL(IF(DataStore!$B$2:$B$74=FindPO!$D$2,ROW(DataStore!$A$2:$A$74)-ROW(DataStore!$B$2)+1),ROWS($B$4:C57))))</f>
        <v/>
      </c>
      <c r="D57" s="45" t="str">
        <f t="array" ref="D57">IF(ROWS($B$4:D57)&gt;$K$2,"",INDEX(DataStore!C$2:C$74,SMALL(IF(DataStore!$B$2:$B$74=FindPO!$D$2,ROW(DataStore!$A$2:$A$74)-ROW(DataStore!$B$2)+1),ROWS($B$4:D57))))</f>
        <v/>
      </c>
      <c r="E57" s="46" t="str">
        <f t="array" ref="E57">IF(ROWS($B$4:E57)&gt;$K$2,"",INDEX(DataStore!D$2:D$74,SMALL(IF(DataStore!$B$2:$B$74=FindPO!$D$2,ROW(DataStore!$A$2:$A$74)-ROW(DataStore!$B$2)+1),ROWS($B$4:E57))))</f>
        <v/>
      </c>
      <c r="F57" s="45" t="str">
        <f t="array" ref="F57">IF(ROWS($B$4:F57)&gt;$K$2,"",INDEX(DataStore!E$2:E$74,SMALL(IF(DataStore!$B$2:$B$74=FindPO!$D$2,ROW(DataStore!$A$2:$A$74)-ROW(DataStore!$B$2)+1),ROWS($B$4:F57))))</f>
        <v/>
      </c>
      <c r="G57" s="47" t="str">
        <f t="array" ref="G57">IF(ROWS($B$4:G57)&gt;$K$2,"",INDEX(DataStore!F$2:F$74,SMALL(IF(DataStore!$B$2:$B$74=FindPO!$D$2,ROW(DataStore!$A$2:$A$74)-ROW(DataStore!$B$2)+1),ROWS($B$4:G57))))</f>
        <v/>
      </c>
      <c r="H57" s="45" t="str">
        <f t="array" ref="H57">IF(ROWS($B$4:H57)&gt;$K$2,"",INDEX(DataStore!G$2:G$74,SMALL(IF(DataStore!$B$2:$B$74=FindPO!$D$2,ROW(DataStore!$A$2:$A$74)-ROW(DataStore!$B$2)+1),ROWS($B$4:H57))))</f>
        <v/>
      </c>
      <c r="I57" s="45" t="str">
        <f t="array" ref="I57">IF(ROWS($B$4:I57)&gt;$K$2,"",INDEX(DataStore!H$2:H$74,SMALL(IF(DataStore!$B$2:$B$74=FindPO!$D$2,ROW(DataStore!$A$2:$A$74)-ROW(DataStore!$B$2)+1),ROWS($B$4:I57))))</f>
        <v/>
      </c>
      <c r="J57" s="49" t="str">
        <f t="array" ref="J57">IF(ROWS($B$4:J57)&gt;$K$2,"",INDEX(DataStore!I$2:I$74,SMALL(IF(DataStore!$B$2:$B$74=FindPO!$D$2,ROW(DataStore!$A$2:$A$74)-ROW(DataStore!$B$2)+1),ROWS($B$4:J57))))</f>
        <v/>
      </c>
    </row>
    <row r="58" spans="2:10">
      <c r="B58" s="45" t="str">
        <f t="array" ref="B58">IF(ROWS($B$4:B58)&gt;$K$2,"",INDEX(DataStore!A$2:A$74,SMALL(IF(DataStore!$B$2:$B$74=FindPO!$D$2,ROW(DataStore!$A$2:$A$74)-ROW(DataStore!$B$2)+1),ROWS($B$4:B58))))</f>
        <v/>
      </c>
      <c r="C58" s="45" t="str">
        <f t="array" ref="C58">IF(ROWS($B$4:C58)&gt;$K$2,"",INDEX(DataStore!B$2:B$74,SMALL(IF(DataStore!$B$2:$B$74=FindPO!$D$2,ROW(DataStore!$A$2:$A$74)-ROW(DataStore!$B$2)+1),ROWS($B$4:C58))))</f>
        <v/>
      </c>
      <c r="D58" s="45" t="str">
        <f t="array" ref="D58">IF(ROWS($B$4:D58)&gt;$K$2,"",INDEX(DataStore!C$2:C$74,SMALL(IF(DataStore!$B$2:$B$74=FindPO!$D$2,ROW(DataStore!$A$2:$A$74)-ROW(DataStore!$B$2)+1),ROWS($B$4:D58))))</f>
        <v/>
      </c>
      <c r="E58" s="46" t="str">
        <f t="array" ref="E58">IF(ROWS($B$4:E58)&gt;$K$2,"",INDEX(DataStore!D$2:D$74,SMALL(IF(DataStore!$B$2:$B$74=FindPO!$D$2,ROW(DataStore!$A$2:$A$74)-ROW(DataStore!$B$2)+1),ROWS($B$4:E58))))</f>
        <v/>
      </c>
      <c r="F58" s="45" t="str">
        <f t="array" ref="F58">IF(ROWS($B$4:F58)&gt;$K$2,"",INDEX(DataStore!E$2:E$74,SMALL(IF(DataStore!$B$2:$B$74=FindPO!$D$2,ROW(DataStore!$A$2:$A$74)-ROW(DataStore!$B$2)+1),ROWS($B$4:F58))))</f>
        <v/>
      </c>
      <c r="G58" s="47" t="str">
        <f t="array" ref="G58">IF(ROWS($B$4:G58)&gt;$K$2,"",INDEX(DataStore!F$2:F$74,SMALL(IF(DataStore!$B$2:$B$74=FindPO!$D$2,ROW(DataStore!$A$2:$A$74)-ROW(DataStore!$B$2)+1),ROWS($B$4:G58))))</f>
        <v/>
      </c>
      <c r="H58" s="45" t="str">
        <f t="array" ref="H58">IF(ROWS($B$4:H58)&gt;$K$2,"",INDEX(DataStore!G$2:G$74,SMALL(IF(DataStore!$B$2:$B$74=FindPO!$D$2,ROW(DataStore!$A$2:$A$74)-ROW(DataStore!$B$2)+1),ROWS($B$4:H58))))</f>
        <v/>
      </c>
      <c r="I58" s="45" t="str">
        <f t="array" ref="I58">IF(ROWS($B$4:I58)&gt;$K$2,"",INDEX(DataStore!H$2:H$74,SMALL(IF(DataStore!$B$2:$B$74=FindPO!$D$2,ROW(DataStore!$A$2:$A$74)-ROW(DataStore!$B$2)+1),ROWS($B$4:I58))))</f>
        <v/>
      </c>
      <c r="J58" s="49" t="str">
        <f t="array" ref="J58">IF(ROWS($B$4:J58)&gt;$K$2,"",INDEX(DataStore!I$2:I$74,SMALL(IF(DataStore!$B$2:$B$74=FindPO!$D$2,ROW(DataStore!$A$2:$A$74)-ROW(DataStore!$B$2)+1),ROWS($B$4:J58))))</f>
        <v/>
      </c>
    </row>
    <row r="59" spans="2:10">
      <c r="B59" s="45" t="str">
        <f t="array" ref="B59">IF(ROWS($B$4:B59)&gt;$K$2,"",INDEX(DataStore!A$2:A$74,SMALL(IF(DataStore!$B$2:$B$74=FindPO!$D$2,ROW(DataStore!$A$2:$A$74)-ROW(DataStore!$B$2)+1),ROWS($B$4:B59))))</f>
        <v/>
      </c>
      <c r="C59" s="45" t="str">
        <f t="array" ref="C59">IF(ROWS($B$4:C59)&gt;$K$2,"",INDEX(DataStore!B$2:B$74,SMALL(IF(DataStore!$B$2:$B$74=FindPO!$D$2,ROW(DataStore!$A$2:$A$74)-ROW(DataStore!$B$2)+1),ROWS($B$4:C59))))</f>
        <v/>
      </c>
      <c r="D59" s="45" t="str">
        <f t="array" ref="D59">IF(ROWS($B$4:D59)&gt;$K$2,"",INDEX(DataStore!C$2:C$74,SMALL(IF(DataStore!$B$2:$B$74=FindPO!$D$2,ROW(DataStore!$A$2:$A$74)-ROW(DataStore!$B$2)+1),ROWS($B$4:D59))))</f>
        <v/>
      </c>
      <c r="E59" s="46" t="str">
        <f t="array" ref="E59">IF(ROWS($B$4:E59)&gt;$K$2,"",INDEX(DataStore!D$2:D$74,SMALL(IF(DataStore!$B$2:$B$74=FindPO!$D$2,ROW(DataStore!$A$2:$A$74)-ROW(DataStore!$B$2)+1),ROWS($B$4:E59))))</f>
        <v/>
      </c>
      <c r="F59" s="45" t="str">
        <f t="array" ref="F59">IF(ROWS($B$4:F59)&gt;$K$2,"",INDEX(DataStore!E$2:E$74,SMALL(IF(DataStore!$B$2:$B$74=FindPO!$D$2,ROW(DataStore!$A$2:$A$74)-ROW(DataStore!$B$2)+1),ROWS($B$4:F59))))</f>
        <v/>
      </c>
      <c r="G59" s="47" t="str">
        <f t="array" ref="G59">IF(ROWS($B$4:G59)&gt;$K$2,"",INDEX(DataStore!F$2:F$74,SMALL(IF(DataStore!$B$2:$B$74=FindPO!$D$2,ROW(DataStore!$A$2:$A$74)-ROW(DataStore!$B$2)+1),ROWS($B$4:G59))))</f>
        <v/>
      </c>
      <c r="H59" s="45" t="str">
        <f t="array" ref="H59">IF(ROWS($B$4:H59)&gt;$K$2,"",INDEX(DataStore!G$2:G$74,SMALL(IF(DataStore!$B$2:$B$74=FindPO!$D$2,ROW(DataStore!$A$2:$A$74)-ROW(DataStore!$B$2)+1),ROWS($B$4:H59))))</f>
        <v/>
      </c>
      <c r="I59" s="45" t="str">
        <f t="array" ref="I59">IF(ROWS($B$4:I59)&gt;$K$2,"",INDEX(DataStore!H$2:H$74,SMALL(IF(DataStore!$B$2:$B$74=FindPO!$D$2,ROW(DataStore!$A$2:$A$74)-ROW(DataStore!$B$2)+1),ROWS($B$4:I59))))</f>
        <v/>
      </c>
      <c r="J59" s="49" t="str">
        <f t="array" ref="J59">IF(ROWS($B$4:J59)&gt;$K$2,"",INDEX(DataStore!I$2:I$74,SMALL(IF(DataStore!$B$2:$B$74=FindPO!$D$2,ROW(DataStore!$A$2:$A$74)-ROW(DataStore!$B$2)+1),ROWS($B$4:J59))))</f>
        <v/>
      </c>
    </row>
    <row r="60" spans="2:10">
      <c r="B60" s="45" t="str">
        <f t="array" ref="B60">IF(ROWS($B$4:B60)&gt;$K$2,"",INDEX(DataStore!A$2:A$74,SMALL(IF(DataStore!$B$2:$B$74=FindPO!$D$2,ROW(DataStore!$A$2:$A$74)-ROW(DataStore!$B$2)+1),ROWS($B$4:B60))))</f>
        <v/>
      </c>
      <c r="C60" s="45" t="str">
        <f t="array" ref="C60">IF(ROWS($B$4:C60)&gt;$K$2,"",INDEX(DataStore!B$2:B$74,SMALL(IF(DataStore!$B$2:$B$74=FindPO!$D$2,ROW(DataStore!$A$2:$A$74)-ROW(DataStore!$B$2)+1),ROWS($B$4:C60))))</f>
        <v/>
      </c>
      <c r="D60" s="45" t="str">
        <f t="array" ref="D60">IF(ROWS($B$4:D60)&gt;$K$2,"",INDEX(DataStore!C$2:C$74,SMALL(IF(DataStore!$B$2:$B$74=FindPO!$D$2,ROW(DataStore!$A$2:$A$74)-ROW(DataStore!$B$2)+1),ROWS($B$4:D60))))</f>
        <v/>
      </c>
      <c r="E60" s="46" t="str">
        <f t="array" ref="E60">IF(ROWS($B$4:E60)&gt;$K$2,"",INDEX(DataStore!D$2:D$74,SMALL(IF(DataStore!$B$2:$B$74=FindPO!$D$2,ROW(DataStore!$A$2:$A$74)-ROW(DataStore!$B$2)+1),ROWS($B$4:E60))))</f>
        <v/>
      </c>
      <c r="F60" s="45" t="str">
        <f t="array" ref="F60">IF(ROWS($B$4:F60)&gt;$K$2,"",INDEX(DataStore!E$2:E$74,SMALL(IF(DataStore!$B$2:$B$74=FindPO!$D$2,ROW(DataStore!$A$2:$A$74)-ROW(DataStore!$B$2)+1),ROWS($B$4:F60))))</f>
        <v/>
      </c>
      <c r="G60" s="47" t="str">
        <f t="array" ref="G60">IF(ROWS($B$4:G60)&gt;$K$2,"",INDEX(DataStore!F$2:F$74,SMALL(IF(DataStore!$B$2:$B$74=FindPO!$D$2,ROW(DataStore!$A$2:$A$74)-ROW(DataStore!$B$2)+1),ROWS($B$4:G60))))</f>
        <v/>
      </c>
      <c r="H60" s="45" t="str">
        <f t="array" ref="H60">IF(ROWS($B$4:H60)&gt;$K$2,"",INDEX(DataStore!G$2:G$74,SMALL(IF(DataStore!$B$2:$B$74=FindPO!$D$2,ROW(DataStore!$A$2:$A$74)-ROW(DataStore!$B$2)+1),ROWS($B$4:H60))))</f>
        <v/>
      </c>
      <c r="I60" s="45" t="str">
        <f t="array" ref="I60">IF(ROWS($B$4:I60)&gt;$K$2,"",INDEX(DataStore!H$2:H$74,SMALL(IF(DataStore!$B$2:$B$74=FindPO!$D$2,ROW(DataStore!$A$2:$A$74)-ROW(DataStore!$B$2)+1),ROWS($B$4:I60))))</f>
        <v/>
      </c>
      <c r="J60" s="49" t="str">
        <f t="array" ref="J60">IF(ROWS($B$4:J60)&gt;$K$2,"",INDEX(DataStore!I$2:I$74,SMALL(IF(DataStore!$B$2:$B$74=FindPO!$D$2,ROW(DataStore!$A$2:$A$74)-ROW(DataStore!$B$2)+1),ROWS($B$4:J60))))</f>
        <v/>
      </c>
    </row>
    <row r="61" spans="2:10">
      <c r="B61" s="45" t="str">
        <f t="array" ref="B61">IF(ROWS($B$4:B61)&gt;$K$2,"",INDEX(DataStore!A$2:A$74,SMALL(IF(DataStore!$B$2:$B$74=FindPO!$D$2,ROW(DataStore!$A$2:$A$74)-ROW(DataStore!$B$2)+1),ROWS($B$4:B61))))</f>
        <v/>
      </c>
      <c r="C61" s="45" t="str">
        <f t="array" ref="C61">IF(ROWS($B$4:C61)&gt;$K$2,"",INDEX(DataStore!B$2:B$74,SMALL(IF(DataStore!$B$2:$B$74=FindPO!$D$2,ROW(DataStore!$A$2:$A$74)-ROW(DataStore!$B$2)+1),ROWS($B$4:C61))))</f>
        <v/>
      </c>
      <c r="D61" s="45" t="str">
        <f t="array" ref="D61">IF(ROWS($B$4:D61)&gt;$K$2,"",INDEX(DataStore!C$2:C$74,SMALL(IF(DataStore!$B$2:$B$74=FindPO!$D$2,ROW(DataStore!$A$2:$A$74)-ROW(DataStore!$B$2)+1),ROWS($B$4:D61))))</f>
        <v/>
      </c>
      <c r="E61" s="46" t="str">
        <f t="array" ref="E61">IF(ROWS($B$4:E61)&gt;$K$2,"",INDEX(DataStore!D$2:D$74,SMALL(IF(DataStore!$B$2:$B$74=FindPO!$D$2,ROW(DataStore!$A$2:$A$74)-ROW(DataStore!$B$2)+1),ROWS($B$4:E61))))</f>
        <v/>
      </c>
      <c r="F61" s="45" t="str">
        <f t="array" ref="F61">IF(ROWS($B$4:F61)&gt;$K$2,"",INDEX(DataStore!E$2:E$74,SMALL(IF(DataStore!$B$2:$B$74=FindPO!$D$2,ROW(DataStore!$A$2:$A$74)-ROW(DataStore!$B$2)+1),ROWS($B$4:F61))))</f>
        <v/>
      </c>
      <c r="G61" s="47" t="str">
        <f t="array" ref="G61">IF(ROWS($B$4:G61)&gt;$K$2,"",INDEX(DataStore!F$2:F$74,SMALL(IF(DataStore!$B$2:$B$74=FindPO!$D$2,ROW(DataStore!$A$2:$A$74)-ROW(DataStore!$B$2)+1),ROWS($B$4:G61))))</f>
        <v/>
      </c>
      <c r="H61" s="45" t="str">
        <f t="array" ref="H61">IF(ROWS($B$4:H61)&gt;$K$2,"",INDEX(DataStore!G$2:G$74,SMALL(IF(DataStore!$B$2:$B$74=FindPO!$D$2,ROW(DataStore!$A$2:$A$74)-ROW(DataStore!$B$2)+1),ROWS($B$4:H61))))</f>
        <v/>
      </c>
      <c r="I61" s="45" t="str">
        <f t="array" ref="I61">IF(ROWS($B$4:I61)&gt;$K$2,"",INDEX(DataStore!H$2:H$74,SMALL(IF(DataStore!$B$2:$B$74=FindPO!$D$2,ROW(DataStore!$A$2:$A$74)-ROW(DataStore!$B$2)+1),ROWS($B$4:I61))))</f>
        <v/>
      </c>
      <c r="J61" s="49" t="str">
        <f t="array" ref="J61">IF(ROWS($B$4:J61)&gt;$K$2,"",INDEX(DataStore!I$2:I$74,SMALL(IF(DataStore!$B$2:$B$74=FindPO!$D$2,ROW(DataStore!$A$2:$A$74)-ROW(DataStore!$B$2)+1),ROWS($B$4:J61))))</f>
        <v/>
      </c>
    </row>
    <row r="62" spans="2:10">
      <c r="B62" s="45" t="str">
        <f t="array" ref="B62">IF(ROWS($B$4:B62)&gt;$K$2,"",INDEX(DataStore!A$2:A$74,SMALL(IF(DataStore!$B$2:$B$74=FindPO!$D$2,ROW(DataStore!$A$2:$A$74)-ROW(DataStore!$B$2)+1),ROWS($B$4:B62))))</f>
        <v/>
      </c>
      <c r="C62" s="45" t="str">
        <f t="array" ref="C62">IF(ROWS($B$4:C62)&gt;$K$2,"",INDEX(DataStore!B$2:B$74,SMALL(IF(DataStore!$B$2:$B$74=FindPO!$D$2,ROW(DataStore!$A$2:$A$74)-ROW(DataStore!$B$2)+1),ROWS($B$4:C62))))</f>
        <v/>
      </c>
      <c r="D62" s="45" t="str">
        <f t="array" ref="D62">IF(ROWS($B$4:D62)&gt;$K$2,"",INDEX(DataStore!C$2:C$74,SMALL(IF(DataStore!$B$2:$B$74=FindPO!$D$2,ROW(DataStore!$A$2:$A$74)-ROW(DataStore!$B$2)+1),ROWS($B$4:D62))))</f>
        <v/>
      </c>
      <c r="E62" s="46" t="str">
        <f t="array" ref="E62">IF(ROWS($B$4:E62)&gt;$K$2,"",INDEX(DataStore!D$2:D$74,SMALL(IF(DataStore!$B$2:$B$74=FindPO!$D$2,ROW(DataStore!$A$2:$A$74)-ROW(DataStore!$B$2)+1),ROWS($B$4:E62))))</f>
        <v/>
      </c>
      <c r="F62" s="45" t="str">
        <f t="array" ref="F62">IF(ROWS($B$4:F62)&gt;$K$2,"",INDEX(DataStore!E$2:E$74,SMALL(IF(DataStore!$B$2:$B$74=FindPO!$D$2,ROW(DataStore!$A$2:$A$74)-ROW(DataStore!$B$2)+1),ROWS($B$4:F62))))</f>
        <v/>
      </c>
      <c r="G62" s="47" t="str">
        <f t="array" ref="G62">IF(ROWS($B$4:G62)&gt;$K$2,"",INDEX(DataStore!F$2:F$74,SMALL(IF(DataStore!$B$2:$B$74=FindPO!$D$2,ROW(DataStore!$A$2:$A$74)-ROW(DataStore!$B$2)+1),ROWS($B$4:G62))))</f>
        <v/>
      </c>
      <c r="H62" s="45" t="str">
        <f t="array" ref="H62">IF(ROWS($B$4:H62)&gt;$K$2,"",INDEX(DataStore!G$2:G$74,SMALL(IF(DataStore!$B$2:$B$74=FindPO!$D$2,ROW(DataStore!$A$2:$A$74)-ROW(DataStore!$B$2)+1),ROWS($B$4:H62))))</f>
        <v/>
      </c>
      <c r="I62" s="45" t="str">
        <f t="array" ref="I62">IF(ROWS($B$4:I62)&gt;$K$2,"",INDEX(DataStore!H$2:H$74,SMALL(IF(DataStore!$B$2:$B$74=FindPO!$D$2,ROW(DataStore!$A$2:$A$74)-ROW(DataStore!$B$2)+1),ROWS($B$4:I62))))</f>
        <v/>
      </c>
      <c r="J62" s="49" t="str">
        <f t="array" ref="J62">IF(ROWS($B$4:J62)&gt;$K$2,"",INDEX(DataStore!I$2:I$74,SMALL(IF(DataStore!$B$2:$B$74=FindPO!$D$2,ROW(DataStore!$A$2:$A$74)-ROW(DataStore!$B$2)+1),ROWS($B$4:J62))))</f>
        <v/>
      </c>
    </row>
    <row r="63" spans="2:10">
      <c r="B63" s="45" t="str">
        <f t="array" ref="B63">IF(ROWS($B$4:B63)&gt;$K$2,"",INDEX(DataStore!A$2:A$74,SMALL(IF(DataStore!$B$2:$B$74=FindPO!$D$2,ROW(DataStore!$A$2:$A$74)-ROW(DataStore!$B$2)+1),ROWS($B$4:B63))))</f>
        <v/>
      </c>
      <c r="C63" s="45" t="str">
        <f t="array" ref="C63">IF(ROWS($B$4:C63)&gt;$K$2,"",INDEX(DataStore!B$2:B$74,SMALL(IF(DataStore!$B$2:$B$74=FindPO!$D$2,ROW(DataStore!$A$2:$A$74)-ROW(DataStore!$B$2)+1),ROWS($B$4:C63))))</f>
        <v/>
      </c>
      <c r="D63" s="45" t="str">
        <f t="array" ref="D63">IF(ROWS($B$4:D63)&gt;$K$2,"",INDEX(DataStore!C$2:C$74,SMALL(IF(DataStore!$B$2:$B$74=FindPO!$D$2,ROW(DataStore!$A$2:$A$74)-ROW(DataStore!$B$2)+1),ROWS($B$4:D63))))</f>
        <v/>
      </c>
      <c r="E63" s="46" t="str">
        <f t="array" ref="E63">IF(ROWS($B$4:E63)&gt;$K$2,"",INDEX(DataStore!D$2:D$74,SMALL(IF(DataStore!$B$2:$B$74=FindPO!$D$2,ROW(DataStore!$A$2:$A$74)-ROW(DataStore!$B$2)+1),ROWS($B$4:E63))))</f>
        <v/>
      </c>
      <c r="F63" s="45" t="str">
        <f t="array" ref="F63">IF(ROWS($B$4:F63)&gt;$K$2,"",INDEX(DataStore!E$2:E$74,SMALL(IF(DataStore!$B$2:$B$74=FindPO!$D$2,ROW(DataStore!$A$2:$A$74)-ROW(DataStore!$B$2)+1),ROWS($B$4:F63))))</f>
        <v/>
      </c>
      <c r="G63" s="47" t="str">
        <f t="array" ref="G63">IF(ROWS($B$4:G63)&gt;$K$2,"",INDEX(DataStore!F$2:F$74,SMALL(IF(DataStore!$B$2:$B$74=FindPO!$D$2,ROW(DataStore!$A$2:$A$74)-ROW(DataStore!$B$2)+1),ROWS($B$4:G63))))</f>
        <v/>
      </c>
      <c r="H63" s="45" t="str">
        <f t="array" ref="H63">IF(ROWS($B$4:H63)&gt;$K$2,"",INDEX(DataStore!G$2:G$74,SMALL(IF(DataStore!$B$2:$B$74=FindPO!$D$2,ROW(DataStore!$A$2:$A$74)-ROW(DataStore!$B$2)+1),ROWS($B$4:H63))))</f>
        <v/>
      </c>
      <c r="I63" s="45" t="str">
        <f t="array" ref="I63">IF(ROWS($B$4:I63)&gt;$K$2,"",INDEX(DataStore!H$2:H$74,SMALL(IF(DataStore!$B$2:$B$74=FindPO!$D$2,ROW(DataStore!$A$2:$A$74)-ROW(DataStore!$B$2)+1),ROWS($B$4:I63))))</f>
        <v/>
      </c>
      <c r="J63" s="49" t="str">
        <f t="array" ref="J63">IF(ROWS($B$4:J63)&gt;$K$2,"",INDEX(DataStore!I$2:I$74,SMALL(IF(DataStore!$B$2:$B$74=FindPO!$D$2,ROW(DataStore!$A$2:$A$74)-ROW(DataStore!$B$2)+1),ROWS($B$4:J63))))</f>
        <v/>
      </c>
    </row>
    <row r="64" spans="2:10">
      <c r="B64" s="45" t="str">
        <f t="array" ref="B64">IF(ROWS($B$4:B64)&gt;$K$2,"",INDEX(DataStore!A$2:A$74,SMALL(IF(DataStore!$B$2:$B$74=FindPO!$D$2,ROW(DataStore!$A$2:$A$74)-ROW(DataStore!$B$2)+1),ROWS($B$4:B64))))</f>
        <v/>
      </c>
      <c r="C64" s="45" t="str">
        <f t="array" ref="C64">IF(ROWS($B$4:C64)&gt;$K$2,"",INDEX(DataStore!B$2:B$74,SMALL(IF(DataStore!$B$2:$B$74=FindPO!$D$2,ROW(DataStore!$A$2:$A$74)-ROW(DataStore!$B$2)+1),ROWS($B$4:C64))))</f>
        <v/>
      </c>
      <c r="D64" s="45" t="str">
        <f t="array" ref="D64">IF(ROWS($B$4:D64)&gt;$K$2,"",INDEX(DataStore!C$2:C$74,SMALL(IF(DataStore!$B$2:$B$74=FindPO!$D$2,ROW(DataStore!$A$2:$A$74)-ROW(DataStore!$B$2)+1),ROWS($B$4:D64))))</f>
        <v/>
      </c>
      <c r="E64" s="46" t="str">
        <f t="array" ref="E64">IF(ROWS($B$4:E64)&gt;$K$2,"",INDEX(DataStore!D$2:D$74,SMALL(IF(DataStore!$B$2:$B$74=FindPO!$D$2,ROW(DataStore!$A$2:$A$74)-ROW(DataStore!$B$2)+1),ROWS($B$4:E64))))</f>
        <v/>
      </c>
      <c r="F64" s="45" t="str">
        <f t="array" ref="F64">IF(ROWS($B$4:F64)&gt;$K$2,"",INDEX(DataStore!E$2:E$74,SMALL(IF(DataStore!$B$2:$B$74=FindPO!$D$2,ROW(DataStore!$A$2:$A$74)-ROW(DataStore!$B$2)+1),ROWS($B$4:F64))))</f>
        <v/>
      </c>
      <c r="G64" s="47" t="str">
        <f t="array" ref="G64">IF(ROWS($B$4:G64)&gt;$K$2,"",INDEX(DataStore!F$2:F$74,SMALL(IF(DataStore!$B$2:$B$74=FindPO!$D$2,ROW(DataStore!$A$2:$A$74)-ROW(DataStore!$B$2)+1),ROWS($B$4:G64))))</f>
        <v/>
      </c>
      <c r="H64" s="45" t="str">
        <f t="array" ref="H64">IF(ROWS($B$4:H64)&gt;$K$2,"",INDEX(DataStore!G$2:G$74,SMALL(IF(DataStore!$B$2:$B$74=FindPO!$D$2,ROW(DataStore!$A$2:$A$74)-ROW(DataStore!$B$2)+1),ROWS($B$4:H64))))</f>
        <v/>
      </c>
      <c r="I64" s="45" t="str">
        <f t="array" ref="I64">IF(ROWS($B$4:I64)&gt;$K$2,"",INDEX(DataStore!H$2:H$74,SMALL(IF(DataStore!$B$2:$B$74=FindPO!$D$2,ROW(DataStore!$A$2:$A$74)-ROW(DataStore!$B$2)+1),ROWS($B$4:I64))))</f>
        <v/>
      </c>
      <c r="J64" s="49" t="str">
        <f t="array" ref="J64">IF(ROWS($B$4:J64)&gt;$K$2,"",INDEX(DataStore!I$2:I$74,SMALL(IF(DataStore!$B$2:$B$74=FindPO!$D$2,ROW(DataStore!$A$2:$A$74)-ROW(DataStore!$B$2)+1),ROWS($B$4:J64))))</f>
        <v/>
      </c>
    </row>
    <row r="65" spans="2:10">
      <c r="B65" s="45" t="str">
        <f t="array" ref="B65">IF(ROWS($B$4:B65)&gt;$K$2,"",INDEX(DataStore!A$2:A$74,SMALL(IF(DataStore!$B$2:$B$74=FindPO!$D$2,ROW(DataStore!$A$2:$A$74)-ROW(DataStore!$B$2)+1),ROWS($B$4:B65))))</f>
        <v/>
      </c>
      <c r="C65" s="45" t="str">
        <f t="array" ref="C65">IF(ROWS($B$4:C65)&gt;$K$2,"",INDEX(DataStore!B$2:B$74,SMALL(IF(DataStore!$B$2:$B$74=FindPO!$D$2,ROW(DataStore!$A$2:$A$74)-ROW(DataStore!$B$2)+1),ROWS($B$4:C65))))</f>
        <v/>
      </c>
      <c r="D65" s="45" t="str">
        <f t="array" ref="D65">IF(ROWS($B$4:D65)&gt;$K$2,"",INDEX(DataStore!C$2:C$74,SMALL(IF(DataStore!$B$2:$B$74=FindPO!$D$2,ROW(DataStore!$A$2:$A$74)-ROW(DataStore!$B$2)+1),ROWS($B$4:D65))))</f>
        <v/>
      </c>
      <c r="E65" s="46" t="str">
        <f t="array" ref="E65">IF(ROWS($B$4:E65)&gt;$K$2,"",INDEX(DataStore!D$2:D$74,SMALL(IF(DataStore!$B$2:$B$74=FindPO!$D$2,ROW(DataStore!$A$2:$A$74)-ROW(DataStore!$B$2)+1),ROWS($B$4:E65))))</f>
        <v/>
      </c>
      <c r="F65" s="45" t="str">
        <f t="array" ref="F65">IF(ROWS($B$4:F65)&gt;$K$2,"",INDEX(DataStore!E$2:E$74,SMALL(IF(DataStore!$B$2:$B$74=FindPO!$D$2,ROW(DataStore!$A$2:$A$74)-ROW(DataStore!$B$2)+1),ROWS($B$4:F65))))</f>
        <v/>
      </c>
      <c r="G65" s="47" t="str">
        <f t="array" ref="G65">IF(ROWS($B$4:G65)&gt;$K$2,"",INDEX(DataStore!F$2:F$74,SMALL(IF(DataStore!$B$2:$B$74=FindPO!$D$2,ROW(DataStore!$A$2:$A$74)-ROW(DataStore!$B$2)+1),ROWS($B$4:G65))))</f>
        <v/>
      </c>
      <c r="H65" s="45" t="str">
        <f t="array" ref="H65">IF(ROWS($B$4:H65)&gt;$K$2,"",INDEX(DataStore!G$2:G$74,SMALL(IF(DataStore!$B$2:$B$74=FindPO!$D$2,ROW(DataStore!$A$2:$A$74)-ROW(DataStore!$B$2)+1),ROWS($B$4:H65))))</f>
        <v/>
      </c>
      <c r="I65" s="45" t="str">
        <f t="array" ref="I65">IF(ROWS($B$4:I65)&gt;$K$2,"",INDEX(DataStore!H$2:H$74,SMALL(IF(DataStore!$B$2:$B$74=FindPO!$D$2,ROW(DataStore!$A$2:$A$74)-ROW(DataStore!$B$2)+1),ROWS($B$4:I65))))</f>
        <v/>
      </c>
      <c r="J65" s="49" t="str">
        <f t="array" ref="J65">IF(ROWS($B$4:J65)&gt;$K$2,"",INDEX(DataStore!I$2:I$74,SMALL(IF(DataStore!$B$2:$B$74=FindPO!$D$2,ROW(DataStore!$A$2:$A$74)-ROW(DataStore!$B$2)+1),ROWS($B$4:J65))))</f>
        <v/>
      </c>
    </row>
    <row r="66" spans="2:10">
      <c r="B66" s="45" t="str">
        <f t="array" ref="B66">IF(ROWS($B$4:B66)&gt;$K$2,"",INDEX(DataStore!A$2:A$74,SMALL(IF(DataStore!$B$2:$B$74=FindPO!$D$2,ROW(DataStore!$A$2:$A$74)-ROW(DataStore!$B$2)+1),ROWS($B$4:B66))))</f>
        <v/>
      </c>
      <c r="C66" s="45" t="str">
        <f t="array" ref="C66">IF(ROWS($B$4:C66)&gt;$K$2,"",INDEX(DataStore!B$2:B$74,SMALL(IF(DataStore!$B$2:$B$74=FindPO!$D$2,ROW(DataStore!$A$2:$A$74)-ROW(DataStore!$B$2)+1),ROWS($B$4:C66))))</f>
        <v/>
      </c>
      <c r="D66" s="45" t="str">
        <f t="array" ref="D66">IF(ROWS($B$4:D66)&gt;$K$2,"",INDEX(DataStore!C$2:C$74,SMALL(IF(DataStore!$B$2:$B$74=FindPO!$D$2,ROW(DataStore!$A$2:$A$74)-ROW(DataStore!$B$2)+1),ROWS($B$4:D66))))</f>
        <v/>
      </c>
      <c r="E66" s="46" t="str">
        <f t="array" ref="E66">IF(ROWS($B$4:E66)&gt;$K$2,"",INDEX(DataStore!D$2:D$74,SMALL(IF(DataStore!$B$2:$B$74=FindPO!$D$2,ROW(DataStore!$A$2:$A$74)-ROW(DataStore!$B$2)+1),ROWS($B$4:E66))))</f>
        <v/>
      </c>
      <c r="F66" s="45" t="str">
        <f t="array" ref="F66">IF(ROWS($B$4:F66)&gt;$K$2,"",INDEX(DataStore!E$2:E$74,SMALL(IF(DataStore!$B$2:$B$74=FindPO!$D$2,ROW(DataStore!$A$2:$A$74)-ROW(DataStore!$B$2)+1),ROWS($B$4:F66))))</f>
        <v/>
      </c>
      <c r="G66" s="47" t="str">
        <f t="array" ref="G66">IF(ROWS($B$4:G66)&gt;$K$2,"",INDEX(DataStore!F$2:F$74,SMALL(IF(DataStore!$B$2:$B$74=FindPO!$D$2,ROW(DataStore!$A$2:$A$74)-ROW(DataStore!$B$2)+1),ROWS($B$4:G66))))</f>
        <v/>
      </c>
      <c r="H66" s="45" t="str">
        <f t="array" ref="H66">IF(ROWS($B$4:H66)&gt;$K$2,"",INDEX(DataStore!G$2:G$74,SMALL(IF(DataStore!$B$2:$B$74=FindPO!$D$2,ROW(DataStore!$A$2:$A$74)-ROW(DataStore!$B$2)+1),ROWS($B$4:H66))))</f>
        <v/>
      </c>
      <c r="I66" s="45" t="str">
        <f t="array" ref="I66">IF(ROWS($B$4:I66)&gt;$K$2,"",INDEX(DataStore!H$2:H$74,SMALL(IF(DataStore!$B$2:$B$74=FindPO!$D$2,ROW(DataStore!$A$2:$A$74)-ROW(DataStore!$B$2)+1),ROWS($B$4:I66))))</f>
        <v/>
      </c>
      <c r="J66" s="49" t="str">
        <f t="array" ref="J66">IF(ROWS($B$4:J66)&gt;$K$2,"",INDEX(DataStore!I$2:I$74,SMALL(IF(DataStore!$B$2:$B$74=FindPO!$D$2,ROW(DataStore!$A$2:$A$74)-ROW(DataStore!$B$2)+1),ROWS($B$4:J66))))</f>
        <v/>
      </c>
    </row>
  </sheetData>
  <sheetProtection password="C609" sheet="1" objects="1" scenarios="1"/>
  <mergeCells count="2">
    <mergeCell ref="B2:C2"/>
    <mergeCell ref="F2:G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K179"/>
  <sheetViews>
    <sheetView topLeftCell="A142" workbookViewId="0">
      <selection activeCell="J161" sqref="J161"/>
    </sheetView>
  </sheetViews>
  <sheetFormatPr defaultRowHeight="14.25"/>
  <sheetData>
    <row r="1" spans="1:1" s="98" customFormat="1"/>
    <row r="2" spans="1:1">
      <c r="A2" t="s">
        <v>135</v>
      </c>
    </row>
    <row r="3" spans="1:1">
      <c r="A3" t="s">
        <v>136</v>
      </c>
    </row>
    <row r="4" spans="1:1">
      <c r="A4" t="s">
        <v>137</v>
      </c>
    </row>
    <row r="5" spans="1:1">
      <c r="A5" t="s">
        <v>138</v>
      </c>
    </row>
    <row r="6" spans="1:1">
      <c r="A6" t="s">
        <v>139</v>
      </c>
    </row>
    <row r="7" spans="1:1">
      <c r="A7" t="s">
        <v>140</v>
      </c>
    </row>
    <row r="8" spans="1:1">
      <c r="A8" t="s">
        <v>141</v>
      </c>
    </row>
    <row r="9" spans="1:1">
      <c r="A9" t="s">
        <v>142</v>
      </c>
    </row>
    <row r="10" spans="1:1">
      <c r="A10" t="s">
        <v>143</v>
      </c>
    </row>
    <row r="11" spans="1:1">
      <c r="A11" t="s">
        <v>116</v>
      </c>
    </row>
    <row r="12" spans="1:1">
      <c r="A12" t="s">
        <v>144</v>
      </c>
    </row>
    <row r="13" spans="1:1">
      <c r="A13" t="s">
        <v>97</v>
      </c>
    </row>
    <row r="14" spans="1:1">
      <c r="A14" t="s">
        <v>145</v>
      </c>
    </row>
    <row r="15" spans="1:1">
      <c r="A15" t="s">
        <v>146</v>
      </c>
    </row>
    <row r="16" spans="1:1">
      <c r="A16" t="s">
        <v>147</v>
      </c>
    </row>
    <row r="17" spans="1:1">
      <c r="A17" t="s">
        <v>148</v>
      </c>
    </row>
    <row r="18" spans="1:1">
      <c r="A18" t="s">
        <v>149</v>
      </c>
    </row>
    <row r="19" spans="1:1">
      <c r="A19" t="s">
        <v>150</v>
      </c>
    </row>
    <row r="20" spans="1:1">
      <c r="A20" t="s">
        <v>151</v>
      </c>
    </row>
    <row r="21" spans="1:1">
      <c r="A21" t="s">
        <v>152</v>
      </c>
    </row>
    <row r="22" spans="1:1">
      <c r="A22" t="s">
        <v>153</v>
      </c>
    </row>
    <row r="23" spans="1:1">
      <c r="A23" t="s">
        <v>154</v>
      </c>
    </row>
    <row r="24" spans="1:1">
      <c r="A24" t="s">
        <v>155</v>
      </c>
    </row>
    <row r="25" spans="1:1">
      <c r="A25" t="s">
        <v>156</v>
      </c>
    </row>
    <row r="26" spans="1:1">
      <c r="A26" t="s">
        <v>157</v>
      </c>
    </row>
    <row r="27" spans="1:1">
      <c r="A27" t="s">
        <v>158</v>
      </c>
    </row>
    <row r="28" spans="1:1">
      <c r="A28" t="s">
        <v>159</v>
      </c>
    </row>
    <row r="29" spans="1:1">
      <c r="A29" t="s">
        <v>160</v>
      </c>
    </row>
    <row r="30" spans="1:1">
      <c r="A30" t="s">
        <v>161</v>
      </c>
    </row>
    <row r="31" spans="1:1">
      <c r="A31" t="s">
        <v>162</v>
      </c>
    </row>
    <row r="32" spans="1:1">
      <c r="A32" t="s">
        <v>163</v>
      </c>
    </row>
    <row r="33" spans="1:11">
      <c r="A33" t="s">
        <v>164</v>
      </c>
    </row>
    <row r="34" spans="1:11">
      <c r="A34" t="s">
        <v>165</v>
      </c>
    </row>
    <row r="35" spans="1:11">
      <c r="A35" t="s">
        <v>166</v>
      </c>
    </row>
    <row r="36" spans="1:11">
      <c r="A36" t="s">
        <v>167</v>
      </c>
    </row>
    <row r="37" spans="1:11">
      <c r="A37" t="s">
        <v>168</v>
      </c>
    </row>
    <row r="38" spans="1:11">
      <c r="A38" t="s">
        <v>169</v>
      </c>
    </row>
    <row r="39" spans="1:11">
      <c r="A39" t="s">
        <v>170</v>
      </c>
    </row>
    <row r="40" spans="1:11">
      <c r="A40" t="s">
        <v>171</v>
      </c>
    </row>
    <row r="41" spans="1:11">
      <c r="A41" t="s">
        <v>172</v>
      </c>
    </row>
    <row r="42" spans="1:11">
      <c r="A42" t="s">
        <v>173</v>
      </c>
    </row>
    <row r="43" spans="1:11">
      <c r="A43" t="s">
        <v>174</v>
      </c>
    </row>
    <row r="44" spans="1:11">
      <c r="A44" t="s">
        <v>175</v>
      </c>
    </row>
    <row r="45" spans="1:11">
      <c r="A45" t="s">
        <v>91</v>
      </c>
    </row>
    <row r="46" spans="1:11">
      <c r="A46" s="98" t="s">
        <v>220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</row>
    <row r="47" spans="1:11">
      <c r="A47" t="s">
        <v>176</v>
      </c>
    </row>
    <row r="48" spans="1:11">
      <c r="A48" t="s">
        <v>177</v>
      </c>
    </row>
    <row r="49" spans="1:1">
      <c r="A49" t="s">
        <v>178</v>
      </c>
    </row>
    <row r="50" spans="1:1">
      <c r="A50" t="s">
        <v>179</v>
      </c>
    </row>
    <row r="51" spans="1:1">
      <c r="A51" t="s">
        <v>91</v>
      </c>
    </row>
    <row r="53" spans="1:1">
      <c r="A53" t="s">
        <v>180</v>
      </c>
    </row>
    <row r="54" spans="1:1">
      <c r="A54" t="s">
        <v>93</v>
      </c>
    </row>
    <row r="55" spans="1:1">
      <c r="A55" t="s">
        <v>94</v>
      </c>
    </row>
    <row r="56" spans="1:1">
      <c r="A56" t="s">
        <v>181</v>
      </c>
    </row>
    <row r="57" spans="1:1">
      <c r="A57" t="s">
        <v>182</v>
      </c>
    </row>
    <row r="58" spans="1:1">
      <c r="A58" t="s">
        <v>183</v>
      </c>
    </row>
    <row r="59" spans="1:1">
      <c r="A59" t="s">
        <v>91</v>
      </c>
    </row>
    <row r="61" spans="1:1">
      <c r="A61" t="s">
        <v>92</v>
      </c>
    </row>
    <row r="62" spans="1:1">
      <c r="A62" t="s">
        <v>184</v>
      </c>
    </row>
    <row r="63" spans="1:1">
      <c r="A63" t="s">
        <v>185</v>
      </c>
    </row>
    <row r="64" spans="1:1">
      <c r="A64" t="s">
        <v>186</v>
      </c>
    </row>
    <row r="65" spans="1:1">
      <c r="A65" t="s">
        <v>187</v>
      </c>
    </row>
    <row r="66" spans="1:1">
      <c r="A66" t="s">
        <v>188</v>
      </c>
    </row>
    <row r="67" spans="1:1">
      <c r="A67" t="s">
        <v>91</v>
      </c>
    </row>
    <row r="69" spans="1:1">
      <c r="A69" t="s">
        <v>189</v>
      </c>
    </row>
    <row r="70" spans="1:1">
      <c r="A70" t="s">
        <v>190</v>
      </c>
    </row>
    <row r="71" spans="1:1">
      <c r="A71" t="s">
        <v>191</v>
      </c>
    </row>
    <row r="73" spans="1:1">
      <c r="A73" t="s">
        <v>192</v>
      </c>
    </row>
    <row r="74" spans="1:1">
      <c r="A74" t="s">
        <v>193</v>
      </c>
    </row>
    <row r="76" spans="1:1">
      <c r="A76" t="s">
        <v>194</v>
      </c>
    </row>
    <row r="77" spans="1:1">
      <c r="A77" t="s">
        <v>195</v>
      </c>
    </row>
    <row r="78" spans="1:1">
      <c r="A78" t="s">
        <v>196</v>
      </c>
    </row>
    <row r="79" spans="1:1">
      <c r="A79" t="s">
        <v>197</v>
      </c>
    </row>
    <row r="80" spans="1:1">
      <c r="A80" t="s">
        <v>198</v>
      </c>
    </row>
    <row r="81" spans="1:1">
      <c r="A81" t="s">
        <v>199</v>
      </c>
    </row>
    <row r="82" spans="1:1">
      <c r="A82" t="s">
        <v>200</v>
      </c>
    </row>
    <row r="83" spans="1:1">
      <c r="A83" t="s">
        <v>159</v>
      </c>
    </row>
    <row r="84" spans="1:1">
      <c r="A84" t="s">
        <v>91</v>
      </c>
    </row>
    <row r="88" spans="1:1">
      <c r="A88" t="s">
        <v>201</v>
      </c>
    </row>
    <row r="89" spans="1:1">
      <c r="A89" t="s">
        <v>93</v>
      </c>
    </row>
    <row r="90" spans="1:1">
      <c r="A90" t="s">
        <v>94</v>
      </c>
    </row>
    <row r="92" spans="1:1">
      <c r="A92" t="s">
        <v>181</v>
      </c>
    </row>
    <row r="93" spans="1:1">
      <c r="A93" t="s">
        <v>142</v>
      </c>
    </row>
    <row r="94" spans="1:1">
      <c r="A94" t="s">
        <v>202</v>
      </c>
    </row>
    <row r="96" spans="1:1">
      <c r="A96" t="s">
        <v>203</v>
      </c>
    </row>
    <row r="97" spans="1:1">
      <c r="A97" t="s">
        <v>204</v>
      </c>
    </row>
    <row r="98" spans="1:1">
      <c r="A98" t="s">
        <v>97</v>
      </c>
    </row>
    <row r="100" spans="1:1">
      <c r="A100" t="s">
        <v>116</v>
      </c>
    </row>
    <row r="101" spans="1:1">
      <c r="A101" t="s">
        <v>205</v>
      </c>
    </row>
    <row r="102" spans="1:1">
      <c r="A102" t="s">
        <v>97</v>
      </c>
    </row>
    <row r="104" spans="1:1">
      <c r="A104" t="s">
        <v>100</v>
      </c>
    </row>
    <row r="105" spans="1:1">
      <c r="A105" t="s">
        <v>206</v>
      </c>
    </row>
    <row r="106" spans="1:1">
      <c r="A106" t="s">
        <v>207</v>
      </c>
    </row>
    <row r="107" spans="1:1">
      <c r="A107" t="s">
        <v>208</v>
      </c>
    </row>
    <row r="108" spans="1:1">
      <c r="A108" t="s">
        <v>209</v>
      </c>
    </row>
    <row r="109" spans="1:1">
      <c r="A109" t="s">
        <v>210</v>
      </c>
    </row>
    <row r="110" spans="1:1">
      <c r="A110" t="s">
        <v>211</v>
      </c>
    </row>
    <row r="111" spans="1:1">
      <c r="A111" t="s">
        <v>212</v>
      </c>
    </row>
    <row r="112" spans="1:1">
      <c r="A112" t="s">
        <v>109</v>
      </c>
    </row>
    <row r="114" spans="1:1">
      <c r="A114" t="s">
        <v>110</v>
      </c>
    </row>
    <row r="115" spans="1:1">
      <c r="A115" t="s">
        <v>175</v>
      </c>
    </row>
    <row r="116" spans="1:1">
      <c r="A116" t="s">
        <v>183</v>
      </c>
    </row>
    <row r="118" spans="1:1">
      <c r="A118" t="s">
        <v>91</v>
      </c>
    </row>
    <row r="120" spans="1:1">
      <c r="A120" t="s">
        <v>213</v>
      </c>
    </row>
    <row r="121" spans="1:1">
      <c r="A121" t="s">
        <v>93</v>
      </c>
    </row>
    <row r="122" spans="1:1">
      <c r="A122" t="s">
        <v>94</v>
      </c>
    </row>
    <row r="124" spans="1:1">
      <c r="A124" t="s">
        <v>181</v>
      </c>
    </row>
    <row r="125" spans="1:1">
      <c r="A125" t="s">
        <v>142</v>
      </c>
    </row>
    <row r="126" spans="1:1">
      <c r="A126" t="s">
        <v>202</v>
      </c>
    </row>
    <row r="128" spans="1:1">
      <c r="A128" t="s">
        <v>203</v>
      </c>
    </row>
    <row r="129" spans="1:1">
      <c r="A129" t="s">
        <v>204</v>
      </c>
    </row>
    <row r="130" spans="1:1">
      <c r="A130" t="s">
        <v>97</v>
      </c>
    </row>
    <row r="132" spans="1:1">
      <c r="A132" t="s">
        <v>116</v>
      </c>
    </row>
    <row r="133" spans="1:1">
      <c r="A133" t="s">
        <v>205</v>
      </c>
    </row>
    <row r="134" spans="1:1">
      <c r="A134" t="s">
        <v>97</v>
      </c>
    </row>
    <row r="136" spans="1:1">
      <c r="A136" t="s">
        <v>100</v>
      </c>
    </row>
    <row r="137" spans="1:1">
      <c r="A137" t="s">
        <v>206</v>
      </c>
    </row>
    <row r="138" spans="1:1">
      <c r="A138" t="s">
        <v>207</v>
      </c>
    </row>
    <row r="139" spans="1:1">
      <c r="A139" t="s">
        <v>214</v>
      </c>
    </row>
    <row r="140" spans="1:1">
      <c r="A140" t="s">
        <v>215</v>
      </c>
    </row>
    <row r="141" spans="1:1">
      <c r="A141" t="s">
        <v>211</v>
      </c>
    </row>
    <row r="142" spans="1:1">
      <c r="A142" t="s">
        <v>212</v>
      </c>
    </row>
    <row r="143" spans="1:1">
      <c r="A143" t="s">
        <v>109</v>
      </c>
    </row>
    <row r="144" spans="1:1">
      <c r="A144" t="s">
        <v>175</v>
      </c>
    </row>
    <row r="145" spans="1:1">
      <c r="A145" t="s">
        <v>183</v>
      </c>
    </row>
    <row r="147" spans="1:1">
      <c r="A147" t="s">
        <v>91</v>
      </c>
    </row>
    <row r="149" spans="1:1">
      <c r="A149" t="s">
        <v>216</v>
      </c>
    </row>
    <row r="150" spans="1:1">
      <c r="A150" t="s">
        <v>93</v>
      </c>
    </row>
    <row r="151" spans="1:1">
      <c r="A151" t="s">
        <v>94</v>
      </c>
    </row>
    <row r="153" spans="1:1">
      <c r="A153" t="s">
        <v>181</v>
      </c>
    </row>
    <row r="154" spans="1:1">
      <c r="A154" t="s">
        <v>142</v>
      </c>
    </row>
    <row r="155" spans="1:1">
      <c r="A155" t="s">
        <v>202</v>
      </c>
    </row>
    <row r="157" spans="1:1">
      <c r="A157" t="s">
        <v>203</v>
      </c>
    </row>
    <row r="158" spans="1:1">
      <c r="A158" t="s">
        <v>204</v>
      </c>
    </row>
    <row r="159" spans="1:1">
      <c r="A159" t="s">
        <v>97</v>
      </c>
    </row>
    <row r="161" spans="1:1">
      <c r="A161" t="s">
        <v>116</v>
      </c>
    </row>
    <row r="162" spans="1:1">
      <c r="A162" t="s">
        <v>205</v>
      </c>
    </row>
    <row r="163" spans="1:1">
      <c r="A163" t="s">
        <v>97</v>
      </c>
    </row>
    <row r="165" spans="1:1">
      <c r="A165" t="s">
        <v>100</v>
      </c>
    </row>
    <row r="166" spans="1:1">
      <c r="A166" t="s">
        <v>206</v>
      </c>
    </row>
    <row r="167" spans="1:1">
      <c r="A167" t="s">
        <v>207</v>
      </c>
    </row>
    <row r="168" spans="1:1">
      <c r="A168" t="s">
        <v>217</v>
      </c>
    </row>
    <row r="169" spans="1:1">
      <c r="A169" t="s">
        <v>218</v>
      </c>
    </row>
    <row r="170" spans="1:1">
      <c r="A170" t="s">
        <v>219</v>
      </c>
    </row>
    <row r="171" spans="1:1">
      <c r="A171" t="s">
        <v>211</v>
      </c>
    </row>
    <row r="172" spans="1:1">
      <c r="A172" t="s">
        <v>212</v>
      </c>
    </row>
    <row r="173" spans="1:1">
      <c r="A173" t="s">
        <v>109</v>
      </c>
    </row>
    <row r="175" spans="1:1">
      <c r="A175" t="s">
        <v>110</v>
      </c>
    </row>
    <row r="176" spans="1:1">
      <c r="A176" t="s">
        <v>175</v>
      </c>
    </row>
    <row r="177" spans="1:1">
      <c r="A177" t="s">
        <v>183</v>
      </c>
    </row>
    <row r="179" spans="1:1">
      <c r="A179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14</vt:i4>
      </vt:variant>
      <vt:variant>
        <vt:lpstr>ช่วงที่มีชื่อ</vt:lpstr>
      </vt:variant>
      <vt:variant>
        <vt:i4>4</vt:i4>
      </vt:variant>
    </vt:vector>
  </HeadingPairs>
  <TitlesOfParts>
    <vt:vector size="18" baseType="lpstr">
      <vt:lpstr>Home</vt:lpstr>
      <vt:lpstr>PurchaseOrder</vt:lpstr>
      <vt:lpstr>PrintPO</vt:lpstr>
      <vt:lpstr>สินค้า</vt:lpstr>
      <vt:lpstr>หน่วย</vt:lpstr>
      <vt:lpstr>ผู้ขาย</vt:lpstr>
      <vt:lpstr>หน่วยงาน</vt:lpstr>
      <vt:lpstr>การชำระเงิน</vt:lpstr>
      <vt:lpstr>Temp</vt:lpstr>
      <vt:lpstr>DataStore</vt:lpstr>
      <vt:lpstr>Edit</vt:lpstr>
      <vt:lpstr>PrintEdit</vt:lpstr>
      <vt:lpstr>FindPO</vt:lpstr>
      <vt:lpstr>Code</vt:lpstr>
      <vt:lpstr>ผู้ขาย</vt:lpstr>
      <vt:lpstr>สินค้า</vt:lpstr>
      <vt:lpstr>หน่วย</vt:lpstr>
      <vt:lpstr>หน่วยงาน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cp:lastPrinted>2011-10-11T10:47:47Z</cp:lastPrinted>
  <dcterms:created xsi:type="dcterms:W3CDTF">2011-10-05T06:36:37Z</dcterms:created>
  <dcterms:modified xsi:type="dcterms:W3CDTF">2011-10-19T07:44:19Z</dcterms:modified>
</cp:coreProperties>
</file>