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unway\OneDrive - D-Catalog Co.,Ltd\Desktop\"/>
    </mc:Choice>
  </mc:AlternateContent>
  <xr:revisionPtr revIDLastSave="0" documentId="13_ncr:1_{61D94195-4995-41C5-A787-3693526D7623}" xr6:coauthVersionLast="47" xr6:coauthVersionMax="47" xr10:uidLastSave="{00000000-0000-0000-0000-000000000000}"/>
  <bookViews>
    <workbookView xWindow="-108" yWindow="-108" windowWidth="23256" windowHeight="12456" activeTab="1" xr2:uid="{E56379FA-50CD-4EA2-9D2B-66078E79EC32}"/>
  </bookViews>
  <sheets>
    <sheet name="order" sheetId="3" r:id="rId1"/>
    <sheet name="invoice" sheetId="1" r:id="rId2"/>
  </sheets>
  <definedNames>
    <definedName name="address">invoice!$B$10</definedName>
    <definedName name="admin">invoice!$G$13</definedName>
    <definedName name="alltotal">invoice!$I$29</definedName>
    <definedName name="date">invoice!$G$8</definedName>
    <definedName name="deliverydate">invoice!$G$9</definedName>
    <definedName name="district">invoice!$C$11</definedName>
    <definedName name="id">invoice!$B$8</definedName>
    <definedName name="name">invoice!$B$9</definedName>
    <definedName name="orderid">invoice!$G$11</definedName>
    <definedName name="price">invoice!$G$15</definedName>
    <definedName name="product">invoice!$C$15</definedName>
    <definedName name="Province">invoice!$D$11</definedName>
    <definedName name="qty">invoice!$F$15</definedName>
    <definedName name="rangecopy">OFFSET(invoice!A1048574,3,0,COUNTA(invoice!$B$15:$B$24),24)</definedName>
    <definedName name="sku">invoice!$B$15</definedName>
    <definedName name="Subdistrict">invoice!$B$11</definedName>
    <definedName name="subtotal">invoice!$I$25</definedName>
    <definedName name="taxid">invoice!$C$13</definedName>
    <definedName name="taxno">invoice!$G$10</definedName>
    <definedName name="total">invoice!$I$15</definedName>
    <definedName name="zipcide">invoice!$E$11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I16" i="1" l="1"/>
  <c r="AI17" i="1"/>
  <c r="AI18" i="1"/>
  <c r="AI19" i="1"/>
  <c r="AI20" i="1"/>
  <c r="AI21" i="1"/>
  <c r="AI22" i="1"/>
  <c r="AI23" i="1"/>
  <c r="AI24" i="1"/>
  <c r="AI15" i="1"/>
  <c r="B12" i="1"/>
  <c r="C17" i="1"/>
  <c r="C22" i="1"/>
  <c r="B11" i="1"/>
  <c r="B10" i="1"/>
  <c r="I19" i="1"/>
  <c r="I20" i="1"/>
  <c r="I21" i="1"/>
  <c r="I22" i="1"/>
  <c r="I23" i="1"/>
  <c r="I24" i="1"/>
  <c r="A4" i="3"/>
  <c r="A3" i="3"/>
  <c r="A2" i="3"/>
  <c r="A5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G8" i="1"/>
  <c r="A16" i="1"/>
  <c r="A17" i="1"/>
  <c r="A18" i="1"/>
  <c r="A19" i="1"/>
  <c r="A20" i="1"/>
  <c r="A21" i="1"/>
  <c r="A22" i="1"/>
  <c r="A23" i="1"/>
  <c r="A24" i="1"/>
  <c r="A15" i="1"/>
  <c r="A6" i="3" l="1"/>
  <c r="A7" i="3" s="1"/>
  <c r="B9" i="1"/>
  <c r="G16" i="1"/>
  <c r="AJ16" i="1" s="1"/>
  <c r="G17" i="1"/>
  <c r="AJ17" i="1" s="1"/>
  <c r="G18" i="1"/>
  <c r="AJ18" i="1" s="1"/>
  <c r="G19" i="1"/>
  <c r="AJ19" i="1" s="1"/>
  <c r="G20" i="1"/>
  <c r="AJ20" i="1" s="1"/>
  <c r="G21" i="1"/>
  <c r="AJ21" i="1" s="1"/>
  <c r="G22" i="1"/>
  <c r="AJ22" i="1" s="1"/>
  <c r="G23" i="1"/>
  <c r="AJ23" i="1" s="1"/>
  <c r="G24" i="1"/>
  <c r="AJ24" i="1" s="1"/>
  <c r="G15" i="1"/>
  <c r="C18" i="1"/>
  <c r="C19" i="1"/>
  <c r="C20" i="1"/>
  <c r="C21" i="1"/>
  <c r="C23" i="1"/>
  <c r="C24" i="1"/>
  <c r="I18" i="1" l="1"/>
  <c r="AJ15" i="1"/>
  <c r="I15" i="1"/>
  <c r="I16" i="1"/>
  <c r="I17" i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45" i="3"/>
  <c r="Z46" i="3"/>
  <c r="Z47" i="3"/>
  <c r="Z48" i="3"/>
  <c r="Z49" i="3"/>
  <c r="Z50" i="3"/>
  <c r="Z51" i="3"/>
  <c r="Z52" i="3"/>
  <c r="Z53" i="3"/>
  <c r="Z54" i="3"/>
  <c r="Z55" i="3"/>
  <c r="Z56" i="3"/>
  <c r="Z57" i="3"/>
  <c r="Z58" i="3"/>
  <c r="Z59" i="3"/>
  <c r="Z60" i="3"/>
  <c r="Z61" i="3"/>
  <c r="Z62" i="3"/>
  <c r="Z63" i="3"/>
  <c r="Z64" i="3"/>
  <c r="Z65" i="3"/>
  <c r="Z66" i="3"/>
  <c r="Z67" i="3"/>
  <c r="Z68" i="3"/>
  <c r="Z69" i="3"/>
  <c r="Z70" i="3"/>
  <c r="Z71" i="3"/>
  <c r="Z72" i="3"/>
  <c r="Z73" i="3"/>
  <c r="Z74" i="3"/>
  <c r="Z75" i="3"/>
  <c r="Z76" i="3"/>
  <c r="Z77" i="3"/>
  <c r="Z78" i="3"/>
  <c r="Z79" i="3"/>
  <c r="Z80" i="3"/>
  <c r="Z81" i="3"/>
  <c r="Z82" i="3"/>
  <c r="Z83" i="3"/>
  <c r="Z84" i="3"/>
  <c r="Z85" i="3"/>
  <c r="Z86" i="3"/>
  <c r="Z87" i="3"/>
  <c r="Z88" i="3"/>
  <c r="Z89" i="3"/>
  <c r="Z90" i="3"/>
  <c r="Z91" i="3"/>
  <c r="Z92" i="3"/>
  <c r="Z93" i="3"/>
  <c r="Z94" i="3"/>
  <c r="Z2" i="3"/>
  <c r="X3" i="3"/>
  <c r="X4" i="3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2" i="3"/>
  <c r="W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2" i="3"/>
  <c r="V3" i="3"/>
  <c r="V4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2" i="3"/>
  <c r="I25" i="1" l="1"/>
  <c r="C16" i="1"/>
  <c r="C15" i="1"/>
  <c r="I27" i="1" l="1"/>
  <c r="I28" i="1" s="1"/>
  <c r="I29" i="1" s="1"/>
</calcChain>
</file>

<file path=xl/sharedStrings.xml><?xml version="1.0" encoding="utf-8"?>
<sst xmlns="http://schemas.openxmlformats.org/spreadsheetml/2006/main" count="71" uniqueCount="62">
  <si>
    <t>ใบเสร็จรับเงิน / ใบส่งของ / ใบกำกับภาษี</t>
  </si>
  <si>
    <t>ลำดับ</t>
  </si>
  <si>
    <t>จำนวนเงิน</t>
  </si>
  <si>
    <t>ราคา/หน่วย</t>
  </si>
  <si>
    <t>จำนวน</t>
  </si>
  <si>
    <t>รายการ</t>
  </si>
  <si>
    <t>หมายเหตุ</t>
  </si>
  <si>
    <t>ผู้รับสินค้า</t>
  </si>
  <si>
    <t>ผู้ส่งสินค้า</t>
  </si>
  <si>
    <t>ผู้อนุมัติ</t>
  </si>
  <si>
    <t>วันที่........................................</t>
  </si>
  <si>
    <t>..........................................</t>
  </si>
  <si>
    <t xml:space="preserve"> วันที่</t>
  </si>
  <si>
    <t xml:space="preserve"> นัดรับ</t>
  </si>
  <si>
    <t xml:space="preserve"> เลขที่ใบกำกับภาษี</t>
  </si>
  <si>
    <t xml:space="preserve"> เลขที่ใบสั่งซื้อ</t>
  </si>
  <si>
    <t xml:space="preserve"> Consignment</t>
  </si>
  <si>
    <t xml:space="preserve"> รหัสพนักงานขาย</t>
  </si>
  <si>
    <t xml:space="preserve">  รหัสลูกค้า</t>
  </si>
  <si>
    <t xml:space="preserve">  ชื่อผู้สั่งซื้อ</t>
  </si>
  <si>
    <t xml:space="preserve">  ที่อยู่</t>
  </si>
  <si>
    <t xml:space="preserve">  โทร.</t>
  </si>
  <si>
    <t xml:space="preserve">  เลขประจำตัวผู้เสียภาษี</t>
  </si>
  <si>
    <t xml:space="preserve"> ส่วนลด</t>
  </si>
  <si>
    <t xml:space="preserve"> มูลค่าสินค้าหลังหักส่วนลด</t>
  </si>
  <si>
    <t xml:space="preserve"> ภาษีมูลค่าเพิ่ม 7%</t>
  </si>
  <si>
    <t>Receipt / Delivery order / Tax Invoice</t>
  </si>
  <si>
    <t>Date</t>
  </si>
  <si>
    <t>Time</t>
  </si>
  <si>
    <t>order ID</t>
  </si>
  <si>
    <t>Customer ID</t>
  </si>
  <si>
    <t>Name</t>
  </si>
  <si>
    <t>phone</t>
  </si>
  <si>
    <t>BRANCH_CODE</t>
  </si>
  <si>
    <t>BRANCH_NAME</t>
  </si>
  <si>
    <t>Payment Method</t>
  </si>
  <si>
    <t xml:space="preserve">Total Price </t>
  </si>
  <si>
    <t>Invoice no.</t>
  </si>
  <si>
    <t>deliveryDate</t>
  </si>
  <si>
    <t>deliveryNote</t>
  </si>
  <si>
    <t>SKU</t>
  </si>
  <si>
    <t>Product Name</t>
  </si>
  <si>
    <t>Color</t>
  </si>
  <si>
    <t>Size</t>
  </si>
  <si>
    <t>QTY</t>
  </si>
  <si>
    <t>unitPrice</t>
  </si>
  <si>
    <t>Cancel</t>
  </si>
  <si>
    <t>Credit note no.</t>
  </si>
  <si>
    <t>Reason</t>
  </si>
  <si>
    <t>channel</t>
  </si>
  <si>
    <t>Remark</t>
  </si>
  <si>
    <t>Status</t>
  </si>
  <si>
    <t>No.</t>
  </si>
  <si>
    <t>Address</t>
  </si>
  <si>
    <t>Subdistric</t>
  </si>
  <si>
    <t>Distric</t>
  </si>
  <si>
    <t>Province</t>
  </si>
  <si>
    <t>Zipcode</t>
  </si>
  <si>
    <t>ling</t>
  </si>
  <si>
    <t>Address2</t>
  </si>
  <si>
    <t>มูลค่าก่อนรวมภาษีมูลค่าเพิ่ม</t>
  </si>
  <si>
    <t xml:space="preserve"> จำนวนเงินรวมทั้งสิ้น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</si>
</sst>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yyyy\-mm\-dd;@"/>
    <numFmt numFmtId="188" formatCode="[$-1070000]d/mm/yyyy;@"/>
    <numFmt numFmtId="189" formatCode="[$-F400]h:mm:ss\ AM/PM"/>
  </numFmts>
  <fonts count="13" x14ac:knownFonts="1">
    <font>
      <sz val="11"/>
      <color theme="1"/>
      <name val="Tahoma"/>
      <family val="2"/>
      <charset val="222"/>
      <scheme val="minor"/>
    </font>
    <font>
      <sz val="9"/>
      <color theme="1"/>
      <name val="Sarabun Light"/>
    </font>
    <font>
      <sz val="8"/>
      <color theme="1"/>
      <name val="Sarabun Light"/>
    </font>
    <font>
      <sz val="11"/>
      <color theme="1"/>
      <name val="Sarabun Medium"/>
    </font>
    <font>
      <sz val="7"/>
      <color theme="1"/>
      <name val="Sarabun Light"/>
    </font>
    <font>
      <sz val="11"/>
      <color theme="1"/>
      <name val="Tahoma"/>
      <family val="2"/>
      <charset val="222"/>
      <scheme val="minor"/>
    </font>
    <font>
      <sz val="10"/>
      <color theme="1"/>
      <name val="Sarabun Light"/>
    </font>
    <font>
      <sz val="8"/>
      <name val="Tahoma"/>
      <family val="2"/>
      <charset val="222"/>
      <scheme val="minor"/>
    </font>
    <font>
      <sz val="9"/>
      <color theme="1"/>
      <name val="Sarabun ExtraBold"/>
    </font>
    <font>
      <sz val="11"/>
      <color theme="1"/>
      <name val="Sarabun ExtraBold"/>
    </font>
    <font>
      <sz val="9"/>
      <color rgb="FF000000"/>
      <name val="Bai Jamjuree"/>
    </font>
    <font>
      <sz val="10"/>
      <color rgb="FF000000"/>
      <name val="Bai Jamjuree"/>
    </font>
    <font>
      <sz val="10"/>
      <color theme="0" tint="-0.14999847407452621"/>
      <name val="Sarabun Light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50">
    <xf numFmtId="0" fontId="0" fillId="0" borderId="0" xfId="0"/>
    <xf numFmtId="0" fontId="1" fillId="0" borderId="0" xfId="0" applyFont="1"/>
    <xf numFmtId="0" fontId="2" fillId="0" borderId="2" xfId="0" applyFont="1" applyBorder="1"/>
    <xf numFmtId="0" fontId="2" fillId="0" borderId="4" xfId="0" applyFont="1" applyBorder="1"/>
    <xf numFmtId="0" fontId="2" fillId="0" borderId="0" xfId="0" applyFont="1"/>
    <xf numFmtId="0" fontId="2" fillId="0" borderId="5" xfId="0" applyFont="1" applyBorder="1"/>
    <xf numFmtId="0" fontId="2" fillId="0" borderId="0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/>
    <xf numFmtId="0" fontId="4" fillId="0" borderId="3" xfId="0" applyFont="1" applyBorder="1"/>
    <xf numFmtId="0" fontId="4" fillId="0" borderId="0" xfId="0" applyFont="1"/>
    <xf numFmtId="0" fontId="4" fillId="0" borderId="5" xfId="0" applyFont="1" applyBorder="1"/>
    <xf numFmtId="0" fontId="4" fillId="0" borderId="0" xfId="0" applyFont="1" applyBorder="1"/>
    <xf numFmtId="0" fontId="4" fillId="0" borderId="10" xfId="0" applyFont="1" applyBorder="1"/>
    <xf numFmtId="0" fontId="4" fillId="0" borderId="11" xfId="0" applyFont="1" applyBorder="1"/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43" fontId="1" fillId="0" borderId="0" xfId="1" applyFont="1"/>
    <xf numFmtId="43" fontId="2" fillId="0" borderId="0" xfId="1" applyFont="1"/>
    <xf numFmtId="43" fontId="2" fillId="0" borderId="1" xfId="1" applyFont="1" applyBorder="1" applyAlignment="1">
      <alignment horizontal="center"/>
    </xf>
    <xf numFmtId="43" fontId="2" fillId="0" borderId="2" xfId="1" applyFont="1" applyBorder="1"/>
    <xf numFmtId="43" fontId="2" fillId="0" borderId="3" xfId="1" applyFont="1" applyBorder="1"/>
    <xf numFmtId="43" fontId="2" fillId="0" borderId="4" xfId="1" applyFont="1" applyBorder="1"/>
    <xf numFmtId="43" fontId="2" fillId="0" borderId="0" xfId="1" applyFont="1" applyBorder="1"/>
    <xf numFmtId="43" fontId="2" fillId="0" borderId="6" xfId="1" applyFont="1" applyBorder="1"/>
    <xf numFmtId="49" fontId="6" fillId="0" borderId="0" xfId="0" applyNumberFormat="1" applyFont="1" applyBorder="1"/>
    <xf numFmtId="0" fontId="6" fillId="0" borderId="0" xfId="0" applyNumberFormat="1" applyFont="1" applyBorder="1"/>
    <xf numFmtId="43" fontId="6" fillId="0" borderId="0" xfId="1" applyFont="1" applyBorder="1"/>
    <xf numFmtId="43" fontId="2" fillId="0" borderId="0" xfId="1" applyFont="1" applyBorder="1" applyAlignment="1">
      <alignment horizontal="left"/>
    </xf>
    <xf numFmtId="43" fontId="2" fillId="0" borderId="6" xfId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43" fontId="2" fillId="0" borderId="8" xfId="1" applyFont="1" applyBorder="1" applyAlignment="1">
      <alignment horizontal="left"/>
    </xf>
    <xf numFmtId="43" fontId="2" fillId="0" borderId="9" xfId="1" applyFont="1" applyBorder="1" applyAlignment="1">
      <alignment horizontal="left"/>
    </xf>
    <xf numFmtId="0" fontId="8" fillId="0" borderId="0" xfId="0" applyFont="1"/>
    <xf numFmtId="43" fontId="9" fillId="0" borderId="0" xfId="1" applyFont="1" applyAlignment="1">
      <alignment horizontal="right"/>
    </xf>
    <xf numFmtId="0" fontId="2" fillId="0" borderId="0" xfId="0" applyFont="1" applyBorder="1" applyAlignment="1"/>
    <xf numFmtId="0" fontId="2" fillId="0" borderId="6" xfId="0" applyFont="1" applyBorder="1" applyAlignment="1"/>
    <xf numFmtId="187" fontId="2" fillId="0" borderId="3" xfId="1" applyNumberFormat="1" applyFont="1" applyBorder="1" applyAlignment="1"/>
    <xf numFmtId="187" fontId="2" fillId="0" borderId="4" xfId="1" applyNumberFormat="1" applyFont="1" applyBorder="1" applyAlignment="1"/>
    <xf numFmtId="43" fontId="2" fillId="0" borderId="0" xfId="1" applyFont="1" applyBorder="1" applyAlignment="1"/>
    <xf numFmtId="43" fontId="2" fillId="0" borderId="6" xfId="1" applyFont="1" applyBorder="1" applyAlignment="1"/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43" fontId="4" fillId="0" borderId="3" xfId="1" applyFont="1" applyBorder="1"/>
    <xf numFmtId="43" fontId="4" fillId="0" borderId="5" xfId="1" applyFont="1" applyBorder="1" applyAlignment="1"/>
    <xf numFmtId="43" fontId="4" fillId="0" borderId="0" xfId="1" applyFont="1" applyBorder="1"/>
    <xf numFmtId="43" fontId="4" fillId="0" borderId="8" xfId="1" applyFont="1" applyBorder="1"/>
    <xf numFmtId="43" fontId="4" fillId="0" borderId="11" xfId="1" applyFont="1" applyBorder="1"/>
    <xf numFmtId="49" fontId="2" fillId="0" borderId="8" xfId="0" applyNumberFormat="1" applyFont="1" applyFill="1" applyBorder="1" applyAlignment="1"/>
    <xf numFmtId="49" fontId="2" fillId="0" borderId="9" xfId="0" applyNumberFormat="1" applyFont="1" applyFill="1" applyBorder="1" applyAlignment="1"/>
    <xf numFmtId="187" fontId="2" fillId="0" borderId="0" xfId="1" applyNumberFormat="1" applyFont="1" applyFill="1" applyBorder="1" applyAlignment="1">
      <alignment horizontal="left"/>
    </xf>
    <xf numFmtId="187" fontId="2" fillId="0" borderId="6" xfId="1" applyNumberFormat="1" applyFont="1" applyFill="1" applyBorder="1" applyAlignment="1">
      <alignment horizontal="left"/>
    </xf>
    <xf numFmtId="49" fontId="2" fillId="0" borderId="0" xfId="1" applyNumberFormat="1" applyFont="1" applyFill="1" applyBorder="1" applyAlignment="1">
      <alignment horizontal="left"/>
    </xf>
    <xf numFmtId="49" fontId="2" fillId="0" borderId="6" xfId="1" applyNumberFormat="1" applyFont="1" applyFill="1" applyBorder="1" applyAlignment="1">
      <alignment horizontal="left"/>
    </xf>
    <xf numFmtId="43" fontId="2" fillId="0" borderId="4" xfId="0" applyNumberFormat="1" applyFont="1" applyBorder="1" applyAlignment="1">
      <alignment horizontal="right"/>
    </xf>
    <xf numFmtId="43" fontId="2" fillId="0" borderId="5" xfId="1" applyFont="1" applyBorder="1" applyAlignment="1"/>
    <xf numFmtId="43" fontId="2" fillId="0" borderId="6" xfId="0" applyNumberFormat="1" applyFont="1" applyBorder="1" applyAlignment="1">
      <alignment horizontal="right"/>
    </xf>
    <xf numFmtId="43" fontId="2" fillId="0" borderId="7" xfId="1" applyFont="1" applyBorder="1" applyAlignment="1"/>
    <xf numFmtId="43" fontId="2" fillId="0" borderId="9" xfId="0" applyNumberFormat="1" applyFont="1" applyBorder="1" applyAlignment="1">
      <alignment horizontal="right"/>
    </xf>
    <xf numFmtId="0" fontId="4" fillId="0" borderId="7" xfId="0" applyFont="1" applyBorder="1"/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/>
    <xf numFmtId="0" fontId="6" fillId="0" borderId="0" xfId="0" applyNumberFormat="1" applyFont="1" applyFill="1" applyBorder="1"/>
    <xf numFmtId="49" fontId="2" fillId="0" borderId="0" xfId="1" applyNumberFormat="1" applyFont="1" applyBorder="1" applyAlignment="1"/>
    <xf numFmtId="0" fontId="2" fillId="0" borderId="6" xfId="0" applyFont="1" applyBorder="1" applyAlignment="1">
      <alignment horizontal="left"/>
    </xf>
    <xf numFmtId="187" fontId="6" fillId="0" borderId="0" xfId="1" applyNumberFormat="1" applyFont="1" applyFill="1" applyBorder="1" applyAlignment="1">
      <alignment horizontal="left"/>
    </xf>
    <xf numFmtId="49" fontId="6" fillId="0" borderId="0" xfId="1" applyNumberFormat="1" applyFont="1" applyFill="1" applyBorder="1" applyAlignment="1">
      <alignment horizontal="left"/>
    </xf>
    <xf numFmtId="43" fontId="6" fillId="0" borderId="0" xfId="1" applyFont="1" applyFill="1" applyBorder="1" applyAlignment="1"/>
    <xf numFmtId="0" fontId="6" fillId="0" borderId="0" xfId="1" applyNumberFormat="1" applyFont="1" applyFill="1" applyBorder="1" applyAlignment="1">
      <alignment horizontal="center"/>
    </xf>
    <xf numFmtId="187" fontId="6" fillId="0" borderId="0" xfId="0" applyNumberFormat="1" applyFont="1" applyFill="1" applyBorder="1"/>
    <xf numFmtId="0" fontId="2" fillId="0" borderId="14" xfId="0" applyFont="1" applyBorder="1" applyAlignment="1">
      <alignment horizontal="center"/>
    </xf>
    <xf numFmtId="43" fontId="2" fillId="0" borderId="5" xfId="1" applyFont="1" applyBorder="1" applyAlignment="1">
      <alignment horizontal="center"/>
    </xf>
    <xf numFmtId="188" fontId="2" fillId="0" borderId="3" xfId="1" applyNumberFormat="1" applyFont="1" applyBorder="1" applyAlignment="1">
      <alignment horizontal="left"/>
    </xf>
    <xf numFmtId="188" fontId="2" fillId="0" borderId="0" xfId="1" applyNumberFormat="1" applyFont="1" applyFill="1" applyBorder="1" applyAlignment="1">
      <alignment horizontal="left"/>
    </xf>
    <xf numFmtId="189" fontId="6" fillId="0" borderId="0" xfId="0" applyNumberFormat="1" applyFont="1" applyFill="1" applyBorder="1"/>
    <xf numFmtId="0" fontId="6" fillId="0" borderId="0" xfId="0" applyFont="1" applyFill="1" applyBorder="1" applyAlignment="1"/>
    <xf numFmtId="49" fontId="6" fillId="0" borderId="0" xfId="0" applyNumberFormat="1" applyFont="1" applyFill="1" applyBorder="1" applyAlignment="1"/>
    <xf numFmtId="43" fontId="6" fillId="0" borderId="0" xfId="1" applyFont="1" applyAlignment="1"/>
    <xf numFmtId="0" fontId="6" fillId="2" borderId="1" xfId="0" applyNumberFormat="1" applyFont="1" applyFill="1" applyBorder="1" applyAlignment="1">
      <alignment horizontal="center"/>
    </xf>
    <xf numFmtId="189" fontId="6" fillId="4" borderId="1" xfId="0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43" fontId="6" fillId="2" borderId="1" xfId="1" applyFont="1" applyFill="1" applyBorder="1" applyAlignment="1">
      <alignment horizontal="center"/>
    </xf>
    <xf numFmtId="49" fontId="6" fillId="4" borderId="1" xfId="0" applyNumberFormat="1" applyFont="1" applyFill="1" applyBorder="1" applyAlignment="1">
      <alignment horizontal="center"/>
    </xf>
    <xf numFmtId="187" fontId="6" fillId="4" borderId="1" xfId="0" applyNumberFormat="1" applyFont="1" applyFill="1" applyBorder="1" applyAlignment="1">
      <alignment horizontal="center"/>
    </xf>
    <xf numFmtId="49" fontId="6" fillId="4" borderId="1" xfId="0" applyNumberFormat="1" applyFont="1" applyFill="1" applyBorder="1" applyAlignment="1">
      <alignment horizontal="left"/>
    </xf>
    <xf numFmtId="0" fontId="6" fillId="4" borderId="1" xfId="0" applyNumberFormat="1" applyFont="1" applyFill="1" applyBorder="1" applyAlignment="1">
      <alignment horizontal="center"/>
    </xf>
    <xf numFmtId="43" fontId="6" fillId="3" borderId="1" xfId="1" applyFont="1" applyFill="1" applyBorder="1" applyAlignment="1">
      <alignment horizontal="center"/>
    </xf>
    <xf numFmtId="49" fontId="6" fillId="3" borderId="1" xfId="0" applyNumberFormat="1" applyFont="1" applyFill="1" applyBorder="1" applyAlignment="1">
      <alignment horizontal="center"/>
    </xf>
    <xf numFmtId="49" fontId="6" fillId="5" borderId="1" xfId="0" applyNumberFormat="1" applyFont="1" applyFill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189" fontId="6" fillId="0" borderId="0" xfId="0" applyNumberFormat="1" applyFont="1" applyFill="1" applyBorder="1" applyAlignment="1">
      <alignment horizontal="center"/>
    </xf>
    <xf numFmtId="187" fontId="6" fillId="0" borderId="0" xfId="1" applyNumberFormat="1" applyFont="1" applyFill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left"/>
    </xf>
    <xf numFmtId="43" fontId="6" fillId="0" borderId="0" xfId="1" applyFont="1" applyBorder="1" applyAlignment="1">
      <alignment horizontal="center"/>
    </xf>
    <xf numFmtId="187" fontId="6" fillId="0" borderId="0" xfId="0" applyNumberFormat="1" applyFont="1" applyFill="1" applyBorder="1" applyAlignment="1">
      <alignment horizontal="center"/>
    </xf>
    <xf numFmtId="43" fontId="6" fillId="0" borderId="0" xfId="1" applyFont="1" applyFill="1" applyBorder="1" applyAlignment="1">
      <alignment horizontal="center" vertical="center"/>
    </xf>
    <xf numFmtId="43" fontId="6" fillId="0" borderId="0" xfId="1" applyFont="1" applyFill="1" applyBorder="1" applyAlignment="1">
      <alignment horizontal="center"/>
    </xf>
    <xf numFmtId="187" fontId="6" fillId="0" borderId="0" xfId="0" applyNumberFormat="1" applyFont="1" applyBorder="1" applyAlignment="1">
      <alignment horizontal="center"/>
    </xf>
    <xf numFmtId="49" fontId="6" fillId="4" borderId="10" xfId="0" applyNumberFormat="1" applyFont="1" applyFill="1" applyBorder="1" applyAlignment="1">
      <alignment horizontal="center"/>
    </xf>
    <xf numFmtId="43" fontId="6" fillId="2" borderId="12" xfId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3" fontId="2" fillId="0" borderId="6" xfId="1" applyNumberFormat="1" applyFont="1" applyBorder="1" applyAlignment="1"/>
    <xf numFmtId="43" fontId="2" fillId="0" borderId="9" xfId="1" applyFont="1" applyBorder="1" applyAlignment="1"/>
    <xf numFmtId="43" fontId="2" fillId="0" borderId="12" xfId="1" applyFont="1" applyBorder="1" applyAlignment="1"/>
    <xf numFmtId="0" fontId="2" fillId="0" borderId="0" xfId="0" applyNumberFormat="1" applyFont="1" applyBorder="1" applyAlignment="1"/>
    <xf numFmtId="0" fontId="2" fillId="0" borderId="10" xfId="0" applyNumberFormat="1" applyFont="1" applyBorder="1"/>
    <xf numFmtId="0" fontId="2" fillId="0" borderId="0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/>
    <xf numFmtId="0" fontId="2" fillId="0" borderId="8" xfId="0" applyFont="1" applyBorder="1" applyAlignment="1">
      <alignment horizontal="left"/>
    </xf>
    <xf numFmtId="49" fontId="6" fillId="4" borderId="15" xfId="0" applyNumberFormat="1" applyFont="1" applyFill="1" applyBorder="1" applyAlignment="1">
      <alignment horizontal="center"/>
    </xf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Fill="1" applyBorder="1" applyAlignment="1">
      <alignment horizontal="center"/>
    </xf>
    <xf numFmtId="0" fontId="4" fillId="0" borderId="0" xfId="0" applyNumberFormat="1" applyFont="1" applyBorder="1"/>
    <xf numFmtId="0" fontId="4" fillId="0" borderId="0" xfId="0" applyNumberFormat="1" applyFont="1"/>
    <xf numFmtId="0" fontId="12" fillId="0" borderId="0" xfId="0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left"/>
    </xf>
    <xf numFmtId="0" fontId="2" fillId="0" borderId="0" xfId="0" quotePrefix="1" applyNumberFormat="1" applyFont="1" applyFill="1" applyBorder="1" applyAlignment="1">
      <alignment horizontal="center" vertical="center"/>
    </xf>
    <xf numFmtId="49" fontId="2" fillId="4" borderId="5" xfId="0" applyNumberFormat="1" applyFont="1" applyFill="1" applyBorder="1" applyAlignment="1">
      <alignment horizontal="left"/>
    </xf>
    <xf numFmtId="0" fontId="2" fillId="4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43" fontId="2" fillId="0" borderId="5" xfId="1" applyFont="1" applyBorder="1" applyAlignment="1">
      <alignment horizontal="center" wrapText="1"/>
    </xf>
    <xf numFmtId="43" fontId="2" fillId="0" borderId="0" xfId="1" applyFont="1" applyBorder="1" applyAlignment="1">
      <alignment horizontal="center" wrapText="1"/>
    </xf>
    <xf numFmtId="43" fontId="2" fillId="0" borderId="6" xfId="1" applyFont="1" applyBorder="1" applyAlignment="1">
      <alignment horizontal="center" wrapText="1"/>
    </xf>
    <xf numFmtId="43" fontId="2" fillId="0" borderId="7" xfId="1" applyFont="1" applyBorder="1" applyAlignment="1">
      <alignment horizontal="center"/>
    </xf>
    <xf numFmtId="43" fontId="2" fillId="0" borderId="8" xfId="1" applyFont="1" applyBorder="1" applyAlignment="1">
      <alignment horizontal="center"/>
    </xf>
    <xf numFmtId="43" fontId="2" fillId="0" borderId="9" xfId="1" applyFont="1" applyBorder="1" applyAlignment="1">
      <alignment horizontal="center"/>
    </xf>
    <xf numFmtId="0" fontId="3" fillId="0" borderId="0" xfId="0" applyFont="1" applyAlignment="1">
      <alignment horizontal="center"/>
    </xf>
    <xf numFmtId="43" fontId="2" fillId="0" borderId="3" xfId="1" applyFont="1" applyBorder="1" applyAlignment="1">
      <alignment horizontal="center"/>
    </xf>
    <xf numFmtId="43" fontId="2" fillId="0" borderId="4" xfId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99060</xdr:colOff>
          <xdr:row>7</xdr:row>
          <xdr:rowOff>7620</xdr:rowOff>
        </xdr:from>
        <xdr:to>
          <xdr:col>10</xdr:col>
          <xdr:colOff>190500</xdr:colOff>
          <xdr:row>8</xdr:row>
          <xdr:rowOff>7620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th-TH" sz="900" b="0" i="0" u="none" strike="noStrike" baseline="0">
                  <a:solidFill>
                    <a:srgbClr val="000000"/>
                  </a:solidFill>
                  <a:latin typeface="Bai Jamjuree"/>
                  <a:cs typeface="Bai Jamjuree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91440</xdr:colOff>
          <xdr:row>9</xdr:row>
          <xdr:rowOff>22860</xdr:rowOff>
        </xdr:from>
        <xdr:to>
          <xdr:col>10</xdr:col>
          <xdr:colOff>198120</xdr:colOff>
          <xdr:row>10</xdr:row>
          <xdr:rowOff>22860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73152" rIns="36576" bIns="73152" anchor="ctr" upright="1"/>
            <a:lstStyle/>
            <a:p>
              <a:pPr algn="ctr" rtl="0">
                <a:defRPr sz="1000"/>
              </a:pPr>
              <a:r>
                <a:rPr lang="th-TH" sz="1000" b="0" i="0" u="none" strike="noStrike" baseline="0">
                  <a:solidFill>
                    <a:srgbClr val="000000"/>
                  </a:solidFill>
                  <a:latin typeface="Bai Jamjuree"/>
                  <a:cs typeface="Bai Jamjuree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8846D-84D4-4B11-90A1-28A4F0CD7DEF}">
  <sheetPr codeName="Sheet5">
    <tabColor theme="7" tint="0.79998168889431442"/>
  </sheetPr>
  <dimension ref="A1:AG115"/>
  <sheetViews>
    <sheetView workbookViewId="0">
      <selection activeCell="E15" sqref="E15"/>
    </sheetView>
  </sheetViews>
  <sheetFormatPr defaultColWidth="9.796875" defaultRowHeight="22.8" x14ac:dyDescent="0.8"/>
  <cols>
    <col min="1" max="1" width="5.5" style="30" customWidth="1"/>
    <col min="2" max="2" width="9.09765625" style="78" customWidth="1"/>
    <col min="3" max="3" width="13.5" style="104" customWidth="1"/>
    <col min="4" max="4" width="13.59765625" style="29" customWidth="1"/>
    <col min="5" max="5" width="13.69921875" style="30" customWidth="1"/>
    <col min="6" max="6" width="13.296875" style="30" customWidth="1"/>
    <col min="7" max="7" width="11.19921875" style="29" customWidth="1"/>
    <col min="8" max="8" width="22.09765625" style="30" customWidth="1"/>
    <col min="9" max="13" width="11.19921875" style="30" customWidth="1"/>
    <col min="14" max="14" width="11.8984375" style="30" bestFit="1" customWidth="1"/>
    <col min="15" max="15" width="12.296875" style="30" bestFit="1" customWidth="1"/>
    <col min="16" max="16" width="13.5" style="31" bestFit="1" customWidth="1"/>
    <col min="17" max="17" width="9.19921875" style="31" bestFit="1" customWidth="1"/>
    <col min="18" max="18" width="10.796875" style="65" bestFit="1" customWidth="1"/>
    <col min="19" max="19" width="10.19921875" style="73" bestFit="1" customWidth="1"/>
    <col min="20" max="20" width="10.296875" style="65" bestFit="1" customWidth="1"/>
    <col min="21" max="21" width="10.8984375" style="65" bestFit="1" customWidth="1"/>
    <col min="22" max="22" width="24.3984375" style="65" bestFit="1" customWidth="1"/>
    <col min="23" max="24" width="9.796875" style="65"/>
    <col min="25" max="25" width="9.796875" style="66"/>
    <col min="26" max="27" width="9.796875" style="31"/>
    <col min="28" max="28" width="12.69921875" style="29" customWidth="1"/>
    <col min="29" max="29" width="18.796875" style="29" customWidth="1"/>
    <col min="30" max="16384" width="9.796875" style="29"/>
  </cols>
  <sheetData>
    <row r="1" spans="1:33" x14ac:dyDescent="0.8">
      <c r="A1" s="82" t="s">
        <v>52</v>
      </c>
      <c r="B1" s="83" t="s">
        <v>28</v>
      </c>
      <c r="C1" s="84" t="s">
        <v>27</v>
      </c>
      <c r="D1" s="84" t="s">
        <v>29</v>
      </c>
      <c r="E1" s="82" t="s">
        <v>30</v>
      </c>
      <c r="F1" s="82" t="s">
        <v>31</v>
      </c>
      <c r="G1" s="84" t="s">
        <v>32</v>
      </c>
      <c r="H1" s="82" t="s">
        <v>53</v>
      </c>
      <c r="I1" s="82" t="s">
        <v>54</v>
      </c>
      <c r="J1" s="82" t="s">
        <v>55</v>
      </c>
      <c r="K1" s="82" t="s">
        <v>56</v>
      </c>
      <c r="L1" s="82" t="s">
        <v>57</v>
      </c>
      <c r="M1" s="82" t="s">
        <v>59</v>
      </c>
      <c r="N1" s="82" t="s">
        <v>33</v>
      </c>
      <c r="O1" s="82" t="s">
        <v>34</v>
      </c>
      <c r="P1" s="85" t="s">
        <v>35</v>
      </c>
      <c r="Q1" s="85" t="s">
        <v>36</v>
      </c>
      <c r="R1" s="86" t="s">
        <v>37</v>
      </c>
      <c r="S1" s="87" t="s">
        <v>38</v>
      </c>
      <c r="T1" s="121" t="s">
        <v>39</v>
      </c>
      <c r="U1" s="121" t="s">
        <v>40</v>
      </c>
      <c r="V1" s="88" t="s">
        <v>41</v>
      </c>
      <c r="W1" s="86" t="s">
        <v>42</v>
      </c>
      <c r="X1" s="105" t="s">
        <v>43</v>
      </c>
      <c r="Y1" s="89" t="s">
        <v>44</v>
      </c>
      <c r="Z1" s="106" t="s">
        <v>45</v>
      </c>
      <c r="AA1" s="90" t="s">
        <v>46</v>
      </c>
      <c r="AB1" s="91" t="s">
        <v>47</v>
      </c>
      <c r="AC1" s="91" t="s">
        <v>48</v>
      </c>
      <c r="AD1" s="91" t="s">
        <v>49</v>
      </c>
      <c r="AE1" s="91" t="s">
        <v>50</v>
      </c>
      <c r="AF1" s="92" t="s">
        <v>51</v>
      </c>
      <c r="AG1" s="93"/>
    </row>
    <row r="2" spans="1:33" x14ac:dyDescent="0.8">
      <c r="A2" s="94" t="str">
        <f>IF(COUNTIF($D$2:D2,D2)=1,MAX($A$1:A1)+1,"")</f>
        <v/>
      </c>
      <c r="B2" s="95"/>
      <c r="C2" s="96"/>
      <c r="D2" s="70"/>
      <c r="E2" s="72"/>
      <c r="F2" s="79"/>
      <c r="G2" s="80"/>
      <c r="H2" s="79"/>
      <c r="I2" s="66"/>
      <c r="J2" s="66"/>
      <c r="K2" s="66"/>
      <c r="L2" s="66"/>
      <c r="M2" s="66"/>
      <c r="N2" s="97"/>
      <c r="O2" s="97"/>
      <c r="P2" s="103"/>
      <c r="Q2" s="81"/>
      <c r="R2" s="71"/>
      <c r="S2" s="69"/>
      <c r="T2" s="98"/>
      <c r="U2" s="20"/>
      <c r="V2" s="99" t="str">
        <f>IFERROR(VLOOKUP(U2,#REF!,2,0),"-")</f>
        <v>-</v>
      </c>
      <c r="W2" s="94" t="str">
        <f>IFERROR(VLOOKUP(U2,#REF!,5,0),"-")</f>
        <v>-</v>
      </c>
      <c r="X2" s="94" t="str">
        <f>IFERROR(VLOOKUP(U2,#REF!,4,0),"-")</f>
        <v>-</v>
      </c>
      <c r="Y2" s="107"/>
      <c r="Z2" s="100" t="str">
        <f>IFERROR(VLOOKUP(U2,#REF!,6,0),"-")</f>
        <v>-</v>
      </c>
      <c r="AA2" s="100"/>
      <c r="AB2" s="93"/>
      <c r="AC2" s="93"/>
      <c r="AD2" s="93"/>
      <c r="AF2" s="65"/>
    </row>
    <row r="3" spans="1:33" s="65" customFormat="1" x14ac:dyDescent="0.8">
      <c r="A3" s="94" t="str">
        <f>IF(COUNTIF($D$2:D3,D3)=1,MAX($A$1:A2)+1,"")</f>
        <v/>
      </c>
      <c r="B3" s="95"/>
      <c r="C3" s="101"/>
      <c r="D3" s="70"/>
      <c r="E3" s="94"/>
      <c r="F3" s="66"/>
      <c r="H3" s="66"/>
      <c r="I3" s="66"/>
      <c r="J3" s="66"/>
      <c r="K3" s="66"/>
      <c r="L3" s="66"/>
      <c r="M3" s="66"/>
      <c r="N3" s="94"/>
      <c r="O3" s="94"/>
      <c r="P3" s="103"/>
      <c r="Q3" s="102"/>
      <c r="R3" s="98"/>
      <c r="S3" s="69"/>
      <c r="T3" s="98"/>
      <c r="U3" s="20"/>
      <c r="V3" s="99" t="str">
        <f>IFERROR(VLOOKUP(U3,#REF!,2,0),"-")</f>
        <v>-</v>
      </c>
      <c r="W3" s="94" t="str">
        <f>IFERROR(VLOOKUP(U3,#REF!,5,0),"-")</f>
        <v>-</v>
      </c>
      <c r="X3" s="94" t="str">
        <f>IFERROR(VLOOKUP(U3,#REF!,4,0),"-")</f>
        <v>-</v>
      </c>
      <c r="Y3" s="109"/>
      <c r="Z3" s="103" t="str">
        <f>IFERROR(VLOOKUP(U3,#REF!,6,0),"-")</f>
        <v>-</v>
      </c>
      <c r="AA3" s="103"/>
      <c r="AB3" s="98"/>
      <c r="AC3" s="98"/>
      <c r="AD3" s="93"/>
    </row>
    <row r="4" spans="1:33" x14ac:dyDescent="0.8">
      <c r="A4" s="94" t="str">
        <f>IF(COUNTIF($D$2:D4,D4)=1,MAX($A$1:A3)+1,"")</f>
        <v/>
      </c>
      <c r="B4" s="95"/>
      <c r="D4" s="70"/>
      <c r="E4" s="97"/>
      <c r="N4" s="97"/>
      <c r="O4" s="97"/>
      <c r="P4" s="100"/>
      <c r="Q4" s="100"/>
      <c r="R4" s="98"/>
      <c r="S4" s="69"/>
      <c r="T4" s="98"/>
      <c r="U4" s="20"/>
      <c r="V4" s="99" t="str">
        <f>IFERROR(VLOOKUP(U4,#REF!,2,0),"-")</f>
        <v>-</v>
      </c>
      <c r="W4" s="94" t="str">
        <f>IFERROR(VLOOKUP(U4,#REF!,5,0),"-")</f>
        <v>-</v>
      </c>
      <c r="X4" s="94" t="str">
        <f>IFERROR(VLOOKUP(U4,#REF!,4,0),"-")</f>
        <v>-</v>
      </c>
      <c r="Y4" s="109"/>
      <c r="Z4" s="100" t="str">
        <f>IFERROR(VLOOKUP(U4,#REF!,6,0),"-")</f>
        <v>-</v>
      </c>
      <c r="AA4" s="100"/>
      <c r="AB4" s="93"/>
      <c r="AC4" s="93"/>
      <c r="AD4" s="93"/>
    </row>
    <row r="5" spans="1:33" x14ac:dyDescent="0.8">
      <c r="A5" s="94" t="str">
        <f>IF(COUNTIF($D$2:D5,D5)=1,MAX($A$1:A4)+1,"")</f>
        <v/>
      </c>
      <c r="B5" s="95"/>
      <c r="D5" s="93"/>
      <c r="E5" s="97"/>
      <c r="N5" s="97"/>
      <c r="O5" s="97"/>
      <c r="P5" s="100"/>
      <c r="Q5" s="100"/>
      <c r="R5" s="98"/>
      <c r="S5" s="69"/>
      <c r="T5" s="98"/>
      <c r="U5" s="20"/>
      <c r="V5" s="99" t="str">
        <f>IFERROR(VLOOKUP(U5,#REF!,2,0),"-")</f>
        <v>-</v>
      </c>
      <c r="W5" s="94" t="str">
        <f>IFERROR(VLOOKUP(U5,#REF!,5,0),"-")</f>
        <v>-</v>
      </c>
      <c r="X5" s="94" t="str">
        <f>IFERROR(VLOOKUP(U5,#REF!,4,0),"-")</f>
        <v>-</v>
      </c>
      <c r="Y5" s="109"/>
      <c r="Z5" s="100" t="str">
        <f>IFERROR(VLOOKUP(U5,#REF!,6,0),"-")</f>
        <v>-</v>
      </c>
      <c r="AD5" s="93"/>
    </row>
    <row r="6" spans="1:33" x14ac:dyDescent="0.8">
      <c r="A6" s="94" t="str">
        <f>IF(COUNTIF($D$2:D6,D6)=1,MAX($A$1:A5)+1,"")</f>
        <v/>
      </c>
      <c r="B6" s="95"/>
      <c r="D6" s="70"/>
      <c r="E6" s="97"/>
      <c r="N6" s="97"/>
      <c r="O6" s="97"/>
      <c r="P6" s="100"/>
      <c r="Q6" s="100">
        <v>0</v>
      </c>
      <c r="R6" s="98"/>
      <c r="S6" s="69"/>
      <c r="T6" s="98"/>
      <c r="U6" s="20"/>
      <c r="V6" s="99" t="str">
        <f>IFERROR(VLOOKUP(U6,#REF!,2,0),"-")</f>
        <v>-</v>
      </c>
      <c r="W6" s="94" t="str">
        <f>IFERROR(VLOOKUP(U6,#REF!,5,0),"-")</f>
        <v>-</v>
      </c>
      <c r="X6" s="94" t="str">
        <f>IFERROR(VLOOKUP(U6,#REF!,4,0),"-")</f>
        <v>-</v>
      </c>
      <c r="Y6" s="6"/>
      <c r="Z6" s="100" t="str">
        <f>IFERROR(VLOOKUP(U6,#REF!,6,0),"-")</f>
        <v>-</v>
      </c>
      <c r="AA6" s="100"/>
      <c r="AB6" s="93"/>
      <c r="AC6" s="93"/>
      <c r="AD6" s="93"/>
    </row>
    <row r="7" spans="1:33" x14ac:dyDescent="0.8">
      <c r="A7" s="94" t="str">
        <f>IF(COUNTIF($D$2:D7,D7)=1,MAX($A$1:A6)+1,"")</f>
        <v/>
      </c>
      <c r="B7" s="95"/>
      <c r="D7" s="93"/>
      <c r="E7" s="97"/>
      <c r="N7" s="97"/>
      <c r="O7" s="97"/>
      <c r="P7" s="100"/>
      <c r="Q7" s="100"/>
      <c r="R7" s="98"/>
      <c r="S7" s="69"/>
      <c r="T7" s="98"/>
      <c r="U7" s="20"/>
      <c r="V7" s="99" t="str">
        <f>IFERROR(VLOOKUP(U7,#REF!,2,0),"-")</f>
        <v>-</v>
      </c>
      <c r="W7" s="94" t="str">
        <f>IFERROR(VLOOKUP(U7,#REF!,5,0),"-")</f>
        <v>-</v>
      </c>
      <c r="X7" s="94" t="str">
        <f>IFERROR(VLOOKUP(U7,#REF!,4,0),"-")</f>
        <v>-</v>
      </c>
      <c r="Y7" s="6"/>
      <c r="Z7" s="100" t="str">
        <f>IFERROR(VLOOKUP(U7,#REF!,6,0),"-")</f>
        <v>-</v>
      </c>
      <c r="AA7" s="100"/>
      <c r="AB7" s="93"/>
      <c r="AC7" s="93"/>
      <c r="AD7" s="93"/>
    </row>
    <row r="8" spans="1:33" x14ac:dyDescent="0.8">
      <c r="A8" s="94" t="str">
        <f>IF(COUNTIF($D$2:D8,D8)=1,MAX($A$1:A7)+1,"")</f>
        <v/>
      </c>
      <c r="B8" s="95"/>
      <c r="D8" s="93"/>
      <c r="E8" s="97"/>
      <c r="N8" s="97"/>
      <c r="O8" s="97"/>
      <c r="P8" s="100"/>
      <c r="Q8" s="100"/>
      <c r="R8" s="98"/>
      <c r="S8" s="69"/>
      <c r="T8" s="98"/>
      <c r="U8" s="20"/>
      <c r="V8" s="99" t="str">
        <f>IFERROR(VLOOKUP(U8,#REF!,2,0),"-")</f>
        <v>-</v>
      </c>
      <c r="W8" s="94" t="str">
        <f>IFERROR(VLOOKUP(U8,#REF!,5,0),"-")</f>
        <v>-</v>
      </c>
      <c r="X8" s="94" t="str">
        <f>IFERROR(VLOOKUP(U8,#REF!,4,0),"-")</f>
        <v>-</v>
      </c>
      <c r="Y8" s="6"/>
      <c r="Z8" s="100" t="str">
        <f>IFERROR(VLOOKUP(U8,#REF!,6,0),"-")</f>
        <v>-</v>
      </c>
      <c r="AA8" s="100"/>
      <c r="AB8" s="93"/>
      <c r="AC8" s="93"/>
      <c r="AD8" s="93"/>
    </row>
    <row r="9" spans="1:33" x14ac:dyDescent="0.8">
      <c r="A9" s="94" t="str">
        <f>IF(COUNTIF($D$2:D9,D9)=1,MAX($A$1:A8)+1,"")</f>
        <v/>
      </c>
      <c r="B9" s="95"/>
      <c r="D9" s="93"/>
      <c r="E9" s="97"/>
      <c r="N9" s="97"/>
      <c r="O9" s="97"/>
      <c r="P9" s="100"/>
      <c r="Q9" s="100"/>
      <c r="R9" s="98"/>
      <c r="S9" s="69"/>
      <c r="T9" s="98"/>
      <c r="U9" s="20"/>
      <c r="V9" s="99" t="str">
        <f>IFERROR(VLOOKUP(U9,#REF!,2,0),"-")</f>
        <v>-</v>
      </c>
      <c r="W9" s="94" t="str">
        <f>IFERROR(VLOOKUP(U9,#REF!,5,0),"-")</f>
        <v>-</v>
      </c>
      <c r="X9" s="94" t="str">
        <f>IFERROR(VLOOKUP(U9,#REF!,4,0),"-")</f>
        <v>-</v>
      </c>
      <c r="Y9" s="6"/>
      <c r="Z9" s="100" t="str">
        <f>IFERROR(VLOOKUP(U9,#REF!,6,0),"-")</f>
        <v>-</v>
      </c>
      <c r="AA9" s="100"/>
      <c r="AB9" s="93"/>
      <c r="AC9" s="93"/>
      <c r="AD9" s="93"/>
    </row>
    <row r="10" spans="1:33" x14ac:dyDescent="0.8">
      <c r="A10" s="94" t="str">
        <f>IF(COUNTIF($D$2:D10,D10)=1,MAX($A$1:A9)+1,"")</f>
        <v/>
      </c>
      <c r="B10" s="95"/>
      <c r="D10" s="93"/>
      <c r="E10" s="97"/>
      <c r="N10" s="97"/>
      <c r="O10" s="97"/>
      <c r="P10" s="100"/>
      <c r="Q10" s="100"/>
      <c r="R10" s="98"/>
      <c r="S10" s="69"/>
      <c r="T10" s="98"/>
      <c r="U10" s="20"/>
      <c r="V10" s="99" t="str">
        <f>IFERROR(VLOOKUP(U10,#REF!,2,0),"-")</f>
        <v>-</v>
      </c>
      <c r="W10" s="94" t="str">
        <f>IFERROR(VLOOKUP(U10,#REF!,5,0),"-")</f>
        <v>-</v>
      </c>
      <c r="X10" s="94" t="str">
        <f>IFERROR(VLOOKUP(U10,#REF!,4,0),"-")</f>
        <v>-</v>
      </c>
      <c r="Y10" s="6"/>
      <c r="Z10" s="100" t="str">
        <f>IFERROR(VLOOKUP(U10,#REF!,6,0),"-")</f>
        <v>-</v>
      </c>
      <c r="AA10" s="100"/>
      <c r="AB10" s="93"/>
      <c r="AC10" s="93"/>
      <c r="AD10" s="93"/>
    </row>
    <row r="11" spans="1:33" x14ac:dyDescent="0.8">
      <c r="A11" s="94" t="str">
        <f>IF(COUNTIF($D$2:D11,D11)=1,MAX($A$1:A10)+1,"")</f>
        <v/>
      </c>
      <c r="B11" s="95"/>
      <c r="D11" s="93"/>
      <c r="E11" s="97"/>
      <c r="N11" s="97"/>
      <c r="O11" s="97"/>
      <c r="P11" s="100"/>
      <c r="Q11" s="100"/>
      <c r="R11" s="98"/>
      <c r="S11" s="69"/>
      <c r="T11" s="98"/>
      <c r="U11" s="20"/>
      <c r="V11" s="99" t="str">
        <f>IFERROR(VLOOKUP(U11,#REF!,2,0),"-")</f>
        <v>-</v>
      </c>
      <c r="W11" s="94" t="str">
        <f>IFERROR(VLOOKUP(U11,#REF!,5,0),"-")</f>
        <v>-</v>
      </c>
      <c r="X11" s="94" t="str">
        <f>IFERROR(VLOOKUP(U11,#REF!,4,0),"-")</f>
        <v>-</v>
      </c>
      <c r="Y11" s="6"/>
      <c r="Z11" s="100" t="str">
        <f>IFERROR(VLOOKUP(U11,#REF!,6,0),"-")</f>
        <v>-</v>
      </c>
      <c r="AA11" s="100"/>
      <c r="AB11" s="93"/>
      <c r="AC11" s="93"/>
      <c r="AD11" s="93"/>
    </row>
    <row r="12" spans="1:33" x14ac:dyDescent="0.8">
      <c r="A12" s="94" t="str">
        <f>IF(COUNTIF($D$2:D12,D12)=1,MAX($A$1:A11)+1,"")</f>
        <v/>
      </c>
      <c r="N12" s="97"/>
      <c r="O12" s="97"/>
      <c r="P12" s="100"/>
      <c r="S12" s="69"/>
      <c r="U12" s="20"/>
      <c r="V12" s="99" t="str">
        <f>IFERROR(VLOOKUP(U12,#REF!,2,0),"-")</f>
        <v>-</v>
      </c>
      <c r="W12" s="94" t="str">
        <f>IFERROR(VLOOKUP(U12,#REF!,5,0),"-")</f>
        <v>-</v>
      </c>
      <c r="X12" s="94" t="str">
        <f>IFERROR(VLOOKUP(U12,#REF!,4,0),"-")</f>
        <v>-</v>
      </c>
      <c r="Y12" s="6"/>
      <c r="Z12" s="100" t="str">
        <f>IFERROR(VLOOKUP(U12,#REF!,6,0),"-")</f>
        <v>-</v>
      </c>
      <c r="AD12" s="93"/>
    </row>
    <row r="13" spans="1:33" x14ac:dyDescent="0.8">
      <c r="A13" s="94" t="str">
        <f>IF(COUNTIF($D$2:D13,D13)=1,MAX($A$1:A12)+1,"")</f>
        <v/>
      </c>
      <c r="N13" s="97"/>
      <c r="O13" s="97"/>
      <c r="P13" s="100"/>
      <c r="S13" s="69"/>
      <c r="U13" s="20"/>
      <c r="V13" s="99" t="str">
        <f>IFERROR(VLOOKUP(U13,#REF!,2,0),"-")</f>
        <v>-</v>
      </c>
      <c r="W13" s="94" t="str">
        <f>IFERROR(VLOOKUP(U13,#REF!,5,0),"-")</f>
        <v>-</v>
      </c>
      <c r="X13" s="94" t="str">
        <f>IFERROR(VLOOKUP(U13,#REF!,4,0),"-")</f>
        <v>-</v>
      </c>
      <c r="Y13" s="6"/>
      <c r="Z13" s="100" t="str">
        <f>IFERROR(VLOOKUP(U13,#REF!,6,0),"-")</f>
        <v>-</v>
      </c>
      <c r="AD13" s="93"/>
    </row>
    <row r="14" spans="1:33" x14ac:dyDescent="0.8">
      <c r="A14" s="94" t="str">
        <f>IF(COUNTIF($D$2:D14,D14)=1,MAX($A$1:A13)+1,"")</f>
        <v/>
      </c>
      <c r="N14" s="97"/>
      <c r="O14" s="97"/>
      <c r="P14" s="100"/>
      <c r="S14" s="69"/>
      <c r="U14" s="20"/>
      <c r="V14" s="99" t="str">
        <f>IFERROR(VLOOKUP(U14,#REF!,2,0),"-")</f>
        <v>-</v>
      </c>
      <c r="W14" s="94" t="str">
        <f>IFERROR(VLOOKUP(U14,#REF!,5,0),"-")</f>
        <v>-</v>
      </c>
      <c r="X14" s="94" t="str">
        <f>IFERROR(VLOOKUP(U14,#REF!,4,0),"-")</f>
        <v>-</v>
      </c>
      <c r="Y14" s="6"/>
      <c r="Z14" s="100" t="str">
        <f>IFERROR(VLOOKUP(U14,#REF!,6,0),"-")</f>
        <v>-</v>
      </c>
      <c r="AD14" s="93"/>
    </row>
    <row r="15" spans="1:33" x14ac:dyDescent="0.8">
      <c r="A15" s="94" t="str">
        <f>IF(COUNTIF($D$2:D15,D15)=1,MAX($A$1:A14)+1,"")</f>
        <v/>
      </c>
      <c r="N15" s="97"/>
      <c r="O15" s="97"/>
      <c r="P15" s="100"/>
      <c r="S15" s="69"/>
      <c r="U15" s="20"/>
      <c r="V15" s="99" t="str">
        <f>IFERROR(VLOOKUP(U15,#REF!,2,0),"-")</f>
        <v>-</v>
      </c>
      <c r="W15" s="94" t="str">
        <f>IFERROR(VLOOKUP(U15,#REF!,5,0),"-")</f>
        <v>-</v>
      </c>
      <c r="X15" s="94" t="str">
        <f>IFERROR(VLOOKUP(U15,#REF!,4,0),"-")</f>
        <v>-</v>
      </c>
      <c r="Y15" s="6"/>
      <c r="Z15" s="100" t="str">
        <f>IFERROR(VLOOKUP(U15,#REF!,6,0),"-")</f>
        <v>-</v>
      </c>
      <c r="AD15" s="93"/>
    </row>
    <row r="16" spans="1:33" x14ac:dyDescent="0.8">
      <c r="A16" s="94" t="str">
        <f>IF(COUNTIF($D$2:D16,D16)=1,MAX($A$1:A15)+1,"")</f>
        <v/>
      </c>
      <c r="N16" s="97"/>
      <c r="O16" s="97"/>
      <c r="P16" s="100"/>
      <c r="S16" s="69"/>
      <c r="U16" s="64"/>
      <c r="V16" s="99" t="str">
        <f>IFERROR(VLOOKUP(U16,#REF!,2,0),"-")</f>
        <v>-</v>
      </c>
      <c r="W16" s="94" t="str">
        <f>IFERROR(VLOOKUP(U16,#REF!,5,0),"-")</f>
        <v>-</v>
      </c>
      <c r="X16" s="94" t="str">
        <f>IFERROR(VLOOKUP(U16,#REF!,4,0),"-")</f>
        <v>-</v>
      </c>
      <c r="Z16" s="100" t="str">
        <f>IFERROR(VLOOKUP(U16,#REF!,6,0),"-")</f>
        <v>-</v>
      </c>
      <c r="AD16" s="93"/>
    </row>
    <row r="17" spans="1:30" x14ac:dyDescent="0.8">
      <c r="A17" s="94" t="str">
        <f>IF(COUNTIF($D$2:D17,D17)=1,MAX($A$1:A16)+1,"")</f>
        <v/>
      </c>
      <c r="N17" s="97"/>
      <c r="O17" s="97"/>
      <c r="P17" s="100"/>
      <c r="S17" s="69"/>
      <c r="V17" s="99" t="str">
        <f>IFERROR(VLOOKUP(U17,#REF!,2,0),"-")</f>
        <v>-</v>
      </c>
      <c r="W17" s="94" t="str">
        <f>IFERROR(VLOOKUP(U17,#REF!,5,0),"-")</f>
        <v>-</v>
      </c>
      <c r="X17" s="94" t="str">
        <f>IFERROR(VLOOKUP(U17,#REF!,4,0),"-")</f>
        <v>-</v>
      </c>
      <c r="Z17" s="100" t="str">
        <f>IFERROR(VLOOKUP(U17,#REF!,6,0),"-")</f>
        <v>-</v>
      </c>
      <c r="AD17" s="93"/>
    </row>
    <row r="18" spans="1:30" x14ac:dyDescent="0.8">
      <c r="A18" s="94" t="str">
        <f>IF(COUNTIF($D$2:D18,D18)=1,MAX($A$1:A17)+1,"")</f>
        <v/>
      </c>
      <c r="N18" s="97"/>
      <c r="O18" s="97"/>
      <c r="P18" s="100"/>
      <c r="S18" s="69"/>
      <c r="V18" s="99" t="str">
        <f>IFERROR(VLOOKUP(U18,#REF!,2,0),"-")</f>
        <v>-</v>
      </c>
      <c r="W18" s="94" t="str">
        <f>IFERROR(VLOOKUP(U18,#REF!,5,0),"-")</f>
        <v>-</v>
      </c>
      <c r="X18" s="94" t="str">
        <f>IFERROR(VLOOKUP(U18,#REF!,4,0),"-")</f>
        <v>-</v>
      </c>
      <c r="Z18" s="100" t="str">
        <f>IFERROR(VLOOKUP(U18,#REF!,6,0),"-")</f>
        <v>-</v>
      </c>
      <c r="AD18" s="93"/>
    </row>
    <row r="19" spans="1:30" x14ac:dyDescent="0.8">
      <c r="A19" s="94" t="str">
        <f>IF(COUNTIF($D$2:D19,D19)=1,MAX($A$1:A18)+1,"")</f>
        <v/>
      </c>
      <c r="N19" s="97"/>
      <c r="O19" s="97"/>
      <c r="P19" s="100"/>
      <c r="S19" s="69"/>
      <c r="V19" s="99" t="str">
        <f>IFERROR(VLOOKUP(U19,#REF!,2,0),"-")</f>
        <v>-</v>
      </c>
      <c r="W19" s="94" t="str">
        <f>IFERROR(VLOOKUP(U19,#REF!,5,0),"-")</f>
        <v>-</v>
      </c>
      <c r="X19" s="94" t="str">
        <f>IFERROR(VLOOKUP(U19,#REF!,4,0),"-")</f>
        <v>-</v>
      </c>
      <c r="Z19" s="100" t="str">
        <f>IFERROR(VLOOKUP(U19,#REF!,6,0),"-")</f>
        <v>-</v>
      </c>
      <c r="AD19" s="93"/>
    </row>
    <row r="20" spans="1:30" x14ac:dyDescent="0.8">
      <c r="A20" s="94" t="str">
        <f>IF(COUNTIF($D$2:D20,D20)=1,MAX($A$1:A19)+1,"")</f>
        <v/>
      </c>
      <c r="N20" s="97"/>
      <c r="O20" s="97"/>
      <c r="P20" s="100"/>
      <c r="S20" s="69"/>
      <c r="V20" s="99" t="str">
        <f>IFERROR(VLOOKUP(U20,#REF!,2,0),"-")</f>
        <v>-</v>
      </c>
      <c r="W20" s="94" t="str">
        <f>IFERROR(VLOOKUP(U20,#REF!,5,0),"-")</f>
        <v>-</v>
      </c>
      <c r="X20" s="94" t="str">
        <f>IFERROR(VLOOKUP(U20,#REF!,4,0),"-")</f>
        <v>-</v>
      </c>
      <c r="Z20" s="100" t="str">
        <f>IFERROR(VLOOKUP(U20,#REF!,6,0),"-")</f>
        <v>-</v>
      </c>
      <c r="AD20" s="93"/>
    </row>
    <row r="21" spans="1:30" x14ac:dyDescent="0.8">
      <c r="A21" s="94" t="str">
        <f>IF(COUNTIF($D$2:D21,D21)=1,MAX($A$1:A20)+1,"")</f>
        <v/>
      </c>
      <c r="N21" s="97"/>
      <c r="O21" s="97"/>
      <c r="P21" s="100"/>
      <c r="S21" s="69"/>
      <c r="V21" s="99" t="str">
        <f>IFERROR(VLOOKUP(U21,#REF!,2,0),"-")</f>
        <v>-</v>
      </c>
      <c r="W21" s="94" t="str">
        <f>IFERROR(VLOOKUP(U21,#REF!,5,0),"-")</f>
        <v>-</v>
      </c>
      <c r="X21" s="94" t="str">
        <f>IFERROR(VLOOKUP(U21,#REF!,4,0),"-")</f>
        <v>-</v>
      </c>
      <c r="Z21" s="100" t="str">
        <f>IFERROR(VLOOKUP(U21,#REF!,6,0),"-")</f>
        <v>-</v>
      </c>
      <c r="AD21" s="93"/>
    </row>
    <row r="22" spans="1:30" x14ac:dyDescent="0.8">
      <c r="A22" s="94" t="str">
        <f>IF(COUNTIF($D$2:D22,D22)=1,MAX($A$1:A21)+1,"")</f>
        <v/>
      </c>
      <c r="N22" s="97"/>
      <c r="O22" s="97"/>
      <c r="P22" s="100"/>
      <c r="S22" s="69"/>
      <c r="V22" s="99" t="str">
        <f>IFERROR(VLOOKUP(U22,#REF!,2,0),"-")</f>
        <v>-</v>
      </c>
      <c r="W22" s="94" t="str">
        <f>IFERROR(VLOOKUP(U22,#REF!,5,0),"-")</f>
        <v>-</v>
      </c>
      <c r="X22" s="94" t="str">
        <f>IFERROR(VLOOKUP(U22,#REF!,4,0),"-")</f>
        <v>-</v>
      </c>
      <c r="Z22" s="100" t="str">
        <f>IFERROR(VLOOKUP(U22,#REF!,6,0),"-")</f>
        <v>-</v>
      </c>
      <c r="AD22" s="93"/>
    </row>
    <row r="23" spans="1:30" x14ac:dyDescent="0.8">
      <c r="A23" s="94" t="str">
        <f>IF(COUNTIF($D$2:D23,D23)=1,MAX($A$1:A22)+1,"")</f>
        <v/>
      </c>
      <c r="N23" s="97"/>
      <c r="O23" s="97"/>
      <c r="P23" s="100"/>
      <c r="S23" s="69"/>
      <c r="V23" s="99" t="str">
        <f>IFERROR(VLOOKUP(U23,#REF!,2,0),"-")</f>
        <v>-</v>
      </c>
      <c r="W23" s="94" t="str">
        <f>IFERROR(VLOOKUP(U23,#REF!,5,0),"-")</f>
        <v>-</v>
      </c>
      <c r="X23" s="94" t="str">
        <f>IFERROR(VLOOKUP(U23,#REF!,4,0),"-")</f>
        <v>-</v>
      </c>
      <c r="Z23" s="100" t="str">
        <f>IFERROR(VLOOKUP(U23,#REF!,6,0),"-")</f>
        <v>-</v>
      </c>
      <c r="AD23" s="93"/>
    </row>
    <row r="24" spans="1:30" x14ac:dyDescent="0.8">
      <c r="A24" s="94" t="str">
        <f>IF(COUNTIF($D$2:D24,D24)=1,MAX($A$1:A23)+1,"")</f>
        <v/>
      </c>
      <c r="N24" s="97"/>
      <c r="O24" s="97"/>
      <c r="P24" s="100"/>
      <c r="S24" s="69"/>
      <c r="V24" s="99" t="str">
        <f>IFERROR(VLOOKUP(U24,#REF!,2,0),"-")</f>
        <v>-</v>
      </c>
      <c r="W24" s="94" t="str">
        <f>IFERROR(VLOOKUP(U24,#REF!,5,0),"-")</f>
        <v>-</v>
      </c>
      <c r="X24" s="94" t="str">
        <f>IFERROR(VLOOKUP(U24,#REF!,4,0),"-")</f>
        <v>-</v>
      </c>
      <c r="Z24" s="100" t="str">
        <f>IFERROR(VLOOKUP(U24,#REF!,6,0),"-")</f>
        <v>-</v>
      </c>
      <c r="AD24" s="93"/>
    </row>
    <row r="25" spans="1:30" x14ac:dyDescent="0.8">
      <c r="A25" s="94" t="str">
        <f>IF(COUNTIF($D$2:D25,D25)=1,MAX($A$1:A24)+1,"")</f>
        <v/>
      </c>
      <c r="N25" s="97"/>
      <c r="O25" s="97"/>
      <c r="P25" s="100"/>
      <c r="S25" s="69"/>
      <c r="V25" s="99" t="str">
        <f>IFERROR(VLOOKUP(U25,#REF!,2,0),"-")</f>
        <v>-</v>
      </c>
      <c r="W25" s="94" t="str">
        <f>IFERROR(VLOOKUP(U25,#REF!,5,0),"-")</f>
        <v>-</v>
      </c>
      <c r="X25" s="94" t="str">
        <f>IFERROR(VLOOKUP(U25,#REF!,4,0),"-")</f>
        <v>-</v>
      </c>
      <c r="Z25" s="100" t="str">
        <f>IFERROR(VLOOKUP(U25,#REF!,6,0),"-")</f>
        <v>-</v>
      </c>
      <c r="AD25" s="93"/>
    </row>
    <row r="26" spans="1:30" x14ac:dyDescent="0.8">
      <c r="A26" s="94" t="str">
        <f>IF(COUNTIF($D$2:D26,D26)=1,MAX($A$1:A25)+1,"")</f>
        <v/>
      </c>
      <c r="N26" s="97"/>
      <c r="O26" s="97"/>
      <c r="P26" s="100"/>
      <c r="S26" s="69"/>
      <c r="V26" s="99" t="str">
        <f>IFERROR(VLOOKUP(U26,#REF!,2,0),"-")</f>
        <v>-</v>
      </c>
      <c r="W26" s="94" t="str">
        <f>IFERROR(VLOOKUP(U26,#REF!,5,0),"-")</f>
        <v>-</v>
      </c>
      <c r="X26" s="94" t="str">
        <f>IFERROR(VLOOKUP(U26,#REF!,4,0),"-")</f>
        <v>-</v>
      </c>
      <c r="Z26" s="100" t="str">
        <f>IFERROR(VLOOKUP(U26,#REF!,6,0),"-")</f>
        <v>-</v>
      </c>
      <c r="AD26" s="93"/>
    </row>
    <row r="27" spans="1:30" x14ac:dyDescent="0.8">
      <c r="A27" s="94" t="str">
        <f>IF(COUNTIF($D$2:D27,D27)=1,MAX($A$1:A26)+1,"")</f>
        <v/>
      </c>
      <c r="N27" s="97"/>
      <c r="O27" s="97"/>
      <c r="P27" s="100"/>
      <c r="S27" s="69"/>
      <c r="V27" s="99" t="str">
        <f>IFERROR(VLOOKUP(U27,#REF!,2,0),"-")</f>
        <v>-</v>
      </c>
      <c r="W27" s="94" t="str">
        <f>IFERROR(VLOOKUP(U27,#REF!,5,0),"-")</f>
        <v>-</v>
      </c>
      <c r="X27" s="94" t="str">
        <f>IFERROR(VLOOKUP(U27,#REF!,4,0),"-")</f>
        <v>-</v>
      </c>
      <c r="Z27" s="100" t="str">
        <f>IFERROR(VLOOKUP(U27,#REF!,6,0),"-")</f>
        <v>-</v>
      </c>
      <c r="AD27" s="93"/>
    </row>
    <row r="28" spans="1:30" x14ac:dyDescent="0.8">
      <c r="A28" s="94" t="str">
        <f>IF(COUNTIF($D$2:D28,D28)=1,MAX($A$1:A27)+1,"")</f>
        <v/>
      </c>
      <c r="N28" s="97"/>
      <c r="O28" s="97"/>
      <c r="P28" s="100"/>
      <c r="S28" s="69"/>
      <c r="V28" s="99" t="str">
        <f>IFERROR(VLOOKUP(U28,#REF!,2,0),"-")</f>
        <v>-</v>
      </c>
      <c r="W28" s="94" t="str">
        <f>IFERROR(VLOOKUP(U28,#REF!,5,0),"-")</f>
        <v>-</v>
      </c>
      <c r="X28" s="94" t="str">
        <f>IFERROR(VLOOKUP(U28,#REF!,4,0),"-")</f>
        <v>-</v>
      </c>
      <c r="Z28" s="100" t="str">
        <f>IFERROR(VLOOKUP(U28,#REF!,6,0),"-")</f>
        <v>-</v>
      </c>
      <c r="AD28" s="93"/>
    </row>
    <row r="29" spans="1:30" x14ac:dyDescent="0.8">
      <c r="A29" s="94" t="str">
        <f>IF(COUNTIF($D$2:D29,D29)=1,MAX($A$1:A28)+1,"")</f>
        <v/>
      </c>
      <c r="N29" s="97"/>
      <c r="O29" s="97"/>
      <c r="P29" s="100"/>
      <c r="S29" s="69"/>
      <c r="V29" s="99" t="str">
        <f>IFERROR(VLOOKUP(U29,#REF!,2,0),"-")</f>
        <v>-</v>
      </c>
      <c r="W29" s="94" t="str">
        <f>IFERROR(VLOOKUP(U29,#REF!,5,0),"-")</f>
        <v>-</v>
      </c>
      <c r="X29" s="94" t="str">
        <f>IFERROR(VLOOKUP(U29,#REF!,4,0),"-")</f>
        <v>-</v>
      </c>
      <c r="Z29" s="100" t="str">
        <f>IFERROR(VLOOKUP(U29,#REF!,6,0),"-")</f>
        <v>-</v>
      </c>
      <c r="AD29" s="93"/>
    </row>
    <row r="30" spans="1:30" x14ac:dyDescent="0.8">
      <c r="A30" s="94" t="str">
        <f>IF(COUNTIF($D$2:D30,D30)=1,MAX($A$1:A29)+1,"")</f>
        <v/>
      </c>
      <c r="N30" s="97"/>
      <c r="O30" s="97"/>
      <c r="P30" s="100"/>
      <c r="S30" s="69"/>
      <c r="V30" s="99" t="str">
        <f>IFERROR(VLOOKUP(U30,#REF!,2,0),"-")</f>
        <v>-</v>
      </c>
      <c r="W30" s="94" t="str">
        <f>IFERROR(VLOOKUP(U30,#REF!,5,0),"-")</f>
        <v>-</v>
      </c>
      <c r="X30" s="94" t="str">
        <f>IFERROR(VLOOKUP(U30,#REF!,4,0),"-")</f>
        <v>-</v>
      </c>
      <c r="Z30" s="100" t="str">
        <f>IFERROR(VLOOKUP(U30,#REF!,6,0),"-")</f>
        <v>-</v>
      </c>
      <c r="AD30" s="93"/>
    </row>
    <row r="31" spans="1:30" x14ac:dyDescent="0.8">
      <c r="A31" s="94" t="str">
        <f>IF(COUNTIF($D$2:D31,D31)=1,MAX($A$1:A30)+1,"")</f>
        <v/>
      </c>
      <c r="N31" s="97"/>
      <c r="O31" s="97"/>
      <c r="P31" s="100"/>
      <c r="S31" s="69"/>
      <c r="V31" s="99" t="str">
        <f>IFERROR(VLOOKUP(U31,#REF!,2,0),"-")</f>
        <v>-</v>
      </c>
      <c r="W31" s="94" t="str">
        <f>IFERROR(VLOOKUP(U31,#REF!,5,0),"-")</f>
        <v>-</v>
      </c>
      <c r="X31" s="94" t="str">
        <f>IFERROR(VLOOKUP(U31,#REF!,4,0),"-")</f>
        <v>-</v>
      </c>
      <c r="Z31" s="100" t="str">
        <f>IFERROR(VLOOKUP(U31,#REF!,6,0),"-")</f>
        <v>-</v>
      </c>
      <c r="AD31" s="93"/>
    </row>
    <row r="32" spans="1:30" x14ac:dyDescent="0.8">
      <c r="A32" s="94" t="str">
        <f>IF(COUNTIF($D$2:D32,D32)=1,MAX($A$1:A31)+1,"")</f>
        <v/>
      </c>
      <c r="N32" s="97"/>
      <c r="O32" s="97"/>
      <c r="P32" s="100"/>
      <c r="S32" s="69"/>
      <c r="V32" s="99" t="str">
        <f>IFERROR(VLOOKUP(U32,#REF!,2,0),"-")</f>
        <v>-</v>
      </c>
      <c r="W32" s="94" t="str">
        <f>IFERROR(VLOOKUP(U32,#REF!,5,0),"-")</f>
        <v>-</v>
      </c>
      <c r="X32" s="94" t="str">
        <f>IFERROR(VLOOKUP(U32,#REF!,4,0),"-")</f>
        <v>-</v>
      </c>
      <c r="Z32" s="100" t="str">
        <f>IFERROR(VLOOKUP(U32,#REF!,6,0),"-")</f>
        <v>-</v>
      </c>
      <c r="AD32" s="93"/>
    </row>
    <row r="33" spans="1:30" x14ac:dyDescent="0.8">
      <c r="A33" s="94" t="str">
        <f>IF(COUNTIF($D$2:D33,D33)=1,MAX($A$1:A32)+1,"")</f>
        <v/>
      </c>
      <c r="N33" s="97"/>
      <c r="O33" s="97"/>
      <c r="P33" s="100"/>
      <c r="S33" s="69"/>
      <c r="V33" s="99" t="str">
        <f>IFERROR(VLOOKUP(U33,#REF!,2,0),"-")</f>
        <v>-</v>
      </c>
      <c r="W33" s="94" t="str">
        <f>IFERROR(VLOOKUP(U33,#REF!,5,0),"-")</f>
        <v>-</v>
      </c>
      <c r="X33" s="94" t="str">
        <f>IFERROR(VLOOKUP(U33,#REF!,4,0),"-")</f>
        <v>-</v>
      </c>
      <c r="Z33" s="100" t="str">
        <f>IFERROR(VLOOKUP(U33,#REF!,6,0),"-")</f>
        <v>-</v>
      </c>
      <c r="AD33" s="93"/>
    </row>
    <row r="34" spans="1:30" x14ac:dyDescent="0.8">
      <c r="A34" s="94" t="str">
        <f>IF(COUNTIF($D$2:D34,D34)=1,MAX($A$1:A33)+1,"")</f>
        <v/>
      </c>
      <c r="N34" s="97"/>
      <c r="O34" s="97"/>
      <c r="P34" s="100"/>
      <c r="S34" s="69"/>
      <c r="V34" s="99" t="str">
        <f>IFERROR(VLOOKUP(U34,#REF!,2,0),"-")</f>
        <v>-</v>
      </c>
      <c r="W34" s="94" t="str">
        <f>IFERROR(VLOOKUP(U34,#REF!,5,0),"-")</f>
        <v>-</v>
      </c>
      <c r="X34" s="94" t="str">
        <f>IFERROR(VLOOKUP(U34,#REF!,4,0),"-")</f>
        <v>-</v>
      </c>
      <c r="Z34" s="100" t="str">
        <f>IFERROR(VLOOKUP(U34,#REF!,6,0),"-")</f>
        <v>-</v>
      </c>
      <c r="AD34" s="93"/>
    </row>
    <row r="35" spans="1:30" x14ac:dyDescent="0.8">
      <c r="A35" s="94" t="str">
        <f>IF(COUNTIF($D$2:D35,D35)=1,MAX($A$1:A34)+1,"")</f>
        <v/>
      </c>
      <c r="N35" s="97"/>
      <c r="O35" s="97"/>
      <c r="P35" s="100"/>
      <c r="S35" s="69"/>
      <c r="V35" s="99" t="str">
        <f>IFERROR(VLOOKUP(U35,#REF!,2,0),"-")</f>
        <v>-</v>
      </c>
      <c r="W35" s="94" t="str">
        <f>IFERROR(VLOOKUP(U35,#REF!,5,0),"-")</f>
        <v>-</v>
      </c>
      <c r="X35" s="94" t="str">
        <f>IFERROR(VLOOKUP(U35,#REF!,4,0),"-")</f>
        <v>-</v>
      </c>
      <c r="Z35" s="100" t="str">
        <f>IFERROR(VLOOKUP(U35,#REF!,6,0),"-")</f>
        <v>-</v>
      </c>
      <c r="AD35" s="93"/>
    </row>
    <row r="36" spans="1:30" x14ac:dyDescent="0.8">
      <c r="A36" s="94" t="str">
        <f>IF(COUNTIF($D$2:D36,D36)=1,MAX($A$1:A35)+1,"")</f>
        <v/>
      </c>
      <c r="N36" s="97"/>
      <c r="O36" s="97"/>
      <c r="P36" s="100"/>
      <c r="S36" s="69"/>
      <c r="V36" s="99" t="str">
        <f>IFERROR(VLOOKUP(U36,#REF!,2,0),"-")</f>
        <v>-</v>
      </c>
      <c r="W36" s="94" t="str">
        <f>IFERROR(VLOOKUP(U36,#REF!,5,0),"-")</f>
        <v>-</v>
      </c>
      <c r="X36" s="94" t="str">
        <f>IFERROR(VLOOKUP(U36,#REF!,4,0),"-")</f>
        <v>-</v>
      </c>
      <c r="Z36" s="100" t="str">
        <f>IFERROR(VLOOKUP(U36,#REF!,6,0),"-")</f>
        <v>-</v>
      </c>
      <c r="AD36" s="93"/>
    </row>
    <row r="37" spans="1:30" x14ac:dyDescent="0.8">
      <c r="A37" s="94" t="str">
        <f>IF(COUNTIF($D$2:D37,D37)=1,MAX($A$1:A36)+1,"")</f>
        <v/>
      </c>
      <c r="N37" s="97"/>
      <c r="O37" s="97"/>
      <c r="P37" s="100"/>
      <c r="S37" s="69"/>
      <c r="V37" s="99" t="str">
        <f>IFERROR(VLOOKUP(U37,#REF!,2,0),"-")</f>
        <v>-</v>
      </c>
      <c r="W37" s="94" t="str">
        <f>IFERROR(VLOOKUP(U37,#REF!,5,0),"-")</f>
        <v>-</v>
      </c>
      <c r="X37" s="94" t="str">
        <f>IFERROR(VLOOKUP(U37,#REF!,4,0),"-")</f>
        <v>-</v>
      </c>
      <c r="Z37" s="100" t="str">
        <f>IFERROR(VLOOKUP(U37,#REF!,6,0),"-")</f>
        <v>-</v>
      </c>
      <c r="AD37" s="93"/>
    </row>
    <row r="38" spans="1:30" x14ac:dyDescent="0.8">
      <c r="A38" s="94" t="str">
        <f>IF(COUNTIF($D$2:D38,D38)=1,MAX($A$1:A37)+1,"")</f>
        <v/>
      </c>
      <c r="N38" s="97"/>
      <c r="O38" s="97"/>
      <c r="P38" s="100"/>
      <c r="S38" s="69"/>
      <c r="V38" s="99" t="str">
        <f>IFERROR(VLOOKUP(U38,#REF!,2,0),"-")</f>
        <v>-</v>
      </c>
      <c r="W38" s="94" t="str">
        <f>IFERROR(VLOOKUP(U38,#REF!,5,0),"-")</f>
        <v>-</v>
      </c>
      <c r="X38" s="94" t="str">
        <f>IFERROR(VLOOKUP(U38,#REF!,4,0),"-")</f>
        <v>-</v>
      </c>
      <c r="Z38" s="100" t="str">
        <f>IFERROR(VLOOKUP(U38,#REF!,6,0),"-")</f>
        <v>-</v>
      </c>
      <c r="AD38" s="93"/>
    </row>
    <row r="39" spans="1:30" x14ac:dyDescent="0.8">
      <c r="A39" s="94" t="str">
        <f>IF(COUNTIF($D$2:D39,D39)=1,MAX($A$1:A38)+1,"")</f>
        <v/>
      </c>
      <c r="N39" s="97"/>
      <c r="O39" s="97"/>
      <c r="P39" s="100"/>
      <c r="S39" s="69"/>
      <c r="V39" s="99" t="str">
        <f>IFERROR(VLOOKUP(U39,#REF!,2,0),"-")</f>
        <v>-</v>
      </c>
      <c r="W39" s="94" t="str">
        <f>IFERROR(VLOOKUP(U39,#REF!,5,0),"-")</f>
        <v>-</v>
      </c>
      <c r="X39" s="94" t="str">
        <f>IFERROR(VLOOKUP(U39,#REF!,4,0),"-")</f>
        <v>-</v>
      </c>
      <c r="Z39" s="100" t="str">
        <f>IFERROR(VLOOKUP(U39,#REF!,6,0),"-")</f>
        <v>-</v>
      </c>
      <c r="AD39" s="93"/>
    </row>
    <row r="40" spans="1:30" x14ac:dyDescent="0.8">
      <c r="A40" s="94" t="str">
        <f>IF(COUNTIF($D$2:D40,D40)=1,MAX($A$1:A39)+1,"")</f>
        <v/>
      </c>
      <c r="N40" s="97"/>
      <c r="O40" s="97"/>
      <c r="P40" s="100"/>
      <c r="S40" s="69"/>
      <c r="V40" s="99" t="str">
        <f>IFERROR(VLOOKUP(U40,#REF!,2,0),"-")</f>
        <v>-</v>
      </c>
      <c r="W40" s="94" t="str">
        <f>IFERROR(VLOOKUP(U40,#REF!,5,0),"-")</f>
        <v>-</v>
      </c>
      <c r="X40" s="94" t="str">
        <f>IFERROR(VLOOKUP(U40,#REF!,4,0),"-")</f>
        <v>-</v>
      </c>
      <c r="Z40" s="100" t="str">
        <f>IFERROR(VLOOKUP(U40,#REF!,6,0),"-")</f>
        <v>-</v>
      </c>
      <c r="AD40" s="93"/>
    </row>
    <row r="41" spans="1:30" x14ac:dyDescent="0.8">
      <c r="A41" s="94" t="str">
        <f>IF(COUNTIF($D$2:D41,D41)=1,MAX($A$1:A40)+1,"")</f>
        <v/>
      </c>
      <c r="N41" s="97"/>
      <c r="O41" s="97"/>
      <c r="P41" s="100"/>
      <c r="S41" s="69"/>
      <c r="V41" s="99" t="str">
        <f>IFERROR(VLOOKUP(U41,#REF!,2,0),"-")</f>
        <v>-</v>
      </c>
      <c r="W41" s="94" t="str">
        <f>IFERROR(VLOOKUP(U41,#REF!,5,0),"-")</f>
        <v>-</v>
      </c>
      <c r="X41" s="94" t="str">
        <f>IFERROR(VLOOKUP(U41,#REF!,4,0),"-")</f>
        <v>-</v>
      </c>
      <c r="Z41" s="100" t="str">
        <f>IFERROR(VLOOKUP(U41,#REF!,6,0),"-")</f>
        <v>-</v>
      </c>
      <c r="AD41" s="93"/>
    </row>
    <row r="42" spans="1:30" x14ac:dyDescent="0.8">
      <c r="A42" s="94" t="str">
        <f>IF(COUNTIF($D$2:D42,D42)=1,MAX($A$1:A41)+1,"")</f>
        <v/>
      </c>
      <c r="N42" s="97"/>
      <c r="O42" s="97"/>
      <c r="P42" s="100"/>
      <c r="S42" s="69"/>
      <c r="V42" s="99" t="str">
        <f>IFERROR(VLOOKUP(U42,#REF!,2,0),"-")</f>
        <v>-</v>
      </c>
      <c r="W42" s="94" t="str">
        <f>IFERROR(VLOOKUP(U42,#REF!,5,0),"-")</f>
        <v>-</v>
      </c>
      <c r="X42" s="94" t="str">
        <f>IFERROR(VLOOKUP(U42,#REF!,4,0),"-")</f>
        <v>-</v>
      </c>
      <c r="Z42" s="100" t="str">
        <f>IFERROR(VLOOKUP(U42,#REF!,6,0),"-")</f>
        <v>-</v>
      </c>
      <c r="AD42" s="93"/>
    </row>
    <row r="43" spans="1:30" x14ac:dyDescent="0.8">
      <c r="A43" s="94" t="str">
        <f>IF(COUNTIF($D$2:D43,D43)=1,MAX($A$1:A42)+1,"")</f>
        <v/>
      </c>
      <c r="N43" s="97"/>
      <c r="O43" s="97"/>
      <c r="P43" s="100"/>
      <c r="S43" s="69"/>
      <c r="V43" s="99" t="str">
        <f>IFERROR(VLOOKUP(U43,#REF!,2,0),"-")</f>
        <v>-</v>
      </c>
      <c r="W43" s="94" t="str">
        <f>IFERROR(VLOOKUP(U43,#REF!,5,0),"-")</f>
        <v>-</v>
      </c>
      <c r="X43" s="94" t="str">
        <f>IFERROR(VLOOKUP(U43,#REF!,4,0),"-")</f>
        <v>-</v>
      </c>
      <c r="Z43" s="100" t="str">
        <f>IFERROR(VLOOKUP(U43,#REF!,6,0),"-")</f>
        <v>-</v>
      </c>
      <c r="AD43" s="93"/>
    </row>
    <row r="44" spans="1:30" x14ac:dyDescent="0.8">
      <c r="A44" s="94" t="str">
        <f>IF(COUNTIF($D$2:D44,D44)=1,MAX($A$1:A43)+1,"")</f>
        <v/>
      </c>
      <c r="N44" s="97"/>
      <c r="O44" s="97"/>
      <c r="P44" s="100"/>
      <c r="S44" s="69"/>
      <c r="V44" s="99" t="str">
        <f>IFERROR(VLOOKUP(U44,#REF!,2,0),"-")</f>
        <v>-</v>
      </c>
      <c r="W44" s="94" t="str">
        <f>IFERROR(VLOOKUP(U44,#REF!,5,0),"-")</f>
        <v>-</v>
      </c>
      <c r="X44" s="94" t="str">
        <f>IFERROR(VLOOKUP(U44,#REF!,4,0),"-")</f>
        <v>-</v>
      </c>
      <c r="Z44" s="100" t="str">
        <f>IFERROR(VLOOKUP(U44,#REF!,6,0),"-")</f>
        <v>-</v>
      </c>
      <c r="AD44" s="93"/>
    </row>
    <row r="45" spans="1:30" x14ac:dyDescent="0.8">
      <c r="A45" s="94" t="str">
        <f>IF(COUNTIF($D$2:D45,D45)=1,MAX($A$1:A44)+1,"")</f>
        <v/>
      </c>
      <c r="N45" s="97"/>
      <c r="O45" s="97"/>
      <c r="P45" s="100"/>
      <c r="S45" s="69"/>
      <c r="V45" s="99" t="str">
        <f>IFERROR(VLOOKUP(U45,#REF!,2,0),"-")</f>
        <v>-</v>
      </c>
      <c r="W45" s="94" t="str">
        <f>IFERROR(VLOOKUP(U45,#REF!,5,0),"-")</f>
        <v>-</v>
      </c>
      <c r="X45" s="94" t="str">
        <f>IFERROR(VLOOKUP(U45,#REF!,4,0),"-")</f>
        <v>-</v>
      </c>
      <c r="Z45" s="100" t="str">
        <f>IFERROR(VLOOKUP(U45,#REF!,6,0),"-")</f>
        <v>-</v>
      </c>
      <c r="AD45" s="93"/>
    </row>
    <row r="46" spans="1:30" x14ac:dyDescent="0.8">
      <c r="A46" s="94" t="str">
        <f>IF(COUNTIF($D$2:D46,D46)=1,MAX($A$1:A45)+1,"")</f>
        <v/>
      </c>
      <c r="N46" s="97"/>
      <c r="O46" s="97"/>
      <c r="P46" s="100"/>
      <c r="S46" s="69"/>
      <c r="V46" s="99" t="str">
        <f>IFERROR(VLOOKUP(U46,#REF!,2,0),"-")</f>
        <v>-</v>
      </c>
      <c r="W46" s="94" t="str">
        <f>IFERROR(VLOOKUP(U46,#REF!,5,0),"-")</f>
        <v>-</v>
      </c>
      <c r="X46" s="94" t="str">
        <f>IFERROR(VLOOKUP(U46,#REF!,4,0),"-")</f>
        <v>-</v>
      </c>
      <c r="Z46" s="100" t="str">
        <f>IFERROR(VLOOKUP(U46,#REF!,6,0),"-")</f>
        <v>-</v>
      </c>
      <c r="AD46" s="93"/>
    </row>
    <row r="47" spans="1:30" x14ac:dyDescent="0.8">
      <c r="A47" s="94" t="str">
        <f>IF(COUNTIF($D$2:D47,D47)=1,MAX($A$1:A46)+1,"")</f>
        <v/>
      </c>
      <c r="N47" s="97"/>
      <c r="O47" s="97"/>
      <c r="P47" s="100"/>
      <c r="V47" s="99" t="str">
        <f>IFERROR(VLOOKUP(U47,#REF!,2,0),"-")</f>
        <v>-</v>
      </c>
      <c r="W47" s="94" t="str">
        <f>IFERROR(VLOOKUP(U47,#REF!,5,0),"-")</f>
        <v>-</v>
      </c>
      <c r="X47" s="94" t="str">
        <f>IFERROR(VLOOKUP(U47,#REF!,4,0),"-")</f>
        <v>-</v>
      </c>
      <c r="Z47" s="100" t="str">
        <f>IFERROR(VLOOKUP(U47,#REF!,6,0),"-")</f>
        <v>-</v>
      </c>
      <c r="AD47" s="93"/>
    </row>
    <row r="48" spans="1:30" x14ac:dyDescent="0.8">
      <c r="A48" s="94" t="str">
        <f>IF(COUNTIF($D$2:D48,D48)=1,MAX($A$1:A47)+1,"")</f>
        <v/>
      </c>
      <c r="N48" s="97"/>
      <c r="O48" s="97"/>
      <c r="P48" s="100"/>
      <c r="V48" s="99" t="str">
        <f>IFERROR(VLOOKUP(U48,#REF!,2,0),"-")</f>
        <v>-</v>
      </c>
      <c r="W48" s="94" t="str">
        <f>IFERROR(VLOOKUP(U48,#REF!,5,0),"-")</f>
        <v>-</v>
      </c>
      <c r="X48" s="94" t="str">
        <f>IFERROR(VLOOKUP(U48,#REF!,4,0),"-")</f>
        <v>-</v>
      </c>
      <c r="Z48" s="100" t="str">
        <f>IFERROR(VLOOKUP(U48,#REF!,6,0),"-")</f>
        <v>-</v>
      </c>
      <c r="AD48" s="93"/>
    </row>
    <row r="49" spans="1:30" x14ac:dyDescent="0.8">
      <c r="A49" s="94" t="str">
        <f>IF(COUNTIF($D$2:D49,D49)=1,MAX($A$1:A48)+1,"")</f>
        <v/>
      </c>
      <c r="N49" s="97"/>
      <c r="O49" s="97"/>
      <c r="P49" s="100"/>
      <c r="V49" s="99" t="str">
        <f>IFERROR(VLOOKUP(U49,#REF!,2,0),"-")</f>
        <v>-</v>
      </c>
      <c r="W49" s="94" t="str">
        <f>IFERROR(VLOOKUP(U49,#REF!,5,0),"-")</f>
        <v>-</v>
      </c>
      <c r="X49" s="94" t="str">
        <f>IFERROR(VLOOKUP(U49,#REF!,4,0),"-")</f>
        <v>-</v>
      </c>
      <c r="Z49" s="100" t="str">
        <f>IFERROR(VLOOKUP(U49,#REF!,6,0),"-")</f>
        <v>-</v>
      </c>
      <c r="AD49" s="93"/>
    </row>
    <row r="50" spans="1:30" x14ac:dyDescent="0.8">
      <c r="A50" s="94" t="str">
        <f>IF(COUNTIF($D$2:D50,D50)=1,MAX($A$1:A49)+1,"")</f>
        <v/>
      </c>
      <c r="N50" s="97"/>
      <c r="O50" s="97"/>
      <c r="P50" s="100"/>
      <c r="V50" s="99" t="str">
        <f>IFERROR(VLOOKUP(U50,#REF!,2,0),"-")</f>
        <v>-</v>
      </c>
      <c r="W50" s="94" t="str">
        <f>IFERROR(VLOOKUP(U50,#REF!,5,0),"-")</f>
        <v>-</v>
      </c>
      <c r="X50" s="94" t="str">
        <f>IFERROR(VLOOKUP(U50,#REF!,4,0),"-")</f>
        <v>-</v>
      </c>
      <c r="Z50" s="100" t="str">
        <f>IFERROR(VLOOKUP(U50,#REF!,6,0),"-")</f>
        <v>-</v>
      </c>
      <c r="AD50" s="93"/>
    </row>
    <row r="51" spans="1:30" x14ac:dyDescent="0.8">
      <c r="A51" s="94" t="str">
        <f>IF(COUNTIF($D$2:D51,D51)=1,MAX($A$1:A50)+1,"")</f>
        <v/>
      </c>
      <c r="N51" s="97"/>
      <c r="O51" s="97"/>
      <c r="P51" s="100"/>
      <c r="V51" s="99" t="str">
        <f>IFERROR(VLOOKUP(U51,#REF!,2,0),"-")</f>
        <v>-</v>
      </c>
      <c r="W51" s="94" t="str">
        <f>IFERROR(VLOOKUP(U51,#REF!,5,0),"-")</f>
        <v>-</v>
      </c>
      <c r="X51" s="94" t="str">
        <f>IFERROR(VLOOKUP(U51,#REF!,4,0),"-")</f>
        <v>-</v>
      </c>
      <c r="Z51" s="100" t="str">
        <f>IFERROR(VLOOKUP(U51,#REF!,6,0),"-")</f>
        <v>-</v>
      </c>
      <c r="AD51" s="93"/>
    </row>
    <row r="52" spans="1:30" x14ac:dyDescent="0.8">
      <c r="A52" s="94" t="str">
        <f>IF(COUNTIF($D$2:D52,D52)=1,MAX($A$1:A51)+1,"")</f>
        <v/>
      </c>
      <c r="N52" s="97"/>
      <c r="O52" s="97"/>
      <c r="P52" s="100"/>
      <c r="V52" s="99" t="str">
        <f>IFERROR(VLOOKUP(U52,#REF!,2,0),"-")</f>
        <v>-</v>
      </c>
      <c r="W52" s="94" t="str">
        <f>IFERROR(VLOOKUP(U52,#REF!,5,0),"-")</f>
        <v>-</v>
      </c>
      <c r="X52" s="94" t="str">
        <f>IFERROR(VLOOKUP(U52,#REF!,4,0),"-")</f>
        <v>-</v>
      </c>
      <c r="Z52" s="100" t="str">
        <f>IFERROR(VLOOKUP(U52,#REF!,6,0),"-")</f>
        <v>-</v>
      </c>
      <c r="AD52" s="93"/>
    </row>
    <row r="53" spans="1:30" x14ac:dyDescent="0.8">
      <c r="A53" s="94" t="str">
        <f>IF(COUNTIF($D$2:D53,D53)=1,MAX($A$1:A52)+1,"")</f>
        <v/>
      </c>
      <c r="N53" s="97"/>
      <c r="O53" s="97"/>
      <c r="P53" s="100"/>
      <c r="V53" s="99" t="str">
        <f>IFERROR(VLOOKUP(U53,#REF!,2,0),"-")</f>
        <v>-</v>
      </c>
      <c r="W53" s="94" t="str">
        <f>IFERROR(VLOOKUP(U53,#REF!,5,0),"-")</f>
        <v>-</v>
      </c>
      <c r="X53" s="94" t="str">
        <f>IFERROR(VLOOKUP(U53,#REF!,4,0),"-")</f>
        <v>-</v>
      </c>
      <c r="Z53" s="100" t="str">
        <f>IFERROR(VLOOKUP(U53,#REF!,6,0),"-")</f>
        <v>-</v>
      </c>
      <c r="AD53" s="93"/>
    </row>
    <row r="54" spans="1:30" x14ac:dyDescent="0.8">
      <c r="A54" s="94" t="str">
        <f>IF(COUNTIF($D$2:D54,D54)=1,MAX($A$1:A53)+1,"")</f>
        <v/>
      </c>
      <c r="N54" s="97"/>
      <c r="O54" s="97"/>
      <c r="P54" s="100"/>
      <c r="V54" s="99" t="str">
        <f>IFERROR(VLOOKUP(U54,#REF!,2,0),"-")</f>
        <v>-</v>
      </c>
      <c r="W54" s="94" t="str">
        <f>IFERROR(VLOOKUP(U54,#REF!,5,0),"-")</f>
        <v>-</v>
      </c>
      <c r="X54" s="94" t="str">
        <f>IFERROR(VLOOKUP(U54,#REF!,4,0),"-")</f>
        <v>-</v>
      </c>
      <c r="Z54" s="100" t="str">
        <f>IFERROR(VLOOKUP(U54,#REF!,6,0),"-")</f>
        <v>-</v>
      </c>
      <c r="AD54" s="93"/>
    </row>
    <row r="55" spans="1:30" x14ac:dyDescent="0.8">
      <c r="A55" s="94" t="str">
        <f>IF(COUNTIF($D$2:D55,D55)=1,MAX($A$1:A54)+1,"")</f>
        <v/>
      </c>
      <c r="N55" s="97"/>
      <c r="O55" s="97"/>
      <c r="P55" s="100"/>
      <c r="V55" s="99" t="str">
        <f>IFERROR(VLOOKUP(U55,#REF!,2,0),"-")</f>
        <v>-</v>
      </c>
      <c r="W55" s="94" t="str">
        <f>IFERROR(VLOOKUP(U55,#REF!,5,0),"-")</f>
        <v>-</v>
      </c>
      <c r="X55" s="94" t="str">
        <f>IFERROR(VLOOKUP(U55,#REF!,4,0),"-")</f>
        <v>-</v>
      </c>
      <c r="Z55" s="100" t="str">
        <f>IFERROR(VLOOKUP(U55,#REF!,6,0),"-")</f>
        <v>-</v>
      </c>
      <c r="AD55" s="93"/>
    </row>
    <row r="56" spans="1:30" x14ac:dyDescent="0.8">
      <c r="A56" s="94" t="str">
        <f>IF(COUNTIF($D$2:D56,D56)=1,MAX($A$1:A55)+1,"")</f>
        <v/>
      </c>
      <c r="N56" s="97"/>
      <c r="O56" s="97"/>
      <c r="P56" s="100"/>
      <c r="V56" s="99" t="str">
        <f>IFERROR(VLOOKUP(U56,#REF!,2,0),"-")</f>
        <v>-</v>
      </c>
      <c r="W56" s="94" t="str">
        <f>IFERROR(VLOOKUP(U56,#REF!,5,0),"-")</f>
        <v>-</v>
      </c>
      <c r="X56" s="94" t="str">
        <f>IFERROR(VLOOKUP(U56,#REF!,4,0),"-")</f>
        <v>-</v>
      </c>
      <c r="Z56" s="100" t="str">
        <f>IFERROR(VLOOKUP(U56,#REF!,6,0),"-")</f>
        <v>-</v>
      </c>
      <c r="AD56" s="93"/>
    </row>
    <row r="57" spans="1:30" x14ac:dyDescent="0.8">
      <c r="A57" s="94" t="str">
        <f>IF(COUNTIF($D$2:D57,D57)=1,MAX($A$1:A56)+1,"")</f>
        <v/>
      </c>
      <c r="N57" s="97"/>
      <c r="O57" s="97"/>
      <c r="P57" s="100"/>
      <c r="V57" s="99" t="str">
        <f>IFERROR(VLOOKUP(U57,#REF!,2,0),"-")</f>
        <v>-</v>
      </c>
      <c r="W57" s="94" t="str">
        <f>IFERROR(VLOOKUP(U57,#REF!,5,0),"-")</f>
        <v>-</v>
      </c>
      <c r="X57" s="94" t="str">
        <f>IFERROR(VLOOKUP(U57,#REF!,4,0),"-")</f>
        <v>-</v>
      </c>
      <c r="Z57" s="100" t="str">
        <f>IFERROR(VLOOKUP(U57,#REF!,6,0),"-")</f>
        <v>-</v>
      </c>
      <c r="AD57" s="93"/>
    </row>
    <row r="58" spans="1:30" x14ac:dyDescent="0.8">
      <c r="A58" s="94" t="str">
        <f>IF(COUNTIF($D$2:D58,D58)=1,MAX($A$1:A57)+1,"")</f>
        <v/>
      </c>
      <c r="N58" s="97"/>
      <c r="O58" s="97"/>
      <c r="P58" s="100"/>
      <c r="V58" s="99" t="str">
        <f>IFERROR(VLOOKUP(U58,#REF!,2,0),"-")</f>
        <v>-</v>
      </c>
      <c r="W58" s="94" t="str">
        <f>IFERROR(VLOOKUP(U58,#REF!,5,0),"-")</f>
        <v>-</v>
      </c>
      <c r="X58" s="94" t="str">
        <f>IFERROR(VLOOKUP(U58,#REF!,4,0),"-")</f>
        <v>-</v>
      </c>
      <c r="Z58" s="100" t="str">
        <f>IFERROR(VLOOKUP(U58,#REF!,6,0),"-")</f>
        <v>-</v>
      </c>
      <c r="AD58" s="93"/>
    </row>
    <row r="59" spans="1:30" x14ac:dyDescent="0.8">
      <c r="A59" s="94" t="str">
        <f>IF(COUNTIF($D$2:D59,D59)=1,MAX($A$1:A58)+1,"")</f>
        <v/>
      </c>
      <c r="N59" s="97"/>
      <c r="O59" s="97"/>
      <c r="P59" s="100"/>
      <c r="V59" s="99" t="str">
        <f>IFERROR(VLOOKUP(U59,#REF!,2,0),"-")</f>
        <v>-</v>
      </c>
      <c r="W59" s="94" t="str">
        <f>IFERROR(VLOOKUP(U59,#REF!,5,0),"-")</f>
        <v>-</v>
      </c>
      <c r="X59" s="94" t="str">
        <f>IFERROR(VLOOKUP(U59,#REF!,4,0),"-")</f>
        <v>-</v>
      </c>
      <c r="Z59" s="100" t="str">
        <f>IFERROR(VLOOKUP(U59,#REF!,6,0),"-")</f>
        <v>-</v>
      </c>
      <c r="AD59" s="93"/>
    </row>
    <row r="60" spans="1:30" x14ac:dyDescent="0.8">
      <c r="A60" s="94" t="str">
        <f>IF(COUNTIF($D$2:D60,D60)=1,MAX($A$1:A59)+1,"")</f>
        <v/>
      </c>
      <c r="N60" s="97"/>
      <c r="O60" s="97"/>
      <c r="P60" s="100"/>
      <c r="V60" s="99" t="str">
        <f>IFERROR(VLOOKUP(U60,#REF!,2,0),"-")</f>
        <v>-</v>
      </c>
      <c r="W60" s="94" t="str">
        <f>IFERROR(VLOOKUP(U60,#REF!,5,0),"-")</f>
        <v>-</v>
      </c>
      <c r="X60" s="94" t="str">
        <f>IFERROR(VLOOKUP(U60,#REF!,4,0),"-")</f>
        <v>-</v>
      </c>
      <c r="Z60" s="100" t="str">
        <f>IFERROR(VLOOKUP(U60,#REF!,6,0),"-")</f>
        <v>-</v>
      </c>
      <c r="AD60" s="93"/>
    </row>
    <row r="61" spans="1:30" x14ac:dyDescent="0.8">
      <c r="A61" s="94" t="str">
        <f>IF(COUNTIF($D$2:D61,D61)=1,MAX($A$1:A60)+1,"")</f>
        <v/>
      </c>
      <c r="N61" s="97"/>
      <c r="O61" s="97"/>
      <c r="P61" s="100"/>
      <c r="V61" s="99" t="str">
        <f>IFERROR(VLOOKUP(U61,#REF!,2,0),"-")</f>
        <v>-</v>
      </c>
      <c r="W61" s="94" t="str">
        <f>IFERROR(VLOOKUP(U61,#REF!,5,0),"-")</f>
        <v>-</v>
      </c>
      <c r="X61" s="94" t="str">
        <f>IFERROR(VLOOKUP(U61,#REF!,4,0),"-")</f>
        <v>-</v>
      </c>
      <c r="Z61" s="100" t="str">
        <f>IFERROR(VLOOKUP(U61,#REF!,6,0),"-")</f>
        <v>-</v>
      </c>
      <c r="AD61" s="93"/>
    </row>
    <row r="62" spans="1:30" x14ac:dyDescent="0.8">
      <c r="A62" s="94" t="str">
        <f>IF(COUNTIF($D$2:D62,D62)=1,MAX($A$1:A61)+1,"")</f>
        <v/>
      </c>
      <c r="N62" s="97"/>
      <c r="O62" s="97"/>
      <c r="P62" s="100"/>
      <c r="V62" s="99" t="str">
        <f>IFERROR(VLOOKUP(U62,#REF!,2,0),"-")</f>
        <v>-</v>
      </c>
      <c r="W62" s="94" t="str">
        <f>IFERROR(VLOOKUP(U62,#REF!,5,0),"-")</f>
        <v>-</v>
      </c>
      <c r="X62" s="94" t="str">
        <f>IFERROR(VLOOKUP(U62,#REF!,4,0),"-")</f>
        <v>-</v>
      </c>
      <c r="Z62" s="100" t="str">
        <f>IFERROR(VLOOKUP(U62,#REF!,6,0),"-")</f>
        <v>-</v>
      </c>
      <c r="AD62" s="93"/>
    </row>
    <row r="63" spans="1:30" x14ac:dyDescent="0.8">
      <c r="A63" s="94" t="str">
        <f>IF(COUNTIF($D$2:D63,D63)=1,MAX($A$1:A62)+1,"")</f>
        <v/>
      </c>
      <c r="N63" s="97"/>
      <c r="O63" s="97"/>
      <c r="P63" s="100"/>
      <c r="V63" s="99" t="str">
        <f>IFERROR(VLOOKUP(U63,#REF!,2,0),"-")</f>
        <v>-</v>
      </c>
      <c r="W63" s="94" t="str">
        <f>IFERROR(VLOOKUP(U63,#REF!,5,0),"-")</f>
        <v>-</v>
      </c>
      <c r="X63" s="94" t="str">
        <f>IFERROR(VLOOKUP(U63,#REF!,4,0),"-")</f>
        <v>-</v>
      </c>
      <c r="Z63" s="100" t="str">
        <f>IFERROR(VLOOKUP(U63,#REF!,6,0),"-")</f>
        <v>-</v>
      </c>
      <c r="AD63" s="93"/>
    </row>
    <row r="64" spans="1:30" x14ac:dyDescent="0.8">
      <c r="A64" s="94" t="str">
        <f>IF(COUNTIF($D$2:D64,D64)=1,MAX($A$1:A63)+1,"")</f>
        <v/>
      </c>
      <c r="N64" s="97"/>
      <c r="O64" s="97"/>
      <c r="P64" s="100"/>
      <c r="V64" s="99" t="str">
        <f>IFERROR(VLOOKUP(U64,#REF!,2,0),"-")</f>
        <v>-</v>
      </c>
      <c r="W64" s="94" t="str">
        <f>IFERROR(VLOOKUP(U64,#REF!,5,0),"-")</f>
        <v>-</v>
      </c>
      <c r="X64" s="94" t="str">
        <f>IFERROR(VLOOKUP(U64,#REF!,4,0),"-")</f>
        <v>-</v>
      </c>
      <c r="Z64" s="100" t="str">
        <f>IFERROR(VLOOKUP(U64,#REF!,6,0),"-")</f>
        <v>-</v>
      </c>
      <c r="AD64" s="93"/>
    </row>
    <row r="65" spans="1:30" x14ac:dyDescent="0.8">
      <c r="A65" s="94" t="str">
        <f>IF(COUNTIF($D$2:D65,D65)=1,MAX($A$1:A64)+1,"")</f>
        <v/>
      </c>
      <c r="N65" s="97"/>
      <c r="O65" s="97"/>
      <c r="P65" s="100"/>
      <c r="V65" s="99" t="str">
        <f>IFERROR(VLOOKUP(U65,#REF!,2,0),"-")</f>
        <v>-</v>
      </c>
      <c r="W65" s="94" t="str">
        <f>IFERROR(VLOOKUP(U65,#REF!,5,0),"-")</f>
        <v>-</v>
      </c>
      <c r="X65" s="94" t="str">
        <f>IFERROR(VLOOKUP(U65,#REF!,4,0),"-")</f>
        <v>-</v>
      </c>
      <c r="Z65" s="100" t="str">
        <f>IFERROR(VLOOKUP(U65,#REF!,6,0),"-")</f>
        <v>-</v>
      </c>
      <c r="AD65" s="93"/>
    </row>
    <row r="66" spans="1:30" x14ac:dyDescent="0.8">
      <c r="A66" s="94" t="str">
        <f>IF(COUNTIF($D$2:D66,D66)=1,MAX($A$1:A65)+1,"")</f>
        <v/>
      </c>
      <c r="N66" s="97"/>
      <c r="O66" s="97"/>
      <c r="P66" s="100"/>
      <c r="V66" s="99" t="str">
        <f>IFERROR(VLOOKUP(U66,#REF!,2,0),"-")</f>
        <v>-</v>
      </c>
      <c r="W66" s="94" t="str">
        <f>IFERROR(VLOOKUP(U66,#REF!,5,0),"-")</f>
        <v>-</v>
      </c>
      <c r="X66" s="94" t="str">
        <f>IFERROR(VLOOKUP(U66,#REF!,4,0),"-")</f>
        <v>-</v>
      </c>
      <c r="Z66" s="100" t="str">
        <f>IFERROR(VLOOKUP(U66,#REF!,6,0),"-")</f>
        <v>-</v>
      </c>
      <c r="AD66" s="93"/>
    </row>
    <row r="67" spans="1:30" x14ac:dyDescent="0.8">
      <c r="A67" s="94" t="str">
        <f>IF(COUNTIF($D$2:D67,D67)=1,MAX($A$1:A66)+1,"")</f>
        <v/>
      </c>
      <c r="N67" s="97"/>
      <c r="O67" s="97"/>
      <c r="P67" s="100"/>
      <c r="V67" s="99" t="str">
        <f>IFERROR(VLOOKUP(U67,#REF!,2,0),"-")</f>
        <v>-</v>
      </c>
      <c r="W67" s="94" t="str">
        <f>IFERROR(VLOOKUP(U67,#REF!,5,0),"-")</f>
        <v>-</v>
      </c>
      <c r="X67" s="94" t="str">
        <f>IFERROR(VLOOKUP(U67,#REF!,4,0),"-")</f>
        <v>-</v>
      </c>
      <c r="Z67" s="100" t="str">
        <f>IFERROR(VLOOKUP(U67,#REF!,6,0),"-")</f>
        <v>-</v>
      </c>
      <c r="AD67" s="93"/>
    </row>
    <row r="68" spans="1:30" x14ac:dyDescent="0.8">
      <c r="A68" s="94" t="str">
        <f>IF(COUNTIF($D$2:D68,D68)=1,MAX($A$1:A67)+1,"")</f>
        <v/>
      </c>
      <c r="N68" s="97"/>
      <c r="O68" s="97"/>
      <c r="P68" s="100"/>
      <c r="V68" s="99" t="str">
        <f>IFERROR(VLOOKUP(U68,#REF!,2,0),"-")</f>
        <v>-</v>
      </c>
      <c r="W68" s="94" t="str">
        <f>IFERROR(VLOOKUP(U68,#REF!,5,0),"-")</f>
        <v>-</v>
      </c>
      <c r="X68" s="94" t="str">
        <f>IFERROR(VLOOKUP(U68,#REF!,4,0),"-")</f>
        <v>-</v>
      </c>
      <c r="Z68" s="100" t="str">
        <f>IFERROR(VLOOKUP(U68,#REF!,6,0),"-")</f>
        <v>-</v>
      </c>
      <c r="AD68" s="93"/>
    </row>
    <row r="69" spans="1:30" x14ac:dyDescent="0.8">
      <c r="A69" s="94" t="str">
        <f>IF(COUNTIF($D$2:D69,D69)=1,MAX($A$1:A68)+1,"")</f>
        <v/>
      </c>
      <c r="N69" s="97"/>
      <c r="O69" s="97"/>
      <c r="P69" s="100"/>
      <c r="V69" s="99" t="str">
        <f>IFERROR(VLOOKUP(U69,#REF!,2,0),"-")</f>
        <v>-</v>
      </c>
      <c r="W69" s="94" t="str">
        <f>IFERROR(VLOOKUP(U69,#REF!,5,0),"-")</f>
        <v>-</v>
      </c>
      <c r="X69" s="94" t="str">
        <f>IFERROR(VLOOKUP(U69,#REF!,4,0),"-")</f>
        <v>-</v>
      </c>
      <c r="Z69" s="100" t="str">
        <f>IFERROR(VLOOKUP(U69,#REF!,6,0),"-")</f>
        <v>-</v>
      </c>
      <c r="AD69" s="93"/>
    </row>
    <row r="70" spans="1:30" x14ac:dyDescent="0.8">
      <c r="A70" s="94" t="str">
        <f>IF(COUNTIF($D$2:D70,D70)=1,MAX($A$1:A69)+1,"")</f>
        <v/>
      </c>
      <c r="N70" s="97"/>
      <c r="O70" s="97"/>
      <c r="P70" s="100"/>
      <c r="V70" s="99" t="str">
        <f>IFERROR(VLOOKUP(U70,#REF!,2,0),"-")</f>
        <v>-</v>
      </c>
      <c r="W70" s="94" t="str">
        <f>IFERROR(VLOOKUP(U70,#REF!,5,0),"-")</f>
        <v>-</v>
      </c>
      <c r="X70" s="94" t="str">
        <f>IFERROR(VLOOKUP(U70,#REF!,4,0),"-")</f>
        <v>-</v>
      </c>
      <c r="Z70" s="100" t="str">
        <f>IFERROR(VLOOKUP(U70,#REF!,6,0),"-")</f>
        <v>-</v>
      </c>
      <c r="AD70" s="93"/>
    </row>
    <row r="71" spans="1:30" x14ac:dyDescent="0.8">
      <c r="A71" s="94" t="str">
        <f>IF(COUNTIF($D$2:D71,D71)=1,MAX($A$1:A70)+1,"")</f>
        <v/>
      </c>
      <c r="N71" s="97"/>
      <c r="O71" s="97"/>
      <c r="P71" s="100"/>
      <c r="V71" s="99" t="str">
        <f>IFERROR(VLOOKUP(U71,#REF!,2,0),"-")</f>
        <v>-</v>
      </c>
      <c r="W71" s="94" t="str">
        <f>IFERROR(VLOOKUP(U71,#REF!,5,0),"-")</f>
        <v>-</v>
      </c>
      <c r="X71" s="94" t="str">
        <f>IFERROR(VLOOKUP(U71,#REF!,4,0),"-")</f>
        <v>-</v>
      </c>
      <c r="Z71" s="100" t="str">
        <f>IFERROR(VLOOKUP(U71,#REF!,6,0),"-")</f>
        <v>-</v>
      </c>
      <c r="AD71" s="93"/>
    </row>
    <row r="72" spans="1:30" x14ac:dyDescent="0.8">
      <c r="A72" s="94" t="str">
        <f>IF(COUNTIF($D$2:D72,D72)=1,MAX($A$1:A71)+1,"")</f>
        <v/>
      </c>
      <c r="N72" s="97"/>
      <c r="O72" s="97"/>
      <c r="P72" s="100"/>
      <c r="V72" s="99" t="str">
        <f>IFERROR(VLOOKUP(U72,#REF!,2,0),"-")</f>
        <v>-</v>
      </c>
      <c r="W72" s="94" t="str">
        <f>IFERROR(VLOOKUP(U72,#REF!,5,0),"-")</f>
        <v>-</v>
      </c>
      <c r="X72" s="94" t="str">
        <f>IFERROR(VLOOKUP(U72,#REF!,4,0),"-")</f>
        <v>-</v>
      </c>
      <c r="Z72" s="100" t="str">
        <f>IFERROR(VLOOKUP(U72,#REF!,6,0),"-")</f>
        <v>-</v>
      </c>
      <c r="AD72" s="93"/>
    </row>
    <row r="73" spans="1:30" x14ac:dyDescent="0.8">
      <c r="A73" s="94" t="str">
        <f>IF(COUNTIF($D$2:D73,D73)=1,MAX($A$1:A72)+1,"")</f>
        <v/>
      </c>
      <c r="N73" s="97"/>
      <c r="O73" s="97"/>
      <c r="P73" s="100"/>
      <c r="V73" s="99" t="str">
        <f>IFERROR(VLOOKUP(U73,#REF!,2,0),"-")</f>
        <v>-</v>
      </c>
      <c r="W73" s="94" t="str">
        <f>IFERROR(VLOOKUP(U73,#REF!,5,0),"-")</f>
        <v>-</v>
      </c>
      <c r="X73" s="94" t="str">
        <f>IFERROR(VLOOKUP(U73,#REF!,4,0),"-")</f>
        <v>-</v>
      </c>
      <c r="Z73" s="100" t="str">
        <f>IFERROR(VLOOKUP(U73,#REF!,6,0),"-")</f>
        <v>-</v>
      </c>
      <c r="AD73" s="93"/>
    </row>
    <row r="74" spans="1:30" x14ac:dyDescent="0.8">
      <c r="A74" s="94" t="str">
        <f>IF(COUNTIF($D$2:D74,D74)=1,MAX($A$1:A73)+1,"")</f>
        <v/>
      </c>
      <c r="N74" s="97"/>
      <c r="O74" s="97"/>
      <c r="P74" s="100"/>
      <c r="V74" s="99" t="str">
        <f>IFERROR(VLOOKUP(U74,#REF!,2,0),"-")</f>
        <v>-</v>
      </c>
      <c r="W74" s="94" t="str">
        <f>IFERROR(VLOOKUP(U74,#REF!,5,0),"-")</f>
        <v>-</v>
      </c>
      <c r="X74" s="94" t="str">
        <f>IFERROR(VLOOKUP(U74,#REF!,4,0),"-")</f>
        <v>-</v>
      </c>
      <c r="Z74" s="100" t="str">
        <f>IFERROR(VLOOKUP(U74,#REF!,6,0),"-")</f>
        <v>-</v>
      </c>
      <c r="AD74" s="93"/>
    </row>
    <row r="75" spans="1:30" x14ac:dyDescent="0.8">
      <c r="A75" s="94" t="str">
        <f>IF(COUNTIF($D$2:D75,D75)=1,MAX($A$1:A74)+1,"")</f>
        <v/>
      </c>
      <c r="N75" s="97"/>
      <c r="O75" s="97"/>
      <c r="P75" s="100"/>
      <c r="V75" s="99" t="str">
        <f>IFERROR(VLOOKUP(U75,#REF!,2,0),"-")</f>
        <v>-</v>
      </c>
      <c r="W75" s="94" t="str">
        <f>IFERROR(VLOOKUP(U75,#REF!,5,0),"-")</f>
        <v>-</v>
      </c>
      <c r="X75" s="94" t="str">
        <f>IFERROR(VLOOKUP(U75,#REF!,4,0),"-")</f>
        <v>-</v>
      </c>
      <c r="Z75" s="100" t="str">
        <f>IFERROR(VLOOKUP(U75,#REF!,6,0),"-")</f>
        <v>-</v>
      </c>
      <c r="AD75" s="93"/>
    </row>
    <row r="76" spans="1:30" x14ac:dyDescent="0.8">
      <c r="A76" s="94" t="str">
        <f>IF(COUNTIF($D$2:D76,D76)=1,MAX($A$1:A75)+1,"")</f>
        <v/>
      </c>
      <c r="N76" s="97"/>
      <c r="O76" s="97"/>
      <c r="P76" s="100"/>
      <c r="V76" s="99" t="str">
        <f>IFERROR(VLOOKUP(U76,#REF!,2,0),"-")</f>
        <v>-</v>
      </c>
      <c r="W76" s="94" t="str">
        <f>IFERROR(VLOOKUP(U76,#REF!,5,0),"-")</f>
        <v>-</v>
      </c>
      <c r="X76" s="94" t="str">
        <f>IFERROR(VLOOKUP(U76,#REF!,4,0),"-")</f>
        <v>-</v>
      </c>
      <c r="Z76" s="100" t="str">
        <f>IFERROR(VLOOKUP(U76,#REF!,6,0),"-")</f>
        <v>-</v>
      </c>
      <c r="AD76" s="93"/>
    </row>
    <row r="77" spans="1:30" x14ac:dyDescent="0.8">
      <c r="A77" s="94" t="str">
        <f>IF(COUNTIF($D$2:D77,D77)=1,MAX($A$1:A76)+1,"")</f>
        <v/>
      </c>
      <c r="N77" s="97"/>
      <c r="O77" s="97"/>
      <c r="P77" s="100"/>
      <c r="V77" s="99" t="str">
        <f>IFERROR(VLOOKUP(U77,#REF!,2,0),"-")</f>
        <v>-</v>
      </c>
      <c r="W77" s="94" t="str">
        <f>IFERROR(VLOOKUP(U77,#REF!,5,0),"-")</f>
        <v>-</v>
      </c>
      <c r="X77" s="94" t="str">
        <f>IFERROR(VLOOKUP(U77,#REF!,4,0),"-")</f>
        <v>-</v>
      </c>
      <c r="Z77" s="100" t="str">
        <f>IFERROR(VLOOKUP(U77,#REF!,6,0),"-")</f>
        <v>-</v>
      </c>
      <c r="AD77" s="93"/>
    </row>
    <row r="78" spans="1:30" x14ac:dyDescent="0.8">
      <c r="A78" s="94" t="str">
        <f>IF(COUNTIF($D$2:D78,D78)=1,MAX($A$1:A77)+1,"")</f>
        <v/>
      </c>
      <c r="N78" s="97"/>
      <c r="O78" s="97"/>
      <c r="P78" s="100"/>
      <c r="V78" s="99" t="str">
        <f>IFERROR(VLOOKUP(U78,#REF!,2,0),"-")</f>
        <v>-</v>
      </c>
      <c r="W78" s="94" t="str">
        <f>IFERROR(VLOOKUP(U78,#REF!,5,0),"-")</f>
        <v>-</v>
      </c>
      <c r="X78" s="94" t="str">
        <f>IFERROR(VLOOKUP(U78,#REF!,4,0),"-")</f>
        <v>-</v>
      </c>
      <c r="Z78" s="100" t="str">
        <f>IFERROR(VLOOKUP(U78,#REF!,6,0),"-")</f>
        <v>-</v>
      </c>
      <c r="AD78" s="93"/>
    </row>
    <row r="79" spans="1:30" x14ac:dyDescent="0.8">
      <c r="A79" s="94" t="str">
        <f>IF(COUNTIF($D$2:D79,D79)=1,MAX($A$1:A78)+1,"")</f>
        <v/>
      </c>
      <c r="N79" s="97"/>
      <c r="O79" s="97"/>
      <c r="P79" s="100"/>
      <c r="V79" s="99" t="str">
        <f>IFERROR(VLOOKUP(U79,#REF!,2,0),"-")</f>
        <v>-</v>
      </c>
      <c r="W79" s="94" t="str">
        <f>IFERROR(VLOOKUP(U79,#REF!,5,0),"-")</f>
        <v>-</v>
      </c>
      <c r="X79" s="94" t="str">
        <f>IFERROR(VLOOKUP(U79,#REF!,4,0),"-")</f>
        <v>-</v>
      </c>
      <c r="Z79" s="100" t="str">
        <f>IFERROR(VLOOKUP(U79,#REF!,6,0),"-")</f>
        <v>-</v>
      </c>
      <c r="AD79" s="93"/>
    </row>
    <row r="80" spans="1:30" x14ac:dyDescent="0.8">
      <c r="A80" s="94" t="str">
        <f>IF(COUNTIF($D$2:D80,D80)=1,MAX($A$1:A79)+1,"")</f>
        <v/>
      </c>
      <c r="N80" s="97"/>
      <c r="O80" s="97"/>
      <c r="P80" s="100"/>
      <c r="V80" s="99" t="str">
        <f>IFERROR(VLOOKUP(U80,#REF!,2,0),"-")</f>
        <v>-</v>
      </c>
      <c r="W80" s="94" t="str">
        <f>IFERROR(VLOOKUP(U80,#REF!,5,0),"-")</f>
        <v>-</v>
      </c>
      <c r="X80" s="94" t="str">
        <f>IFERROR(VLOOKUP(U80,#REF!,4,0),"-")</f>
        <v>-</v>
      </c>
      <c r="Z80" s="100" t="str">
        <f>IFERROR(VLOOKUP(U80,#REF!,6,0),"-")</f>
        <v>-</v>
      </c>
      <c r="AD80" s="93"/>
    </row>
    <row r="81" spans="1:30" x14ac:dyDescent="0.8">
      <c r="A81" s="94" t="str">
        <f>IF(COUNTIF($D$2:D81,D81)=1,MAX($A$1:A80)+1,"")</f>
        <v/>
      </c>
      <c r="N81" s="97"/>
      <c r="O81" s="97"/>
      <c r="P81" s="100"/>
      <c r="V81" s="99" t="str">
        <f>IFERROR(VLOOKUP(U81,#REF!,2,0),"-")</f>
        <v>-</v>
      </c>
      <c r="W81" s="94" t="str">
        <f>IFERROR(VLOOKUP(U81,#REF!,5,0),"-")</f>
        <v>-</v>
      </c>
      <c r="X81" s="94" t="str">
        <f>IFERROR(VLOOKUP(U81,#REF!,4,0),"-")</f>
        <v>-</v>
      </c>
      <c r="Z81" s="100" t="str">
        <f>IFERROR(VLOOKUP(U81,#REF!,6,0),"-")</f>
        <v>-</v>
      </c>
      <c r="AD81" s="93"/>
    </row>
    <row r="82" spans="1:30" x14ac:dyDescent="0.8">
      <c r="A82" s="94" t="str">
        <f>IF(COUNTIF($D$2:D82,D82)=1,MAX($A$1:A81)+1,"")</f>
        <v/>
      </c>
      <c r="N82" s="97"/>
      <c r="O82" s="97"/>
      <c r="P82" s="100"/>
      <c r="V82" s="99" t="str">
        <f>IFERROR(VLOOKUP(U82,#REF!,2,0),"-")</f>
        <v>-</v>
      </c>
      <c r="W82" s="94" t="str">
        <f>IFERROR(VLOOKUP(U82,#REF!,5,0),"-")</f>
        <v>-</v>
      </c>
      <c r="X82" s="94" t="str">
        <f>IFERROR(VLOOKUP(U82,#REF!,4,0),"-")</f>
        <v>-</v>
      </c>
      <c r="Z82" s="100" t="str">
        <f>IFERROR(VLOOKUP(U82,#REF!,6,0),"-")</f>
        <v>-</v>
      </c>
      <c r="AD82" s="93"/>
    </row>
    <row r="83" spans="1:30" x14ac:dyDescent="0.8">
      <c r="A83" s="94" t="str">
        <f>IF(COUNTIF($D$2:D83,D83)=1,MAX($A$1:A82)+1,"")</f>
        <v/>
      </c>
      <c r="N83" s="97"/>
      <c r="O83" s="97"/>
      <c r="P83" s="100"/>
      <c r="V83" s="99" t="str">
        <f>IFERROR(VLOOKUP(U83,#REF!,2,0),"-")</f>
        <v>-</v>
      </c>
      <c r="W83" s="94" t="str">
        <f>IFERROR(VLOOKUP(U83,#REF!,5,0),"-")</f>
        <v>-</v>
      </c>
      <c r="X83" s="94" t="str">
        <f>IFERROR(VLOOKUP(U83,#REF!,4,0),"-")</f>
        <v>-</v>
      </c>
      <c r="Z83" s="100" t="str">
        <f>IFERROR(VLOOKUP(U83,#REF!,6,0),"-")</f>
        <v>-</v>
      </c>
      <c r="AD83" s="93"/>
    </row>
    <row r="84" spans="1:30" x14ac:dyDescent="0.8">
      <c r="A84" s="94" t="str">
        <f>IF(COUNTIF($D$2:D84,D84)=1,MAX($A$1:A83)+1,"")</f>
        <v/>
      </c>
      <c r="N84" s="97"/>
      <c r="O84" s="97"/>
      <c r="P84" s="100"/>
      <c r="V84" s="99" t="str">
        <f>IFERROR(VLOOKUP(U84,#REF!,2,0),"-")</f>
        <v>-</v>
      </c>
      <c r="W84" s="94" t="str">
        <f>IFERROR(VLOOKUP(U84,#REF!,5,0),"-")</f>
        <v>-</v>
      </c>
      <c r="X84" s="94" t="str">
        <f>IFERROR(VLOOKUP(U84,#REF!,4,0),"-")</f>
        <v>-</v>
      </c>
      <c r="Z84" s="100" t="str">
        <f>IFERROR(VLOOKUP(U84,#REF!,6,0),"-")</f>
        <v>-</v>
      </c>
      <c r="AD84" s="93"/>
    </row>
    <row r="85" spans="1:30" x14ac:dyDescent="0.8">
      <c r="A85" s="94" t="str">
        <f>IF(COUNTIF($D$2:D85,D85)=1,MAX($A$1:A84)+1,"")</f>
        <v/>
      </c>
      <c r="N85" s="97"/>
      <c r="O85" s="97"/>
      <c r="P85" s="100"/>
      <c r="V85" s="99" t="str">
        <f>IFERROR(VLOOKUP(U85,#REF!,2,0),"-")</f>
        <v>-</v>
      </c>
      <c r="W85" s="94" t="str">
        <f>IFERROR(VLOOKUP(U85,#REF!,5,0),"-")</f>
        <v>-</v>
      </c>
      <c r="X85" s="94" t="str">
        <f>IFERROR(VLOOKUP(U85,#REF!,4,0),"-")</f>
        <v>-</v>
      </c>
      <c r="Z85" s="100" t="str">
        <f>IFERROR(VLOOKUP(U85,#REF!,6,0),"-")</f>
        <v>-</v>
      </c>
      <c r="AD85" s="93"/>
    </row>
    <row r="86" spans="1:30" x14ac:dyDescent="0.8">
      <c r="A86" s="94" t="str">
        <f>IF(COUNTIF($D$2:D86,D86)=1,MAX($A$1:A85)+1,"")</f>
        <v/>
      </c>
      <c r="N86" s="97"/>
      <c r="O86" s="97"/>
      <c r="P86" s="100"/>
      <c r="V86" s="99" t="str">
        <f>IFERROR(VLOOKUP(U86,#REF!,2,0),"-")</f>
        <v>-</v>
      </c>
      <c r="W86" s="94" t="str">
        <f>IFERROR(VLOOKUP(U86,#REF!,5,0),"-")</f>
        <v>-</v>
      </c>
      <c r="X86" s="94" t="str">
        <f>IFERROR(VLOOKUP(U86,#REF!,4,0),"-")</f>
        <v>-</v>
      </c>
      <c r="Z86" s="100" t="str">
        <f>IFERROR(VLOOKUP(U86,#REF!,6,0),"-")</f>
        <v>-</v>
      </c>
      <c r="AD86" s="93"/>
    </row>
    <row r="87" spans="1:30" x14ac:dyDescent="0.8">
      <c r="A87" s="94" t="str">
        <f>IF(COUNTIF($D$2:D87,D87)=1,MAX($A$1:A86)+1,"")</f>
        <v/>
      </c>
      <c r="N87" s="97"/>
      <c r="O87" s="97"/>
      <c r="P87" s="100"/>
      <c r="V87" s="99" t="str">
        <f>IFERROR(VLOOKUP(U87,#REF!,2,0),"-")</f>
        <v>-</v>
      </c>
      <c r="W87" s="94" t="str">
        <f>IFERROR(VLOOKUP(U87,#REF!,5,0),"-")</f>
        <v>-</v>
      </c>
      <c r="X87" s="94" t="str">
        <f>IFERROR(VLOOKUP(U87,#REF!,4,0),"-")</f>
        <v>-</v>
      </c>
      <c r="Z87" s="100" t="str">
        <f>IFERROR(VLOOKUP(U87,#REF!,6,0),"-")</f>
        <v>-</v>
      </c>
      <c r="AD87" s="93"/>
    </row>
    <row r="88" spans="1:30" x14ac:dyDescent="0.8">
      <c r="A88" s="94" t="str">
        <f>IF(COUNTIF($D$2:D88,D88)=1,MAX($A$1:A87)+1,"")</f>
        <v/>
      </c>
      <c r="N88" s="97"/>
      <c r="O88" s="97"/>
      <c r="P88" s="100"/>
      <c r="V88" s="99" t="str">
        <f>IFERROR(VLOOKUP(U88,#REF!,2,0),"-")</f>
        <v>-</v>
      </c>
      <c r="W88" s="94" t="str">
        <f>IFERROR(VLOOKUP(U88,#REF!,5,0),"-")</f>
        <v>-</v>
      </c>
      <c r="X88" s="94" t="str">
        <f>IFERROR(VLOOKUP(U88,#REF!,4,0),"-")</f>
        <v>-</v>
      </c>
      <c r="Z88" s="100" t="str">
        <f>IFERROR(VLOOKUP(U88,#REF!,6,0),"-")</f>
        <v>-</v>
      </c>
      <c r="AD88" s="93"/>
    </row>
    <row r="89" spans="1:30" x14ac:dyDescent="0.8">
      <c r="A89" s="94" t="str">
        <f>IF(COUNTIF($D$2:D89,D89)=1,MAX($A$1:A88)+1,"")</f>
        <v/>
      </c>
      <c r="N89" s="97"/>
      <c r="O89" s="97"/>
      <c r="P89" s="100"/>
      <c r="V89" s="99" t="str">
        <f>IFERROR(VLOOKUP(U89,#REF!,2,0),"-")</f>
        <v>-</v>
      </c>
      <c r="W89" s="94" t="str">
        <f>IFERROR(VLOOKUP(U89,#REF!,5,0),"-")</f>
        <v>-</v>
      </c>
      <c r="X89" s="94" t="str">
        <f>IFERROR(VLOOKUP(U89,#REF!,4,0),"-")</f>
        <v>-</v>
      </c>
      <c r="Z89" s="100" t="str">
        <f>IFERROR(VLOOKUP(U89,#REF!,6,0),"-")</f>
        <v>-</v>
      </c>
      <c r="AD89" s="93"/>
    </row>
    <row r="90" spans="1:30" x14ac:dyDescent="0.8">
      <c r="A90" s="94" t="str">
        <f>IF(COUNTIF($D$2:D90,D90)=1,MAX($A$1:A89)+1,"")</f>
        <v/>
      </c>
      <c r="N90" s="97"/>
      <c r="O90" s="97"/>
      <c r="P90" s="100"/>
      <c r="V90" s="99" t="str">
        <f>IFERROR(VLOOKUP(U90,#REF!,2,0),"-")</f>
        <v>-</v>
      </c>
      <c r="W90" s="94" t="str">
        <f>IFERROR(VLOOKUP(U90,#REF!,5,0),"-")</f>
        <v>-</v>
      </c>
      <c r="X90" s="94" t="str">
        <f>IFERROR(VLOOKUP(U90,#REF!,4,0),"-")</f>
        <v>-</v>
      </c>
      <c r="Z90" s="100" t="str">
        <f>IFERROR(VLOOKUP(U90,#REF!,6,0),"-")</f>
        <v>-</v>
      </c>
      <c r="AD90" s="93"/>
    </row>
    <row r="91" spans="1:30" x14ac:dyDescent="0.8">
      <c r="A91" s="94" t="str">
        <f>IF(COUNTIF($D$2:D91,D91)=1,MAX($A$1:A90)+1,"")</f>
        <v/>
      </c>
      <c r="N91" s="97"/>
      <c r="O91" s="97"/>
      <c r="P91" s="100"/>
      <c r="V91" s="99" t="str">
        <f>IFERROR(VLOOKUP(U91,#REF!,2,0),"-")</f>
        <v>-</v>
      </c>
      <c r="W91" s="94" t="str">
        <f>IFERROR(VLOOKUP(U91,#REF!,5,0),"-")</f>
        <v>-</v>
      </c>
      <c r="X91" s="94" t="str">
        <f>IFERROR(VLOOKUP(U91,#REF!,4,0),"-")</f>
        <v>-</v>
      </c>
      <c r="Z91" s="100" t="str">
        <f>IFERROR(VLOOKUP(U91,#REF!,6,0),"-")</f>
        <v>-</v>
      </c>
      <c r="AD91" s="93"/>
    </row>
    <row r="92" spans="1:30" x14ac:dyDescent="0.8">
      <c r="A92" s="94" t="str">
        <f>IF(COUNTIF($D$2:D92,D92)=1,MAX($A$1:A91)+1,"")</f>
        <v/>
      </c>
      <c r="N92" s="97"/>
      <c r="O92" s="97"/>
      <c r="P92" s="100"/>
      <c r="V92" s="99" t="str">
        <f>IFERROR(VLOOKUP(U92,#REF!,2,0),"-")</f>
        <v>-</v>
      </c>
      <c r="W92" s="94" t="str">
        <f>IFERROR(VLOOKUP(U92,#REF!,5,0),"-")</f>
        <v>-</v>
      </c>
      <c r="X92" s="94" t="str">
        <f>IFERROR(VLOOKUP(U92,#REF!,4,0),"-")</f>
        <v>-</v>
      </c>
      <c r="Z92" s="100" t="str">
        <f>IFERROR(VLOOKUP(U92,#REF!,6,0),"-")</f>
        <v>-</v>
      </c>
      <c r="AD92" s="93"/>
    </row>
    <row r="93" spans="1:30" x14ac:dyDescent="0.8">
      <c r="A93" s="94" t="str">
        <f>IF(COUNTIF($D$2:D93,D93)=1,MAX($A$1:A92)+1,"")</f>
        <v/>
      </c>
      <c r="N93" s="97"/>
      <c r="O93" s="97"/>
      <c r="P93" s="100"/>
      <c r="V93" s="99" t="str">
        <f>IFERROR(VLOOKUP(U93,#REF!,2,0),"-")</f>
        <v>-</v>
      </c>
      <c r="W93" s="94" t="str">
        <f>IFERROR(VLOOKUP(U93,#REF!,5,0),"-")</f>
        <v>-</v>
      </c>
      <c r="X93" s="94" t="str">
        <f>IFERROR(VLOOKUP(U93,#REF!,4,0),"-")</f>
        <v>-</v>
      </c>
      <c r="Z93" s="100" t="str">
        <f>IFERROR(VLOOKUP(U93,#REF!,6,0),"-")</f>
        <v>-</v>
      </c>
      <c r="AD93" s="93"/>
    </row>
    <row r="94" spans="1:30" x14ac:dyDescent="0.8">
      <c r="A94" s="94" t="str">
        <f>IF(COUNTIF($D$2:D94,D94)=1,MAX($A$1:A93)+1,"")</f>
        <v/>
      </c>
      <c r="N94" s="97"/>
      <c r="O94" s="97"/>
      <c r="P94" s="100"/>
      <c r="V94" s="99" t="str">
        <f>IFERROR(VLOOKUP(U94,#REF!,2,0),"-")</f>
        <v>-</v>
      </c>
      <c r="W94" s="94" t="str">
        <f>IFERROR(VLOOKUP(U94,#REF!,5,0),"-")</f>
        <v>-</v>
      </c>
      <c r="X94" s="94" t="str">
        <f>IFERROR(VLOOKUP(U94,#REF!,4,0),"-")</f>
        <v>-</v>
      </c>
      <c r="Z94" s="100" t="str">
        <f>IFERROR(VLOOKUP(U94,#REF!,6,0),"-")</f>
        <v>-</v>
      </c>
      <c r="AD94" s="93"/>
    </row>
    <row r="95" spans="1:30" x14ac:dyDescent="0.8">
      <c r="A95" s="94" t="str">
        <f>IF(COUNTIF($D$2:D95,D95)=1,MAX($A$1:A94)+1,"")</f>
        <v/>
      </c>
      <c r="AD95" s="93"/>
    </row>
    <row r="96" spans="1:30" x14ac:dyDescent="0.8">
      <c r="A96" s="94" t="str">
        <f>IF(COUNTIF($D$2:D96,D96)=1,MAX($A$1:A95)+1,"")</f>
        <v/>
      </c>
      <c r="AD96" s="93"/>
    </row>
    <row r="97" spans="1:30" x14ac:dyDescent="0.8">
      <c r="A97" s="94" t="str">
        <f>IF(COUNTIF($D$2:D97,D97)=1,MAX($A$1:A96)+1,"")</f>
        <v/>
      </c>
      <c r="AD97" s="93"/>
    </row>
    <row r="98" spans="1:30" x14ac:dyDescent="0.8">
      <c r="A98" s="94" t="str">
        <f>IF(COUNTIF($D$2:D98,D98)=1,MAX($A$1:A97)+1,"")</f>
        <v/>
      </c>
      <c r="AD98" s="93"/>
    </row>
    <row r="99" spans="1:30" x14ac:dyDescent="0.8">
      <c r="A99" s="94" t="str">
        <f>IF(COUNTIF($D$2:D99,D99)=1,MAX($A$1:A98)+1,"")</f>
        <v/>
      </c>
      <c r="AD99" s="93"/>
    </row>
    <row r="100" spans="1:30" x14ac:dyDescent="0.8">
      <c r="A100" s="94" t="str">
        <f>IF(COUNTIF($D$2:D100,D100)=1,MAX($A$1:A99)+1,"")</f>
        <v/>
      </c>
      <c r="AD100" s="93"/>
    </row>
    <row r="101" spans="1:30" x14ac:dyDescent="0.8">
      <c r="A101" s="94" t="str">
        <f>IF(COUNTIF($D$2:D101,D101)=1,MAX($A$1:A100)+1,"")</f>
        <v/>
      </c>
      <c r="AD101" s="93"/>
    </row>
    <row r="102" spans="1:30" x14ac:dyDescent="0.8">
      <c r="A102" s="94" t="str">
        <f>IF(COUNTIF($D$2:D102,D102)=1,MAX($A$1:A101)+1,"")</f>
        <v/>
      </c>
      <c r="AD102" s="93"/>
    </row>
    <row r="103" spans="1:30" x14ac:dyDescent="0.8">
      <c r="A103" s="94" t="str">
        <f>IF(COUNTIF($D$2:D103,D103)=1,MAX($A$1:A102)+1,"")</f>
        <v/>
      </c>
      <c r="AD103" s="93"/>
    </row>
    <row r="104" spans="1:30" x14ac:dyDescent="0.8">
      <c r="A104" s="94" t="str">
        <f>IF(COUNTIF($D$2:D104,D104)=1,MAX($A$1:A103)+1,"")</f>
        <v/>
      </c>
      <c r="AD104" s="93"/>
    </row>
    <row r="105" spans="1:30" x14ac:dyDescent="0.8">
      <c r="A105" s="94" t="str">
        <f>IF(COUNTIF($D$2:D105,D105)=1,MAX($A$1:A104)+1,"")</f>
        <v/>
      </c>
      <c r="AD105" s="93"/>
    </row>
    <row r="106" spans="1:30" x14ac:dyDescent="0.8">
      <c r="A106" s="94" t="str">
        <f>IF(COUNTIF($D$2:D106,D106)=1,MAX($A$1:A105)+1,"")</f>
        <v/>
      </c>
      <c r="AD106" s="93"/>
    </row>
    <row r="107" spans="1:30" x14ac:dyDescent="0.8">
      <c r="A107" s="94" t="str">
        <f>IF(COUNTIF($D$2:D107,D107)=1,MAX($A$1:A106)+1,"")</f>
        <v/>
      </c>
      <c r="AD107" s="93"/>
    </row>
    <row r="108" spans="1:30" x14ac:dyDescent="0.8">
      <c r="A108" s="94" t="str">
        <f>IF(COUNTIF($D$2:D108,D108)=1,MAX($A$1:A107)+1,"")</f>
        <v/>
      </c>
      <c r="AD108" s="93"/>
    </row>
    <row r="109" spans="1:30" x14ac:dyDescent="0.8">
      <c r="A109" s="94" t="str">
        <f>IF(COUNTIF($D$2:D109,D109)=1,MAX($A$1:A108)+1,"")</f>
        <v/>
      </c>
      <c r="AD109" s="93"/>
    </row>
    <row r="110" spans="1:30" x14ac:dyDescent="0.8">
      <c r="A110" s="94" t="str">
        <f>IF(COUNTIF($D$2:D110,D110)=1,MAX($A$1:A109)+1,"")</f>
        <v/>
      </c>
      <c r="AD110" s="93"/>
    </row>
    <row r="111" spans="1:30" x14ac:dyDescent="0.8">
      <c r="A111" s="94" t="str">
        <f>IF(COUNTIF($D$2:D111,D111)=1,MAX($A$1:A110)+1,"")</f>
        <v/>
      </c>
      <c r="AD111" s="93"/>
    </row>
    <row r="112" spans="1:30" x14ac:dyDescent="0.8">
      <c r="A112" s="94" t="str">
        <f>IF(COUNTIF($D$2:D112,D112)=1,MAX($A$1:A111)+1,"")</f>
        <v/>
      </c>
      <c r="AD112" s="93"/>
    </row>
    <row r="113" spans="1:30" x14ac:dyDescent="0.8">
      <c r="A113" s="94" t="str">
        <f>IF(COUNTIF($D$2:D113,D113)=1,MAX($A$1:A112)+1,"")</f>
        <v/>
      </c>
      <c r="AD113" s="93"/>
    </row>
    <row r="114" spans="1:30" x14ac:dyDescent="0.8">
      <c r="AD114" s="93"/>
    </row>
    <row r="115" spans="1:30" x14ac:dyDescent="0.8">
      <c r="AD115" s="93"/>
    </row>
  </sheetData>
  <phoneticPr fontId="7" type="noConversion"/>
  <dataValidations count="2">
    <dataValidation type="list" allowBlank="1" showInputMessage="1" showErrorMessage="1" sqref="AF47:AF373" xr:uid="{21FE10AB-9D04-4388-8526-6775EBDB0191}">
      <formula1>#REF!</formula1>
    </dataValidation>
    <dataValidation type="list" allowBlank="1" showInputMessage="1" showErrorMessage="1" sqref="AF2:AF46 AD2:AD115 P2:P94" xr:uid="{9F364F01-1137-43ED-9583-D37D23FA4114}">
      <formula1>#REF!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CF150-5B24-46E3-AC4C-E21D6DE44568}">
  <sheetPr codeName="Sheet6"/>
  <dimension ref="A1:AJ40"/>
  <sheetViews>
    <sheetView tabSelected="1" topLeftCell="A7" zoomScaleNormal="100" workbookViewId="0">
      <selection activeCell="B8" sqref="B8"/>
    </sheetView>
  </sheetViews>
  <sheetFormatPr defaultRowHeight="19.8" x14ac:dyDescent="0.7"/>
  <cols>
    <col min="1" max="1" width="8.59765625" style="1" customWidth="1"/>
    <col min="2" max="2" width="9.8984375" style="1" customWidth="1"/>
    <col min="3" max="4" width="10.69921875" style="1" customWidth="1"/>
    <col min="5" max="5" width="11.296875" style="1" customWidth="1"/>
    <col min="6" max="6" width="10.69921875" style="1" customWidth="1"/>
    <col min="7" max="7" width="11.3984375" style="21" customWidth="1"/>
    <col min="8" max="9" width="8.296875" style="21" customWidth="1"/>
    <col min="10" max="12" width="8.796875" style="1"/>
    <col min="13" max="13" width="7.296875" style="122" bestFit="1" customWidth="1"/>
    <col min="14" max="14" width="6.796875" style="122" bestFit="1" customWidth="1"/>
    <col min="15" max="15" width="9.8984375" style="122" bestFit="1" customWidth="1"/>
    <col min="16" max="16" width="6.796875" style="122" bestFit="1" customWidth="1"/>
    <col min="17" max="17" width="9.296875" style="122" bestFit="1" customWidth="1"/>
    <col min="18" max="18" width="6.59765625" style="122" bestFit="1" customWidth="1"/>
    <col min="19" max="19" width="8" style="122" bestFit="1" customWidth="1"/>
    <col min="20" max="20" width="5.5" style="122" bestFit="1" customWidth="1"/>
    <col min="21" max="21" width="7.19921875" style="122" bestFit="1" customWidth="1"/>
    <col min="22" max="22" width="6.69921875" style="122" bestFit="1" customWidth="1"/>
    <col min="23" max="23" width="7.5" style="122" bestFit="1" customWidth="1"/>
    <col min="24" max="24" width="11.796875" style="122" bestFit="1" customWidth="1"/>
    <col min="25" max="25" width="12.09765625" style="122" bestFit="1" customWidth="1"/>
    <col min="26" max="26" width="13.3984375" style="122" bestFit="1" customWidth="1"/>
    <col min="27" max="27" width="9.19921875" style="122" bestFit="1" customWidth="1"/>
    <col min="28" max="28" width="8.69921875" style="122" bestFit="1" customWidth="1"/>
    <col min="29" max="29" width="10.19921875" style="122" bestFit="1" customWidth="1"/>
    <col min="30" max="30" width="10.296875" style="122" bestFit="1" customWidth="1"/>
    <col min="31" max="31" width="7.69921875" style="122" bestFit="1" customWidth="1"/>
    <col min="32" max="32" width="18.69921875" style="122" bestFit="1" customWidth="1"/>
    <col min="33" max="33" width="4.796875" style="122" bestFit="1" customWidth="1"/>
    <col min="34" max="34" width="3.8984375" style="122" bestFit="1" customWidth="1"/>
    <col min="35" max="35" width="3.796875" style="122" bestFit="1" customWidth="1"/>
    <col min="36" max="36" width="7.3984375" style="122" bestFit="1" customWidth="1"/>
    <col min="37" max="16384" width="8.796875" style="1"/>
  </cols>
  <sheetData>
    <row r="1" spans="1:36" ht="23.4" customHeight="1" x14ac:dyDescent="0.8">
      <c r="I1" s="38"/>
    </row>
    <row r="2" spans="1:36" s="4" customFormat="1" x14ac:dyDescent="0.7">
      <c r="C2" s="37"/>
      <c r="D2" s="1"/>
      <c r="E2" s="1"/>
      <c r="F2" s="1"/>
      <c r="G2" s="22"/>
      <c r="H2" s="22"/>
      <c r="I2" s="22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</row>
    <row r="3" spans="1:36" s="4" customFormat="1" x14ac:dyDescent="0.7">
      <c r="C3" s="37"/>
      <c r="D3" s="1"/>
      <c r="E3" s="1"/>
      <c r="F3" s="1"/>
      <c r="G3" s="22"/>
      <c r="H3" s="22"/>
      <c r="I3" s="22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</row>
    <row r="4" spans="1:36" s="4" customFormat="1" x14ac:dyDescent="0.7">
      <c r="C4" s="37"/>
      <c r="D4" s="1"/>
      <c r="E4" s="1"/>
      <c r="F4" s="1"/>
      <c r="G4" s="22"/>
      <c r="H4" s="22"/>
      <c r="I4" s="22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</row>
    <row r="5" spans="1:36" ht="12" customHeight="1" x14ac:dyDescent="0.7"/>
    <row r="6" spans="1:36" ht="26.4" customHeight="1" x14ac:dyDescent="0.8">
      <c r="C6" s="140" t="s">
        <v>0</v>
      </c>
      <c r="D6" s="140"/>
      <c r="E6" s="140"/>
      <c r="F6" s="140"/>
      <c r="G6" s="140"/>
    </row>
    <row r="7" spans="1:36" ht="19.2" customHeight="1" x14ac:dyDescent="0.8">
      <c r="C7" s="149" t="s">
        <v>26</v>
      </c>
      <c r="D7" s="149"/>
      <c r="E7" s="149"/>
      <c r="F7" s="149"/>
      <c r="G7" s="149"/>
    </row>
    <row r="8" spans="1:36" s="4" customFormat="1" ht="20.399999999999999" customHeight="1" x14ac:dyDescent="0.6">
      <c r="A8" s="2" t="s">
        <v>18</v>
      </c>
      <c r="B8" s="133" t="s">
        <v>30</v>
      </c>
      <c r="C8" s="45"/>
      <c r="D8" s="45"/>
      <c r="E8" s="46"/>
      <c r="F8" s="2" t="s">
        <v>12</v>
      </c>
      <c r="G8" s="76">
        <f ca="1">TODAY()</f>
        <v>44769</v>
      </c>
      <c r="H8" s="41"/>
      <c r="I8" s="42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  <c r="AI8" s="123"/>
      <c r="AJ8" s="123"/>
    </row>
    <row r="9" spans="1:36" s="4" customFormat="1" ht="19.8" customHeight="1" x14ac:dyDescent="0.6">
      <c r="A9" s="5" t="s">
        <v>19</v>
      </c>
      <c r="B9" s="39" t="str">
        <f>IFERROR(VLOOKUP(B8,#REF!,3,0),"")</f>
        <v/>
      </c>
      <c r="C9" s="39"/>
      <c r="D9" s="39"/>
      <c r="E9" s="40"/>
      <c r="F9" s="5" t="s">
        <v>13</v>
      </c>
      <c r="G9" s="77"/>
      <c r="H9" s="54"/>
      <c r="I9" s="55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  <c r="AD9" s="123"/>
      <c r="AE9" s="123"/>
      <c r="AF9" s="123"/>
      <c r="AG9" s="123"/>
      <c r="AH9" s="123"/>
      <c r="AI9" s="123"/>
      <c r="AJ9" s="123"/>
    </row>
    <row r="10" spans="1:36" s="4" customFormat="1" ht="19.8" customHeight="1" x14ac:dyDescent="0.6">
      <c r="A10" s="5" t="s">
        <v>20</v>
      </c>
      <c r="B10" s="39" t="str">
        <f>IFERROR(VLOOKUP(B8,#REF!,4,0),"")</f>
        <v/>
      </c>
      <c r="C10" s="39"/>
      <c r="D10" s="39"/>
      <c r="E10" s="40"/>
      <c r="F10" s="5" t="s">
        <v>14</v>
      </c>
      <c r="G10" s="67"/>
      <c r="H10" s="43"/>
      <c r="I10" s="44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</row>
    <row r="11" spans="1:36" s="4" customFormat="1" ht="19.8" customHeight="1" x14ac:dyDescent="0.6">
      <c r="A11" s="5"/>
      <c r="B11" s="34" t="str">
        <f>IFERROR(VLOOKUP(B8,#REF!,5,0),"")</f>
        <v/>
      </c>
      <c r="C11" s="34"/>
      <c r="D11" s="34"/>
      <c r="E11" s="68"/>
      <c r="F11" s="5" t="s">
        <v>15</v>
      </c>
      <c r="G11" s="56"/>
      <c r="H11" s="56"/>
      <c r="I11" s="57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</row>
    <row r="12" spans="1:36" s="4" customFormat="1" ht="19.8" customHeight="1" x14ac:dyDescent="0.6">
      <c r="A12" s="5" t="s">
        <v>21</v>
      </c>
      <c r="B12" s="113" t="str">
        <f>IFERROR(VLOOKUP(B8,#REF!,7,0),"")</f>
        <v/>
      </c>
      <c r="C12" s="39"/>
      <c r="D12" s="39"/>
      <c r="E12" s="40"/>
      <c r="F12" s="5" t="s">
        <v>16</v>
      </c>
      <c r="G12" s="32"/>
      <c r="H12" s="32"/>
      <c r="I12" s="3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</row>
    <row r="13" spans="1:36" s="4" customFormat="1" ht="19.8" customHeight="1" x14ac:dyDescent="0.6">
      <c r="A13" s="7" t="s">
        <v>22</v>
      </c>
      <c r="B13" s="8"/>
      <c r="C13" s="52"/>
      <c r="D13" s="52"/>
      <c r="E13" s="53"/>
      <c r="F13" s="7" t="s">
        <v>17</v>
      </c>
      <c r="G13" s="35" t="s">
        <v>58</v>
      </c>
      <c r="H13" s="35"/>
      <c r="I13" s="36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  <c r="AJ13" s="123"/>
    </row>
    <row r="14" spans="1:36" s="13" customFormat="1" ht="21.6" customHeight="1" x14ac:dyDescent="0.8">
      <c r="A14" s="18" t="s">
        <v>1</v>
      </c>
      <c r="B14" s="143" t="s">
        <v>5</v>
      </c>
      <c r="C14" s="144"/>
      <c r="D14" s="144"/>
      <c r="E14" s="145"/>
      <c r="F14" s="10" t="s">
        <v>4</v>
      </c>
      <c r="G14" s="23" t="s">
        <v>3</v>
      </c>
      <c r="H14" s="141" t="s">
        <v>2</v>
      </c>
      <c r="I14" s="142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8"/>
      <c r="AA14" s="128"/>
      <c r="AB14" s="127"/>
      <c r="AC14" s="127"/>
      <c r="AD14" s="127"/>
      <c r="AE14" s="127"/>
      <c r="AF14" s="129"/>
      <c r="AG14" s="127" t="s">
        <v>42</v>
      </c>
      <c r="AH14" s="127" t="s">
        <v>43</v>
      </c>
      <c r="AI14" s="127" t="s">
        <v>44</v>
      </c>
      <c r="AJ14" s="128" t="s">
        <v>45</v>
      </c>
    </row>
    <row r="15" spans="1:36" s="4" customFormat="1" ht="17.399999999999999" customHeight="1" x14ac:dyDescent="0.6">
      <c r="A15" s="18" t="str">
        <f>IF(B15&lt;&gt;"",ROW()-14,"")</f>
        <v/>
      </c>
      <c r="B15" s="131"/>
      <c r="C15" s="116" t="str">
        <f>IFERROR(VLOOKUP(B15,#REF!,7,0),"")</f>
        <v/>
      </c>
      <c r="D15" s="117"/>
      <c r="E15" s="118"/>
      <c r="F15" s="132"/>
      <c r="G15" s="75" t="str">
        <f>IFERROR(VLOOKUP(B15,#REF!,6,0),"")</f>
        <v/>
      </c>
      <c r="H15" s="2"/>
      <c r="I15" s="58" t="str">
        <f t="shared" ref="I15:I24" si="0">IF(ISBLANK(B15),"",qty*price)</f>
        <v/>
      </c>
      <c r="M15" s="130"/>
      <c r="N15" s="124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>
        <f>F15</f>
        <v>0</v>
      </c>
      <c r="AJ15" s="123" t="str">
        <f>G15</f>
        <v/>
      </c>
    </row>
    <row r="16" spans="1:36" s="4" customFormat="1" ht="17.399999999999999" customHeight="1" x14ac:dyDescent="0.6">
      <c r="A16" s="19" t="str">
        <f t="shared" ref="A16:A24" si="1">IF(B16&lt;&gt;"",ROW()-14,"")</f>
        <v/>
      </c>
      <c r="B16" s="131"/>
      <c r="C16" s="34" t="str">
        <f>IFERROR(VLOOKUP(B16,#REF!,7,0),"")</f>
        <v/>
      </c>
      <c r="D16" s="109"/>
      <c r="E16" s="108"/>
      <c r="F16" s="132"/>
      <c r="G16" s="75" t="str">
        <f>IFERROR(VLOOKUP(B16,#REF!,6,0),"")</f>
        <v/>
      </c>
      <c r="H16" s="59"/>
      <c r="I16" s="60" t="str">
        <f t="shared" si="0"/>
        <v/>
      </c>
      <c r="M16" s="115"/>
      <c r="N16" s="124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23"/>
      <c r="AG16" s="123"/>
      <c r="AH16" s="123"/>
      <c r="AI16" s="123">
        <f t="shared" ref="AI16:AI24" si="2">F16</f>
        <v>0</v>
      </c>
      <c r="AJ16" s="123" t="str">
        <f t="shared" ref="AJ16:AJ24" si="3">G16</f>
        <v/>
      </c>
    </row>
    <row r="17" spans="1:36" s="4" customFormat="1" ht="17.399999999999999" customHeight="1" x14ac:dyDescent="0.6">
      <c r="A17" s="19" t="str">
        <f t="shared" si="1"/>
        <v/>
      </c>
      <c r="B17" s="131"/>
      <c r="C17" s="34" t="str">
        <f>IFERROR(VLOOKUP(B17,#REF!,7,0),"")</f>
        <v/>
      </c>
      <c r="D17" s="109"/>
      <c r="E17" s="108"/>
      <c r="F17" s="132"/>
      <c r="G17" s="75" t="str">
        <f>IFERROR(VLOOKUP(B17,#REF!,6,0),"")</f>
        <v/>
      </c>
      <c r="H17" s="59"/>
      <c r="I17" s="60" t="str">
        <f t="shared" si="0"/>
        <v/>
      </c>
      <c r="M17" s="115"/>
      <c r="N17" s="124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>
        <f t="shared" si="2"/>
        <v>0</v>
      </c>
      <c r="AJ17" s="123" t="str">
        <f t="shared" si="3"/>
        <v/>
      </c>
    </row>
    <row r="18" spans="1:36" s="4" customFormat="1" ht="17.399999999999999" customHeight="1" x14ac:dyDescent="0.6">
      <c r="A18" s="19" t="str">
        <f t="shared" si="1"/>
        <v/>
      </c>
      <c r="B18" s="131"/>
      <c r="C18" s="34" t="str">
        <f>IFERROR(VLOOKUP(B18,#REF!,7,0),"")</f>
        <v/>
      </c>
      <c r="D18" s="109"/>
      <c r="E18" s="108"/>
      <c r="F18" s="132"/>
      <c r="G18" s="75" t="str">
        <f>IFERROR(VLOOKUP(B18,#REF!,6,0),"")</f>
        <v/>
      </c>
      <c r="H18" s="59"/>
      <c r="I18" s="60" t="str">
        <f t="shared" si="0"/>
        <v/>
      </c>
      <c r="M18" s="115"/>
      <c r="N18" s="124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123"/>
      <c r="AI18" s="123">
        <f t="shared" si="2"/>
        <v>0</v>
      </c>
      <c r="AJ18" s="123" t="str">
        <f t="shared" si="3"/>
        <v/>
      </c>
    </row>
    <row r="19" spans="1:36" s="4" customFormat="1" ht="17.399999999999999" customHeight="1" x14ac:dyDescent="0.6">
      <c r="A19" s="19" t="str">
        <f t="shared" si="1"/>
        <v/>
      </c>
      <c r="B19" s="131"/>
      <c r="C19" s="34" t="str">
        <f>IFERROR(VLOOKUP(B19,#REF!,7,0),"")</f>
        <v/>
      </c>
      <c r="D19" s="6"/>
      <c r="E19" s="119"/>
      <c r="F19" s="132"/>
      <c r="G19" s="75" t="str">
        <f>IFERROR(VLOOKUP(B19,#REF!,6,0),"")</f>
        <v/>
      </c>
      <c r="H19" s="59"/>
      <c r="I19" s="60" t="str">
        <f t="shared" si="0"/>
        <v/>
      </c>
      <c r="M19" s="115"/>
      <c r="N19" s="124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123"/>
      <c r="AI19" s="123">
        <f t="shared" si="2"/>
        <v>0</v>
      </c>
      <c r="AJ19" s="123" t="str">
        <f t="shared" si="3"/>
        <v/>
      </c>
    </row>
    <row r="20" spans="1:36" s="4" customFormat="1" ht="17.399999999999999" customHeight="1" x14ac:dyDescent="0.6">
      <c r="A20" s="19" t="str">
        <f t="shared" si="1"/>
        <v/>
      </c>
      <c r="B20" s="131"/>
      <c r="C20" s="34" t="str">
        <f>IFERROR(VLOOKUP(B20,#REF!,7,0),"")</f>
        <v/>
      </c>
      <c r="D20" s="6"/>
      <c r="E20" s="119"/>
      <c r="F20" s="132"/>
      <c r="G20" s="75" t="str">
        <f>IFERROR(VLOOKUP(B20,#REF!,6,0),"")</f>
        <v/>
      </c>
      <c r="H20" s="59"/>
      <c r="I20" s="60" t="str">
        <f t="shared" si="0"/>
        <v/>
      </c>
      <c r="M20" s="115"/>
      <c r="N20" s="124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  <c r="AG20" s="123"/>
      <c r="AH20" s="123"/>
      <c r="AI20" s="123">
        <f t="shared" si="2"/>
        <v>0</v>
      </c>
      <c r="AJ20" s="123" t="str">
        <f t="shared" si="3"/>
        <v/>
      </c>
    </row>
    <row r="21" spans="1:36" s="4" customFormat="1" ht="17.399999999999999" customHeight="1" x14ac:dyDescent="0.6">
      <c r="A21" s="19" t="str">
        <f t="shared" si="1"/>
        <v/>
      </c>
      <c r="B21" s="131"/>
      <c r="C21" s="34" t="str">
        <f>IFERROR(VLOOKUP(B21,#REF!,7,0),"")</f>
        <v/>
      </c>
      <c r="D21" s="6"/>
      <c r="E21" s="119"/>
      <c r="F21" s="132"/>
      <c r="G21" s="75" t="str">
        <f>IFERROR(VLOOKUP(B21,#REF!,6,0),"")</f>
        <v/>
      </c>
      <c r="H21" s="59"/>
      <c r="I21" s="60" t="str">
        <f t="shared" si="0"/>
        <v/>
      </c>
      <c r="M21" s="115"/>
      <c r="N21" s="124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>
        <f t="shared" si="2"/>
        <v>0</v>
      </c>
      <c r="AJ21" s="123" t="str">
        <f t="shared" si="3"/>
        <v/>
      </c>
    </row>
    <row r="22" spans="1:36" s="4" customFormat="1" ht="17.399999999999999" customHeight="1" x14ac:dyDescent="0.6">
      <c r="A22" s="19" t="str">
        <f t="shared" si="1"/>
        <v/>
      </c>
      <c r="B22" s="131"/>
      <c r="C22" s="34" t="str">
        <f>IFERROR(VLOOKUP(B22,#REF!,7,0),"")</f>
        <v/>
      </c>
      <c r="D22" s="6"/>
      <c r="E22" s="119"/>
      <c r="F22" s="132"/>
      <c r="G22" s="75" t="str">
        <f>IFERROR(VLOOKUP(B22,#REF!,6,0),"")</f>
        <v/>
      </c>
      <c r="H22" s="59"/>
      <c r="I22" s="60" t="str">
        <f t="shared" si="0"/>
        <v/>
      </c>
      <c r="M22" s="115"/>
      <c r="N22" s="124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  <c r="AD22" s="123"/>
      <c r="AE22" s="123"/>
      <c r="AF22" s="123"/>
      <c r="AG22" s="123"/>
      <c r="AH22" s="123"/>
      <c r="AI22" s="123">
        <f t="shared" si="2"/>
        <v>0</v>
      </c>
      <c r="AJ22" s="123" t="str">
        <f t="shared" si="3"/>
        <v/>
      </c>
    </row>
    <row r="23" spans="1:36" s="4" customFormat="1" ht="17.399999999999999" customHeight="1" x14ac:dyDescent="0.6">
      <c r="A23" s="19" t="str">
        <f t="shared" si="1"/>
        <v/>
      </c>
      <c r="B23" s="131"/>
      <c r="C23" s="34" t="str">
        <f>IFERROR(VLOOKUP(B23,#REF!,7,0),"")</f>
        <v/>
      </c>
      <c r="D23" s="6"/>
      <c r="E23" s="119"/>
      <c r="F23" s="132"/>
      <c r="G23" s="75" t="str">
        <f>IFERROR(VLOOKUP(B23,#REF!,6,0),"")</f>
        <v/>
      </c>
      <c r="H23" s="59"/>
      <c r="I23" s="60" t="str">
        <f t="shared" si="0"/>
        <v/>
      </c>
      <c r="M23" s="115"/>
      <c r="N23" s="124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3"/>
      <c r="AI23" s="123">
        <f t="shared" si="2"/>
        <v>0</v>
      </c>
      <c r="AJ23" s="123" t="str">
        <f t="shared" si="3"/>
        <v/>
      </c>
    </row>
    <row r="24" spans="1:36" s="4" customFormat="1" ht="17.399999999999999" customHeight="1" x14ac:dyDescent="0.6">
      <c r="A24" s="74" t="str">
        <f t="shared" si="1"/>
        <v/>
      </c>
      <c r="B24" s="131"/>
      <c r="C24" s="120" t="str">
        <f>IFERROR(VLOOKUP(B24,#REF!,7,0),"")</f>
        <v/>
      </c>
      <c r="D24" s="8"/>
      <c r="E24" s="9"/>
      <c r="F24" s="132"/>
      <c r="G24" s="75" t="str">
        <f>IFERROR(VLOOKUP(B24,#REF!,6,0),"")</f>
        <v/>
      </c>
      <c r="H24" s="61"/>
      <c r="I24" s="62" t="str">
        <f t="shared" si="0"/>
        <v/>
      </c>
      <c r="M24" s="115"/>
      <c r="N24" s="124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>
        <f t="shared" si="2"/>
        <v>0</v>
      </c>
      <c r="AJ24" s="123" t="str">
        <f t="shared" si="3"/>
        <v/>
      </c>
    </row>
    <row r="25" spans="1:36" s="13" customFormat="1" ht="18" customHeight="1" x14ac:dyDescent="0.6">
      <c r="A25" s="5" t="s">
        <v>6</v>
      </c>
      <c r="B25" s="12"/>
      <c r="C25" s="12"/>
      <c r="D25" s="12"/>
      <c r="E25" s="12"/>
      <c r="F25" s="2" t="s">
        <v>60</v>
      </c>
      <c r="G25" s="47"/>
      <c r="H25" s="14"/>
      <c r="I25" s="110">
        <f>SUM(I15:I24)*100/107</f>
        <v>0</v>
      </c>
      <c r="K25" s="15"/>
      <c r="L25" s="15"/>
      <c r="M25" s="125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3"/>
      <c r="AF25" s="123"/>
      <c r="AG25" s="126"/>
      <c r="AH25" s="126"/>
      <c r="AI25" s="123"/>
      <c r="AJ25" s="123"/>
    </row>
    <row r="26" spans="1:36" s="13" customFormat="1" ht="18" customHeight="1" x14ac:dyDescent="0.6">
      <c r="A26" s="14"/>
      <c r="B26" s="15"/>
      <c r="C26" s="15"/>
      <c r="D26" s="15"/>
      <c r="E26" s="15"/>
      <c r="F26" s="5" t="s">
        <v>23</v>
      </c>
      <c r="G26" s="49"/>
      <c r="H26" s="48"/>
      <c r="I26" s="44"/>
      <c r="K26" s="15"/>
      <c r="L26" s="15"/>
      <c r="M26" s="125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3"/>
      <c r="AF26" s="126"/>
      <c r="AG26" s="126"/>
      <c r="AH26" s="126"/>
      <c r="AI26" s="126"/>
      <c r="AJ26" s="126"/>
    </row>
    <row r="27" spans="1:36" s="13" customFormat="1" ht="18" customHeight="1" x14ac:dyDescent="0.6">
      <c r="A27" s="14"/>
      <c r="B27" s="15"/>
      <c r="C27" s="15"/>
      <c r="D27" s="15"/>
      <c r="E27" s="15"/>
      <c r="F27" s="5" t="s">
        <v>24</v>
      </c>
      <c r="G27" s="49"/>
      <c r="H27" s="14"/>
      <c r="I27" s="44">
        <f>I25-H26</f>
        <v>0</v>
      </c>
      <c r="K27" s="15"/>
      <c r="L27" s="15"/>
      <c r="M27" s="125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</row>
    <row r="28" spans="1:36" s="13" customFormat="1" ht="18" customHeight="1" x14ac:dyDescent="0.6">
      <c r="A28" s="14"/>
      <c r="B28" s="15"/>
      <c r="C28" s="15"/>
      <c r="D28" s="15"/>
      <c r="E28" s="15"/>
      <c r="F28" s="7" t="s">
        <v>25</v>
      </c>
      <c r="G28" s="50"/>
      <c r="H28" s="63"/>
      <c r="I28" s="111">
        <f>I27*7%</f>
        <v>0</v>
      </c>
      <c r="J28" s="15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126"/>
      <c r="AG28" s="126"/>
      <c r="AH28" s="126"/>
      <c r="AI28" s="126"/>
      <c r="AJ28" s="126"/>
    </row>
    <row r="29" spans="1:36" s="13" customFormat="1" ht="22.2" customHeight="1" x14ac:dyDescent="0.6">
      <c r="A29" s="114"/>
      <c r="B29" s="17"/>
      <c r="C29" s="17"/>
      <c r="D29" s="17"/>
      <c r="E29" s="17"/>
      <c r="F29" s="11" t="s">
        <v>61</v>
      </c>
      <c r="G29" s="51"/>
      <c r="H29" s="16"/>
      <c r="I29" s="112">
        <f>I27+I28</f>
        <v>0</v>
      </c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  <c r="AF29" s="126"/>
      <c r="AG29" s="126"/>
      <c r="AH29" s="126"/>
      <c r="AI29" s="126"/>
      <c r="AJ29" s="126"/>
    </row>
    <row r="30" spans="1:36" ht="15" customHeight="1" x14ac:dyDescent="0.7"/>
    <row r="31" spans="1:36" s="4" customFormat="1" ht="21" customHeight="1" x14ac:dyDescent="0.6">
      <c r="A31" s="2"/>
      <c r="B31" s="3"/>
      <c r="C31" s="2"/>
      <c r="D31" s="3"/>
      <c r="E31" s="2"/>
      <c r="F31" s="3"/>
      <c r="G31" s="24"/>
      <c r="H31" s="25"/>
      <c r="I31" s="26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23"/>
    </row>
    <row r="32" spans="1:36" s="4" customFormat="1" ht="24" customHeight="1" x14ac:dyDescent="0.6">
      <c r="A32" s="146" t="s">
        <v>11</v>
      </c>
      <c r="B32" s="147"/>
      <c r="C32" s="148" t="s">
        <v>11</v>
      </c>
      <c r="D32" s="147"/>
      <c r="E32" s="148" t="s">
        <v>11</v>
      </c>
      <c r="F32" s="147"/>
      <c r="G32" s="27"/>
      <c r="H32" s="27"/>
      <c r="I32" s="28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</row>
    <row r="33" spans="1:36" s="4" customFormat="1" ht="17.399999999999999" x14ac:dyDescent="0.6">
      <c r="A33" s="146" t="s">
        <v>7</v>
      </c>
      <c r="B33" s="147"/>
      <c r="C33" s="146" t="s">
        <v>8</v>
      </c>
      <c r="D33" s="147"/>
      <c r="E33" s="146" t="s">
        <v>9</v>
      </c>
      <c r="F33" s="147"/>
      <c r="G33" s="27"/>
      <c r="H33" s="27"/>
      <c r="I33" s="28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  <c r="AI33" s="123"/>
      <c r="AJ33" s="123"/>
    </row>
    <row r="34" spans="1:36" s="4" customFormat="1" ht="17.399999999999999" x14ac:dyDescent="0.6">
      <c r="A34" s="146" t="s">
        <v>10</v>
      </c>
      <c r="B34" s="147"/>
      <c r="C34" s="146" t="s">
        <v>10</v>
      </c>
      <c r="D34" s="147"/>
      <c r="E34" s="146" t="s">
        <v>10</v>
      </c>
      <c r="F34" s="147"/>
      <c r="G34" s="134"/>
      <c r="H34" s="135"/>
      <c r="I34" s="136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</row>
    <row r="35" spans="1:36" s="4" customFormat="1" ht="19.2" customHeight="1" x14ac:dyDescent="0.6">
      <c r="A35" s="7"/>
      <c r="B35" s="9"/>
      <c r="C35" s="7"/>
      <c r="D35" s="9"/>
      <c r="E35" s="7"/>
      <c r="F35" s="9"/>
      <c r="G35" s="137"/>
      <c r="H35" s="138"/>
      <c r="I35" s="139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  <c r="AJ35" s="123"/>
    </row>
    <row r="36" spans="1:36" s="4" customFormat="1" ht="15" customHeight="1" x14ac:dyDescent="0.6">
      <c r="A36" s="6"/>
      <c r="B36" s="6"/>
      <c r="C36" s="6"/>
      <c r="D36" s="6"/>
      <c r="E36" s="6"/>
      <c r="F36" s="6"/>
      <c r="G36" s="27"/>
      <c r="H36" s="27"/>
      <c r="I36" s="27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3"/>
    </row>
    <row r="37" spans="1:36" s="4" customFormat="1" ht="18" customHeight="1" x14ac:dyDescent="0.6">
      <c r="G37" s="22"/>
      <c r="H37" s="22"/>
      <c r="I37" s="22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/>
    </row>
    <row r="38" spans="1:36" s="4" customFormat="1" ht="18" customHeight="1" x14ac:dyDescent="0.6">
      <c r="G38" s="22"/>
      <c r="H38" s="22"/>
      <c r="I38" s="22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3"/>
      <c r="AE38" s="123"/>
      <c r="AF38" s="123"/>
      <c r="AG38" s="123"/>
      <c r="AH38" s="123"/>
      <c r="AI38" s="123"/>
      <c r="AJ38" s="123"/>
    </row>
    <row r="39" spans="1:36" s="4" customFormat="1" ht="18" customHeight="1" x14ac:dyDescent="0.6">
      <c r="G39" s="22"/>
      <c r="H39" s="22"/>
      <c r="I39" s="22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  <c r="AI39" s="123"/>
      <c r="AJ39" s="123"/>
    </row>
    <row r="40" spans="1:36" s="4" customFormat="1" ht="18" customHeight="1" x14ac:dyDescent="0.6">
      <c r="G40" s="22"/>
      <c r="H40" s="22"/>
      <c r="I40" s="22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  <c r="AI40" s="123"/>
      <c r="AJ40" s="123"/>
    </row>
  </sheetData>
  <mergeCells count="15">
    <mergeCell ref="G34:I34"/>
    <mergeCell ref="G35:I35"/>
    <mergeCell ref="C6:G6"/>
    <mergeCell ref="H14:I14"/>
    <mergeCell ref="B14:E14"/>
    <mergeCell ref="A34:B34"/>
    <mergeCell ref="C34:D34"/>
    <mergeCell ref="E34:F34"/>
    <mergeCell ref="A32:B32"/>
    <mergeCell ref="C32:D32"/>
    <mergeCell ref="E32:F32"/>
    <mergeCell ref="A33:B33"/>
    <mergeCell ref="C33:D33"/>
    <mergeCell ref="E33:F33"/>
    <mergeCell ref="C7:G7"/>
  </mergeCells>
  <phoneticPr fontId="7" type="noConversion"/>
  <dataValidations count="1">
    <dataValidation type="list" allowBlank="1" showInputMessage="1" showErrorMessage="1" sqref="B8" xr:uid="{77193E5F-37C4-46FB-B404-3213C521D8A9}">
      <formula1>#REF!</formula1>
    </dataValidation>
  </dataValidations>
  <pageMargins left="0.39" right="0.2" top="0.39" bottom="0.19" header="0.31496062992125984" footer="0.18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_xludf.clear">
                <anchor moveWithCells="1" sizeWithCells="1">
                  <from>
                    <xdr:col>9</xdr:col>
                    <xdr:colOff>99060</xdr:colOff>
                    <xdr:row>7</xdr:row>
                    <xdr:rowOff>7620</xdr:rowOff>
                  </from>
                  <to>
                    <xdr:col>10</xdr:col>
                    <xdr:colOff>190500</xdr:colOff>
                    <xdr:row>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5" name="Button 13">
              <controlPr defaultSize="0" print="0" autoFill="0" autoPict="0" macro="[0]!Order">
                <anchor moveWithCells="1" sizeWithCells="1">
                  <from>
                    <xdr:col>9</xdr:col>
                    <xdr:colOff>91440</xdr:colOff>
                    <xdr:row>9</xdr:row>
                    <xdr:rowOff>22860</xdr:rowOff>
                  </from>
                  <to>
                    <xdr:col>10</xdr:col>
                    <xdr:colOff>198120</xdr:colOff>
                    <xdr:row>10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20</vt:i4>
      </vt:variant>
    </vt:vector>
  </HeadingPairs>
  <TitlesOfParts>
    <vt:vector size="22" baseType="lpstr">
      <vt:lpstr>order</vt:lpstr>
      <vt:lpstr>invoice</vt:lpstr>
      <vt:lpstr>address</vt:lpstr>
      <vt:lpstr>admin</vt:lpstr>
      <vt:lpstr>alltotal</vt:lpstr>
      <vt:lpstr>date</vt:lpstr>
      <vt:lpstr>deliverydate</vt:lpstr>
      <vt:lpstr>district</vt:lpstr>
      <vt:lpstr>id</vt:lpstr>
      <vt:lpstr>name</vt:lpstr>
      <vt:lpstr>orderid</vt:lpstr>
      <vt:lpstr>price</vt:lpstr>
      <vt:lpstr>product</vt:lpstr>
      <vt:lpstr>Province</vt:lpstr>
      <vt:lpstr>qty</vt:lpstr>
      <vt:lpstr>sku</vt:lpstr>
      <vt:lpstr>Subdistrict</vt:lpstr>
      <vt:lpstr>subtotal</vt:lpstr>
      <vt:lpstr>taxid</vt:lpstr>
      <vt:lpstr>taxno</vt:lpstr>
      <vt:lpstr>total</vt:lpstr>
      <vt:lpstr>zipcide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Runway-D catalog</dc:creator>
  <cp:lastModifiedBy>Runway-D catalog</cp:lastModifiedBy>
  <cp:lastPrinted>2022-07-25T04:57:12Z</cp:lastPrinted>
  <dcterms:created xsi:type="dcterms:W3CDTF">2022-07-16T05:13:48Z</dcterms:created>
  <dcterms:modified xsi:type="dcterms:W3CDTF">2022-07-27T09:08:59Z</dcterms:modified>
</cp:coreProperties>
</file>