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tsu\Downloads\"/>
    </mc:Choice>
  </mc:AlternateContent>
  <xr:revisionPtr revIDLastSave="0" documentId="13_ncr:1_{8EF0339E-61C4-458B-8FB2-5AF8BB6EC6BF}" xr6:coauthVersionLast="47" xr6:coauthVersionMax="47" xr10:uidLastSave="{00000000-0000-0000-0000-000000000000}"/>
  <bookViews>
    <workbookView xWindow="-108" yWindow="-108" windowWidth="23256" windowHeight="12456" xr2:uid="{21DA43C2-113A-43FD-9731-8920793FFA24}"/>
  </bookViews>
  <sheets>
    <sheet name="ฟอร์ม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ฟอร์ม!$A$9:$T$94</definedName>
    <definedName name="Clear">[1]Input!$D$18:$D$68,[1]Input!$G$18:$G$68,[1]Input!$E$14</definedName>
    <definedName name="DivData" localSheetId="0">OFFSET([2]List!$B$3,0,0,COUNTA([2]List!$B:$B)-1,3)</definedName>
    <definedName name="DivData">OFFSET(#REF!,0,0,COUNTA(#REF!)-1,3)</definedName>
    <definedName name="docID">OFFSET([1]ทำรายการ!#REF!,0,0,COUNTA([1]ทำรายการ!#REF!)-1,1)</definedName>
    <definedName name="DocIdTran">OFFSET([1]ทำรายการ!#REF!,0,0,COUNTA([1]ทำรายการ!$A:$A)-1,1)</definedName>
    <definedName name="DocSearch">[3]ฟอร์ม!$R$3</definedName>
    <definedName name="Em.Begin">[1]!Employee[[#Headers],[Em.Code]]</definedName>
    <definedName name="Input">OFFSET([1]Input!$P$17,1,0,[1]Input!$E$14,9)</definedName>
    <definedName name="Input2" localSheetId="0">OFFSET([1]Input!$P$17,1,0,[1]Input!$E$14,9)</definedName>
    <definedName name="ItemData">[1]!Employee[#All]</definedName>
    <definedName name="list" localSheetId="0">IFERROR(INDEX([2]USER!XEZ1048572:XEZ18,_xlfn.AGGREGATE(15,6,ROW([2]USER!$1:$49)/([3]Input!$E$6=[2]USER!$B$1:$B$49),ROW([2]USER!$A$2)),),"")</definedName>
    <definedName name="list">IFERROR(INDEX([1]Subplier!XEZ1048572:XEZ18,_xlfn.AGGREGATE(15,6,ROW([1]Subplier!$1:$49)/([1]Input!$E$6=[1]Subplier!$B$1:$B$49),ROW([1]Subplier!$A$2)),),"")</definedName>
    <definedName name="ListDiv" localSheetId="0">OFFSET([2]List!$F$4,1,0,COUNTA([2]List!$F:$F)-2,1)</definedName>
    <definedName name="ListDiv">OFFSET(#REF!,1,0,COUNTA(#REF!)-2,1)</definedName>
    <definedName name="NameList">OFFSET([1]Subplier!$B$2,0,0,COUNTA([1]Subplier!$B:$B),10)</definedName>
    <definedName name="_xlnm.Print_Area" localSheetId="0">ฟอร์ม!$A$1:$S$97</definedName>
    <definedName name="_xlnm.Print_Titles" localSheetId="0">ฟอร์ม!$9:$9</definedName>
    <definedName name="ProductList">OFFSET([3]รายการสินค้า!$B$4,0,0,COUNTA([3]รายการสินค้า!$B:$B)-1,4)</definedName>
    <definedName name="SEARCH">OFFSET([1]!Employee6[[#This Row],[H3]],,,COUNTIF([1]!Employee6[H3],"?*"))</definedName>
    <definedName name="Serch_product">OFFSET([1]!Employee[[#This Row],[H3]],0,0,COUNTIF([1]ItemData!XFB:XFB,"*")-1,1)</definedName>
    <definedName name="Target">OFFSET([1]DATARECCORD!$B$4,COUNT([1]DATARECCORD!$B:$B)+1,0,[1]Input!$E$14,9)</definedName>
    <definedName name="Tr.item">[1]DATARECCORD!#REF!</definedName>
    <definedName name="TR.No" localSheetId="0">'[3]G-STORE DATA'!$B$5:$B$5</definedName>
    <definedName name="TR.No">[1]DATARECCORD!$B$5:$B$430</definedName>
    <definedName name="Transection">OFFSET([1]ทำรายการ!$A$1,0,0,COUNTA([1]ทำรายการ!$A:$A),14)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94" i="1" l="1"/>
  <c r="E94" i="1"/>
  <c r="A93" i="1"/>
  <c r="A92" i="1"/>
  <c r="P88" i="1"/>
  <c r="C88" i="1"/>
  <c r="P86" i="1" a="1"/>
  <c r="P86" i="1" s="1"/>
  <c r="L86" i="1" a="1"/>
  <c r="L86" i="1" s="1"/>
  <c r="K86" i="1" a="1"/>
  <c r="K86" i="1" s="1"/>
  <c r="C86" i="1" a="1"/>
  <c r="C86" i="1" s="1"/>
  <c r="A86" i="1" s="1"/>
  <c r="P85" i="1" a="1"/>
  <c r="P85" i="1" s="1"/>
  <c r="N85" i="1" a="1"/>
  <c r="N85" i="1" s="1"/>
  <c r="L85" i="1" a="1"/>
  <c r="L85" i="1" s="1"/>
  <c r="K85" i="1" a="1"/>
  <c r="K85" i="1" s="1"/>
  <c r="C85" i="1" a="1"/>
  <c r="C85" i="1" s="1"/>
  <c r="A85" i="1" s="1"/>
  <c r="N84" i="1"/>
  <c r="N84" i="1" a="1"/>
  <c r="L84" i="1" a="1"/>
  <c r="L84" i="1" s="1"/>
  <c r="K84" i="1" a="1"/>
  <c r="K84" i="1" s="1"/>
  <c r="C84" i="1" a="1"/>
  <c r="C84" i="1" s="1"/>
  <c r="A84" i="1" s="1"/>
  <c r="N83" i="1" a="1"/>
  <c r="N83" i="1" s="1"/>
  <c r="L83" i="1" a="1"/>
  <c r="L83" i="1" s="1"/>
  <c r="Q83" i="1" s="1"/>
  <c r="K83" i="1" a="1"/>
  <c r="K83" i="1" s="1"/>
  <c r="C83" i="1" a="1"/>
  <c r="C83" i="1" s="1"/>
  <c r="A83" i="1" s="1"/>
  <c r="N82" i="1" a="1"/>
  <c r="N82" i="1" s="1"/>
  <c r="L82" i="1" a="1"/>
  <c r="L82" i="1" s="1"/>
  <c r="K82" i="1" a="1"/>
  <c r="K82" i="1" s="1"/>
  <c r="C82" i="1" a="1"/>
  <c r="C82" i="1" s="1"/>
  <c r="A82" i="1" s="1"/>
  <c r="N81" i="1" a="1"/>
  <c r="N81" i="1" s="1"/>
  <c r="L81" i="1" a="1"/>
  <c r="L81" i="1" s="1"/>
  <c r="K81" i="1" a="1"/>
  <c r="K81" i="1" s="1"/>
  <c r="C81" i="1" a="1"/>
  <c r="C81" i="1" s="1"/>
  <c r="A81" i="1" s="1"/>
  <c r="N80" i="1" a="1"/>
  <c r="N80" i="1" s="1"/>
  <c r="L80" i="1" a="1"/>
  <c r="L80" i="1" s="1"/>
  <c r="K80" i="1" a="1"/>
  <c r="K80" i="1" s="1"/>
  <c r="C80" i="1" a="1"/>
  <c r="C80" i="1" s="1"/>
  <c r="A80" i="1" s="1"/>
  <c r="N79" i="1" a="1"/>
  <c r="N79" i="1" s="1"/>
  <c r="L79" i="1" a="1"/>
  <c r="L79" i="1" s="1"/>
  <c r="Q79" i="1" s="1"/>
  <c r="K79" i="1" a="1"/>
  <c r="K79" i="1" s="1"/>
  <c r="C79" i="1" a="1"/>
  <c r="C79" i="1" s="1"/>
  <c r="A79" i="1" s="1"/>
  <c r="N78" i="1" a="1"/>
  <c r="N78" i="1" s="1"/>
  <c r="L78" i="1" a="1"/>
  <c r="L78" i="1" s="1"/>
  <c r="K78" i="1" a="1"/>
  <c r="K78" i="1" s="1"/>
  <c r="C78" i="1" a="1"/>
  <c r="C78" i="1" s="1"/>
  <c r="A78" i="1" s="1"/>
  <c r="N77" i="1" a="1"/>
  <c r="N77" i="1" s="1"/>
  <c r="L77" i="1" a="1"/>
  <c r="L77" i="1" s="1"/>
  <c r="K77" i="1" a="1"/>
  <c r="K77" i="1" s="1"/>
  <c r="C77" i="1" a="1"/>
  <c r="C77" i="1" s="1"/>
  <c r="A77" i="1" s="1"/>
  <c r="N76" i="1" a="1"/>
  <c r="N76" i="1" s="1"/>
  <c r="L76" i="1" a="1"/>
  <c r="L76" i="1" s="1"/>
  <c r="K76" i="1" a="1"/>
  <c r="K76" i="1" s="1"/>
  <c r="C76" i="1" a="1"/>
  <c r="C76" i="1" s="1"/>
  <c r="A76" i="1" s="1"/>
  <c r="N75" i="1" a="1"/>
  <c r="N75" i="1" s="1"/>
  <c r="L75" i="1" a="1"/>
  <c r="L75" i="1" s="1"/>
  <c r="K75" i="1" a="1"/>
  <c r="K75" i="1" s="1"/>
  <c r="C75" i="1" a="1"/>
  <c r="C75" i="1" s="1"/>
  <c r="A75" i="1" s="1"/>
  <c r="N74" i="1" a="1"/>
  <c r="N74" i="1" s="1"/>
  <c r="L74" i="1" a="1"/>
  <c r="L74" i="1" s="1"/>
  <c r="K74" i="1" a="1"/>
  <c r="K74" i="1" s="1"/>
  <c r="C74" i="1" a="1"/>
  <c r="C74" i="1" s="1"/>
  <c r="A74" i="1" s="1"/>
  <c r="N73" i="1" a="1"/>
  <c r="N73" i="1" s="1"/>
  <c r="L73" i="1" a="1"/>
  <c r="L73" i="1" s="1"/>
  <c r="K73" i="1" a="1"/>
  <c r="K73" i="1" s="1"/>
  <c r="C73" i="1" a="1"/>
  <c r="C73" i="1" s="1"/>
  <c r="A73" i="1" s="1"/>
  <c r="N72" i="1" a="1"/>
  <c r="N72" i="1" s="1"/>
  <c r="L72" i="1" a="1"/>
  <c r="L72" i="1" s="1"/>
  <c r="K72" i="1" a="1"/>
  <c r="K72" i="1" s="1"/>
  <c r="C72" i="1" a="1"/>
  <c r="C72" i="1" s="1"/>
  <c r="A72" i="1" s="1"/>
  <c r="N71" i="1" a="1"/>
  <c r="N71" i="1" s="1"/>
  <c r="L71" i="1" a="1"/>
  <c r="L71" i="1" s="1"/>
  <c r="K71" i="1" a="1"/>
  <c r="K71" i="1" s="1"/>
  <c r="C71" i="1" a="1"/>
  <c r="C71" i="1" s="1"/>
  <c r="A71" i="1" s="1"/>
  <c r="N70" i="1" a="1"/>
  <c r="N70" i="1" s="1"/>
  <c r="L70" i="1" a="1"/>
  <c r="L70" i="1" s="1"/>
  <c r="K70" i="1" a="1"/>
  <c r="K70" i="1" s="1"/>
  <c r="C70" i="1" a="1"/>
  <c r="C70" i="1" s="1"/>
  <c r="A70" i="1" s="1"/>
  <c r="N69" i="1"/>
  <c r="N69" i="1" a="1"/>
  <c r="L69" i="1" a="1"/>
  <c r="L69" i="1" s="1"/>
  <c r="K69" i="1" a="1"/>
  <c r="K69" i="1" s="1"/>
  <c r="C69" i="1" a="1"/>
  <c r="C69" i="1" s="1"/>
  <c r="A69" i="1" s="1"/>
  <c r="N68" i="1" a="1"/>
  <c r="N68" i="1" s="1"/>
  <c r="L68" i="1" a="1"/>
  <c r="L68" i="1" s="1"/>
  <c r="K68" i="1" a="1"/>
  <c r="K68" i="1" s="1"/>
  <c r="C68" i="1" a="1"/>
  <c r="C68" i="1" s="1"/>
  <c r="A68" i="1" s="1"/>
  <c r="N67" i="1" a="1"/>
  <c r="N67" i="1" s="1"/>
  <c r="L67" i="1" a="1"/>
  <c r="L67" i="1" s="1"/>
  <c r="K67" i="1" a="1"/>
  <c r="K67" i="1" s="1"/>
  <c r="C67" i="1" a="1"/>
  <c r="C67" i="1" s="1"/>
  <c r="A67" i="1" s="1"/>
  <c r="N66" i="1" a="1"/>
  <c r="N66" i="1" s="1"/>
  <c r="L66" i="1" a="1"/>
  <c r="L66" i="1" s="1"/>
  <c r="K66" i="1" a="1"/>
  <c r="K66" i="1" s="1"/>
  <c r="C66" i="1" a="1"/>
  <c r="C66" i="1" s="1"/>
  <c r="A66" i="1" s="1"/>
  <c r="N65" i="1" a="1"/>
  <c r="N65" i="1" s="1"/>
  <c r="L65" i="1" a="1"/>
  <c r="L65" i="1" s="1"/>
  <c r="K65" i="1" a="1"/>
  <c r="K65" i="1" s="1"/>
  <c r="C65" i="1" a="1"/>
  <c r="C65" i="1" s="1"/>
  <c r="A65" i="1" s="1"/>
  <c r="N64" i="1" a="1"/>
  <c r="N64" i="1" s="1"/>
  <c r="L64" i="1" a="1"/>
  <c r="L64" i="1" s="1"/>
  <c r="K64" i="1" a="1"/>
  <c r="K64" i="1" s="1"/>
  <c r="C64" i="1" a="1"/>
  <c r="C64" i="1" s="1"/>
  <c r="A64" i="1" s="1"/>
  <c r="N63" i="1" a="1"/>
  <c r="N63" i="1" s="1"/>
  <c r="L63" i="1" a="1"/>
  <c r="L63" i="1" s="1"/>
  <c r="K63" i="1" a="1"/>
  <c r="K63" i="1" s="1"/>
  <c r="C63" i="1" a="1"/>
  <c r="C63" i="1" s="1"/>
  <c r="A63" i="1" s="1"/>
  <c r="N62" i="1" a="1"/>
  <c r="N62" i="1" s="1"/>
  <c r="L62" i="1" a="1"/>
  <c r="L62" i="1" s="1"/>
  <c r="K62" i="1" a="1"/>
  <c r="K62" i="1" s="1"/>
  <c r="C62" i="1" a="1"/>
  <c r="C62" i="1" s="1"/>
  <c r="A62" i="1" s="1"/>
  <c r="N61" i="1" a="1"/>
  <c r="N61" i="1" s="1"/>
  <c r="L61" i="1" a="1"/>
  <c r="L61" i="1" s="1"/>
  <c r="Q61" i="1" s="1"/>
  <c r="K61" i="1" a="1"/>
  <c r="K61" i="1" s="1"/>
  <c r="C61" i="1" a="1"/>
  <c r="C61" i="1" s="1"/>
  <c r="A61" i="1" s="1"/>
  <c r="N60" i="1" a="1"/>
  <c r="N60" i="1" s="1"/>
  <c r="L60" i="1" a="1"/>
  <c r="L60" i="1" s="1"/>
  <c r="K60" i="1" a="1"/>
  <c r="K60" i="1" s="1"/>
  <c r="C60" i="1" a="1"/>
  <c r="C60" i="1" s="1"/>
  <c r="A60" i="1" s="1"/>
  <c r="P59" i="1" a="1"/>
  <c r="P59" i="1" s="1"/>
  <c r="N59" i="1" a="1"/>
  <c r="N59" i="1" s="1"/>
  <c r="L59" i="1" a="1"/>
  <c r="L59" i="1" s="1"/>
  <c r="K59" i="1" a="1"/>
  <c r="K59" i="1" s="1"/>
  <c r="C59" i="1" a="1"/>
  <c r="C59" i="1" s="1"/>
  <c r="A59" i="1" s="1"/>
  <c r="P58" i="1" a="1"/>
  <c r="P58" i="1" s="1"/>
  <c r="N58" i="1" a="1"/>
  <c r="N58" i="1" s="1"/>
  <c r="L58" i="1" a="1"/>
  <c r="L58" i="1" s="1"/>
  <c r="K58" i="1" a="1"/>
  <c r="K58" i="1" s="1"/>
  <c r="C58" i="1" a="1"/>
  <c r="C58" i="1" s="1"/>
  <c r="A58" i="1" s="1"/>
  <c r="P57" i="1" a="1"/>
  <c r="P57" i="1" s="1"/>
  <c r="N57" i="1" a="1"/>
  <c r="N57" i="1" s="1"/>
  <c r="L57" i="1" a="1"/>
  <c r="L57" i="1" s="1"/>
  <c r="K57" i="1" a="1"/>
  <c r="K57" i="1" s="1"/>
  <c r="C57" i="1" a="1"/>
  <c r="C57" i="1" s="1"/>
  <c r="A57" i="1" s="1"/>
  <c r="P56" i="1" a="1"/>
  <c r="P56" i="1" s="1"/>
  <c r="N56" i="1" a="1"/>
  <c r="N56" i="1" s="1"/>
  <c r="L56" i="1" a="1"/>
  <c r="L56" i="1" s="1"/>
  <c r="K56" i="1" a="1"/>
  <c r="K56" i="1" s="1"/>
  <c r="C56" i="1" a="1"/>
  <c r="C56" i="1" s="1"/>
  <c r="A56" i="1" s="1"/>
  <c r="P55" i="1" a="1"/>
  <c r="P55" i="1" s="1"/>
  <c r="N55" i="1" a="1"/>
  <c r="N55" i="1" s="1"/>
  <c r="L55" i="1" a="1"/>
  <c r="L55" i="1" s="1"/>
  <c r="K55" i="1" a="1"/>
  <c r="K55" i="1" s="1"/>
  <c r="C55" i="1" a="1"/>
  <c r="C55" i="1" s="1"/>
  <c r="A55" i="1" s="1"/>
  <c r="P54" i="1" a="1"/>
  <c r="P54" i="1" s="1"/>
  <c r="N54" i="1" a="1"/>
  <c r="N54" i="1" s="1"/>
  <c r="L54" i="1" a="1"/>
  <c r="L54" i="1" s="1"/>
  <c r="K54" i="1" a="1"/>
  <c r="K54" i="1" s="1"/>
  <c r="C54" i="1" a="1"/>
  <c r="C54" i="1" s="1"/>
  <c r="A54" i="1" s="1"/>
  <c r="P53" i="1" a="1"/>
  <c r="P53" i="1" s="1"/>
  <c r="N53" i="1" a="1"/>
  <c r="N53" i="1" s="1"/>
  <c r="L53" i="1" a="1"/>
  <c r="L53" i="1" s="1"/>
  <c r="K53" i="1" a="1"/>
  <c r="K53" i="1" s="1"/>
  <c r="C53" i="1" a="1"/>
  <c r="C53" i="1" s="1"/>
  <c r="A53" i="1" s="1"/>
  <c r="P52" i="1" a="1"/>
  <c r="P52" i="1" s="1"/>
  <c r="N52" i="1" a="1"/>
  <c r="N52" i="1" s="1"/>
  <c r="L52" i="1" a="1"/>
  <c r="L52" i="1" s="1"/>
  <c r="Q52" i="1" s="1"/>
  <c r="K52" i="1" a="1"/>
  <c r="K52" i="1" s="1"/>
  <c r="C52" i="1" a="1"/>
  <c r="C52" i="1" s="1"/>
  <c r="A52" i="1" s="1"/>
  <c r="P51" i="1" a="1"/>
  <c r="P51" i="1" s="1"/>
  <c r="N51" i="1" a="1"/>
  <c r="N51" i="1" s="1"/>
  <c r="L51" i="1" a="1"/>
  <c r="L51" i="1" s="1"/>
  <c r="K51" i="1" a="1"/>
  <c r="K51" i="1" s="1"/>
  <c r="C51" i="1" a="1"/>
  <c r="C51" i="1" s="1"/>
  <c r="A51" i="1" s="1"/>
  <c r="P50" i="1" a="1"/>
  <c r="P50" i="1" s="1"/>
  <c r="N50" i="1" a="1"/>
  <c r="N50" i="1" s="1"/>
  <c r="L50" i="1" a="1"/>
  <c r="L50" i="1" s="1"/>
  <c r="K50" i="1" a="1"/>
  <c r="K50" i="1" s="1"/>
  <c r="C50" i="1" a="1"/>
  <c r="C50" i="1" s="1"/>
  <c r="A50" i="1" s="1"/>
  <c r="P49" i="1" a="1"/>
  <c r="P49" i="1" s="1"/>
  <c r="N49" i="1" a="1"/>
  <c r="N49" i="1" s="1"/>
  <c r="L49" i="1" a="1"/>
  <c r="L49" i="1" s="1"/>
  <c r="K49" i="1" a="1"/>
  <c r="K49" i="1" s="1"/>
  <c r="C49" i="1" a="1"/>
  <c r="C49" i="1" s="1"/>
  <c r="A49" i="1" s="1"/>
  <c r="P48" i="1" a="1"/>
  <c r="P48" i="1" s="1"/>
  <c r="P47" i="1" a="1"/>
  <c r="P47" i="1" s="1"/>
  <c r="P46" i="1" a="1"/>
  <c r="P46" i="1" s="1"/>
  <c r="P45" i="1" a="1"/>
  <c r="P45" i="1" s="1"/>
  <c r="P44" i="1" a="1"/>
  <c r="P44" i="1" s="1"/>
  <c r="P43" i="1" a="1"/>
  <c r="P43" i="1" s="1"/>
  <c r="P42" i="1" a="1"/>
  <c r="P42" i="1" s="1"/>
  <c r="T42" i="1"/>
  <c r="P41" i="1" a="1"/>
  <c r="P41" i="1" s="1"/>
  <c r="P40" i="1" a="1"/>
  <c r="P40" i="1" s="1"/>
  <c r="P39" i="1" a="1"/>
  <c r="P39" i="1" s="1"/>
  <c r="P38" i="1" a="1"/>
  <c r="P38" i="1" s="1"/>
  <c r="P37" i="1" a="1"/>
  <c r="P37" i="1" s="1"/>
  <c r="P36" i="1" a="1"/>
  <c r="P36" i="1" s="1"/>
  <c r="P35" i="1" a="1"/>
  <c r="P35" i="1" s="1"/>
  <c r="P34" i="1" a="1"/>
  <c r="P34" i="1" s="1"/>
  <c r="P33" i="1" a="1"/>
  <c r="P33" i="1" s="1"/>
  <c r="P32" i="1" a="1"/>
  <c r="P32" i="1" s="1"/>
  <c r="P31" i="1" a="1"/>
  <c r="P31" i="1" s="1"/>
  <c r="P30" i="1" a="1"/>
  <c r="P30" i="1" s="1"/>
  <c r="T30" i="1"/>
  <c r="P29" i="1" a="1"/>
  <c r="P29" i="1" s="1"/>
  <c r="P28" i="1" a="1"/>
  <c r="P28" i="1" s="1"/>
  <c r="P27" i="1" a="1"/>
  <c r="P27" i="1" s="1"/>
  <c r="P26" i="1" a="1"/>
  <c r="P26" i="1" s="1"/>
  <c r="P25" i="1" a="1"/>
  <c r="P25" i="1" s="1"/>
  <c r="P24" i="1" a="1"/>
  <c r="P24" i="1" s="1"/>
  <c r="P23" i="1" a="1"/>
  <c r="P23" i="1" s="1"/>
  <c r="P22" i="1" a="1"/>
  <c r="P22" i="1" s="1"/>
  <c r="P21" i="1" a="1"/>
  <c r="P21" i="1" s="1"/>
  <c r="P20" i="1" a="1"/>
  <c r="P20" i="1" s="1"/>
  <c r="P19" i="1" a="1"/>
  <c r="P19" i="1" s="1"/>
  <c r="P18" i="1" a="1"/>
  <c r="P18" i="1" s="1"/>
  <c r="P17" i="1" a="1"/>
  <c r="P17" i="1" s="1"/>
  <c r="P16" i="1" a="1"/>
  <c r="P16" i="1" s="1"/>
  <c r="P15" i="1" a="1"/>
  <c r="P15" i="1" s="1"/>
  <c r="P14" i="1" a="1"/>
  <c r="P14" i="1" s="1"/>
  <c r="P13" i="1" a="1"/>
  <c r="P13" i="1" s="1"/>
  <c r="P12" i="1" a="1"/>
  <c r="P12" i="1" s="1"/>
  <c r="P11" i="1" a="1"/>
  <c r="P11" i="1" s="1"/>
  <c r="P10" i="1" a="1"/>
  <c r="P10" i="1" s="1"/>
  <c r="A10" i="1"/>
  <c r="Q5" i="1"/>
  <c r="N5" i="1"/>
  <c r="Q4" i="1"/>
  <c r="N4" i="1"/>
  <c r="AI3" i="1" a="1"/>
  <c r="AI3" i="1" s="1"/>
  <c r="T62" i="1" l="1"/>
  <c r="Q59" i="1"/>
  <c r="T61" i="1"/>
  <c r="Q74" i="1"/>
  <c r="T44" i="1"/>
  <c r="Q77" i="1"/>
  <c r="Q67" i="1"/>
  <c r="T22" i="1"/>
  <c r="Q82" i="1"/>
  <c r="T19" i="1"/>
  <c r="T25" i="1"/>
  <c r="Q75" i="1"/>
  <c r="Q64" i="1"/>
  <c r="T67" i="1"/>
  <c r="T48" i="1"/>
  <c r="T66" i="1"/>
  <c r="Q54" i="1"/>
  <c r="Q70" i="1"/>
  <c r="Q72" i="1"/>
  <c r="T24" i="1"/>
  <c r="T82" i="1"/>
  <c r="T56" i="1"/>
  <c r="Q57" i="1"/>
  <c r="T64" i="1"/>
  <c r="Q76" i="1"/>
  <c r="T27" i="1"/>
  <c r="T59" i="1"/>
  <c r="T81" i="1"/>
  <c r="T54" i="1"/>
  <c r="T72" i="1"/>
  <c r="T38" i="1"/>
  <c r="T70" i="1"/>
  <c r="T28" i="1"/>
  <c r="T50" i="1"/>
  <c r="T40" i="1"/>
  <c r="T46" i="1"/>
  <c r="Q50" i="1"/>
  <c r="Q60" i="1"/>
  <c r="T74" i="1"/>
  <c r="T51" i="1"/>
  <c r="T55" i="1"/>
  <c r="Q85" i="1"/>
  <c r="T45" i="1"/>
  <c r="T49" i="1"/>
  <c r="Q51" i="1"/>
  <c r="Q53" i="1"/>
  <c r="T69" i="1"/>
  <c r="T43" i="1"/>
  <c r="T47" i="1"/>
  <c r="Q56" i="1"/>
  <c r="Q69" i="1"/>
  <c r="T23" i="1"/>
  <c r="T35" i="1"/>
  <c r="T37" i="1"/>
  <c r="T65" i="1"/>
  <c r="Q73" i="1"/>
  <c r="Q80" i="1"/>
  <c r="T83" i="1"/>
  <c r="Q84" i="1"/>
  <c r="T21" i="1"/>
  <c r="T34" i="1"/>
  <c r="T36" i="1"/>
  <c r="T41" i="1"/>
  <c r="Q66" i="1"/>
  <c r="Q68" i="1"/>
  <c r="T20" i="1"/>
  <c r="T33" i="1"/>
  <c r="T39" i="1"/>
  <c r="Q63" i="1"/>
  <c r="T75" i="1"/>
  <c r="T32" i="1"/>
  <c r="T77" i="1"/>
  <c r="T14" i="1"/>
  <c r="T10" i="1"/>
  <c r="T11" i="1"/>
  <c r="A11" i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T12" i="1"/>
  <c r="C7" i="1"/>
  <c r="T15" i="1"/>
  <c r="T16" i="1"/>
  <c r="T17" i="1"/>
  <c r="T73" i="1"/>
  <c r="T85" i="1"/>
  <c r="T71" i="1"/>
  <c r="O7" i="1"/>
  <c r="Q49" i="1"/>
  <c r="T68" i="1"/>
  <c r="Q71" i="1"/>
  <c r="Q81" i="1"/>
  <c r="T84" i="1"/>
  <c r="Q89" i="1"/>
  <c r="T52" i="1"/>
  <c r="T53" i="1"/>
  <c r="T63" i="1"/>
  <c r="T79" i="1"/>
  <c r="T26" i="1"/>
  <c r="T29" i="1"/>
  <c r="T57" i="1"/>
  <c r="T58" i="1"/>
  <c r="Q65" i="1"/>
  <c r="T78" i="1"/>
  <c r="T31" i="1"/>
  <c r="T80" i="1"/>
  <c r="R6" i="1"/>
  <c r="J7" i="1"/>
  <c r="T13" i="1"/>
  <c r="S6" i="1"/>
  <c r="T18" i="1"/>
  <c r="Q55" i="1"/>
  <c r="Q58" i="1"/>
  <c r="T60" i="1"/>
  <c r="Q62" i="1"/>
  <c r="T76" i="1"/>
  <c r="Q78" i="1"/>
  <c r="N86" i="1"/>
  <c r="Q86" i="1" s="1"/>
  <c r="Q87" i="1" l="1"/>
  <c r="Q88" i="1" l="1"/>
  <c r="Q90" i="1" s="1"/>
  <c r="B90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<sst xmlns="http://schemas.openxmlformats.org/spreadsheetml/2006/main" count="121" uniqueCount="58">
  <si>
    <t xml:space="preserve">รหัสลูกค้า : </t>
  </si>
  <si>
    <t xml:space="preserve">เลขที่ : </t>
  </si>
  <si>
    <t>QT68019</t>
  </si>
  <si>
    <t xml:space="preserve">ชื่อลูกค้า : </t>
  </si>
  <si>
    <t xml:space="preserve">ที่อยู่ลูกค้า : </t>
  </si>
  <si>
    <t>เงื่อนไขการชำระ</t>
  </si>
  <si>
    <t>เงินสด/โอน</t>
  </si>
  <si>
    <t xml:space="preserve">โทรศัพท์ : </t>
  </si>
  <si>
    <t xml:space="preserve">แฟกซ์ : </t>
  </si>
  <si>
    <t>รหัสประตัวผู้เสียภาษี</t>
  </si>
  <si>
    <t>ลำดับ
Item</t>
  </si>
  <si>
    <t>รายการ
Description</t>
  </si>
  <si>
    <t>หน่วย</t>
  </si>
  <si>
    <t>จำนวน
Quantity</t>
  </si>
  <si>
    <t>หน่วยละ
Unit Price</t>
  </si>
  <si>
    <t>ส่วนลด</t>
  </si>
  <si>
    <t>จำนวนเงิน
Amount</t>
  </si>
  <si>
    <t>กรอง"แสดง"</t>
  </si>
  <si>
    <t>หมายเหตุ :</t>
  </si>
  <si>
    <t>ยอดเงิน</t>
  </si>
  <si>
    <t>แสดง</t>
  </si>
  <si>
    <t>ภาษี</t>
  </si>
  <si>
    <t>ยอดเงินสุทธิ</t>
  </si>
  <si>
    <t>วันที่</t>
  </si>
  <si>
    <t xml:space="preserve"> _____________________</t>
  </si>
  <si>
    <t>ใบเสนอราคา</t>
  </si>
  <si>
    <t>โรงพยาบาลส่งเสริมสุขภาพ</t>
  </si>
  <si>
    <t>หมุ่ที่ 3</t>
  </si>
  <si>
    <t>จังหวัด</t>
  </si>
  <si>
    <t>ไม้กวาดดอกหญ้า ด้ามไม้</t>
  </si>
  <si>
    <t>ไม้ม็อบดันฝุ่น พร้อมผ้า 24 นิ้ว</t>
  </si>
  <si>
    <t>กระดาษชำระแบบม้วน ธรรมดา</t>
  </si>
  <si>
    <t>สเปรย์ปรับอากาศ ขนาดไม่น้อยกว่า 300 ml.</t>
  </si>
  <si>
    <t>ถุงขยะสีดำ ขนาด 18x20 นิ้ว</t>
  </si>
  <si>
    <t>ถุงขยะสีดำ ขนาด 24x28 นิ้ว</t>
  </si>
  <si>
    <t>ไม้กวาดทางมะพร้าว</t>
  </si>
  <si>
    <t>ไม้กวาดหยากไย่</t>
  </si>
  <si>
    <t>น้ำยาล้างห้องน้ำ ขนาด 900 ml</t>
  </si>
  <si>
    <t>ผลิตภัณฑ์ทำความสะอาดพื้น ไม่น้อยกว่า 5 ลิตร</t>
  </si>
  <si>
    <t>ผงซักฟอก ไม่น้อยกว่า ขนาด 3000 gm.</t>
  </si>
  <si>
    <t>ที่ตักผงแบบแสตนเลส</t>
  </si>
  <si>
    <t>แปรงขัดพื้นด้ามยาว</t>
  </si>
  <si>
    <t>ถุงมือยางอเนกประสงค์  ไซซ์ M สีส้ม</t>
  </si>
  <si>
    <t>ถุงขยะสีแดง ขนาด 18x20 นิ้ว</t>
  </si>
  <si>
    <t>ถุงขยะสีแดง ขนาด 24x28 นิ้ว</t>
  </si>
  <si>
    <t>ผ้าเช็ดมือ</t>
  </si>
  <si>
    <t xml:space="preserve">ผลิตภัณฑ์ล้างจาน ไม่น้อยกว่า 3 ลิตร </t>
  </si>
  <si>
    <t>อัน</t>
  </si>
  <si>
    <t>24ม้วน/แพ็ค</t>
  </si>
  <si>
    <t>กระป๋อง</t>
  </si>
  <si>
    <t>ก.ก/แพ็ค</t>
  </si>
  <si>
    <t>ขวด</t>
  </si>
  <si>
    <t>แกลลอล</t>
  </si>
  <si>
    <t>ถุง</t>
  </si>
  <si>
    <t>12คู่/กล่อง</t>
  </si>
  <si>
    <t>ผืน</t>
  </si>
  <si>
    <t>แกลลอน</t>
  </si>
  <si>
    <t>บริษัท คอมมาด้า วันแพ็ค จำกัด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</si>
</sst>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"/>
    <numFmt numFmtId="165" formatCode="_-* #,##0.00_-;\-* #,##0.00_-;_-* &quot;-&quot;??_-;_-@_-"/>
  </numFmts>
  <fonts count="13">
    <font>
      <sz val="10"/>
      <color theme="1"/>
      <name val="Tahoma"/>
      <family val="2"/>
    </font>
    <font>
      <sz val="11"/>
      <color theme="1"/>
      <name val="Calibri"/>
      <family val="2"/>
      <charset val="222"/>
      <scheme val="minor"/>
    </font>
    <font>
      <sz val="14"/>
      <color theme="1"/>
      <name val="Angsana New"/>
      <family val="1"/>
    </font>
    <font>
      <sz val="14"/>
      <color theme="0"/>
      <name val="Angsana New"/>
      <family val="1"/>
    </font>
    <font>
      <sz val="14"/>
      <color rgb="FFFF0000"/>
      <name val="Angsana New"/>
      <family val="1"/>
    </font>
    <font>
      <b/>
      <sz val="14"/>
      <color theme="1"/>
      <name val="Angsana New"/>
      <family val="1"/>
    </font>
    <font>
      <b/>
      <sz val="14"/>
      <color theme="0"/>
      <name val="Angsana New"/>
      <family val="1"/>
    </font>
    <font>
      <sz val="14"/>
      <name val="Angsana New"/>
      <family val="1"/>
    </font>
    <font>
      <b/>
      <sz val="11"/>
      <color theme="1"/>
      <name val="Angsana New"/>
      <family val="1"/>
    </font>
    <font>
      <b/>
      <sz val="16"/>
      <color rgb="FFFF0000"/>
      <name val="TH SarabunPSK"/>
      <family val="2"/>
    </font>
    <font>
      <sz val="10"/>
      <name val="Arial"/>
      <family val="2"/>
    </font>
    <font>
      <b/>
      <u/>
      <sz val="14"/>
      <name val="AngsanaUPC"/>
      <family val="1"/>
      <charset val="222"/>
    </font>
    <font>
      <sz val="36"/>
      <color theme="1"/>
      <name val="Angsana New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</borders>
  <cellStyleXfs count="4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0" fontId="10" fillId="0" borderId="0"/>
  </cellStyleXfs>
  <cellXfs count="88">
    <xf numFmtId="0" fontId="0" fillId="0" borderId="0" xfId="0"/>
    <xf numFmtId="0" fontId="2" fillId="0" borderId="0" xfId="1" applyFont="1" applyAlignment="1">
      <alignment horizontal="center"/>
    </xf>
    <xf numFmtId="0" fontId="2" fillId="0" borderId="0" xfId="1" applyFont="1"/>
    <xf numFmtId="0" fontId="3" fillId="0" borderId="0" xfId="1" applyFont="1"/>
    <xf numFmtId="0" fontId="4" fillId="0" borderId="0" xfId="1" applyFont="1"/>
    <xf numFmtId="0" fontId="5" fillId="0" borderId="0" xfId="1" applyFont="1" applyAlignment="1">
      <alignment horizontal="right"/>
    </xf>
    <xf numFmtId="0" fontId="2" fillId="0" borderId="1" xfId="1" applyFont="1" applyBorder="1"/>
    <xf numFmtId="0" fontId="5" fillId="0" borderId="0" xfId="1" applyFont="1" applyAlignment="1">
      <alignment horizontal="center"/>
    </xf>
    <xf numFmtId="0" fontId="2" fillId="0" borderId="2" xfId="1" applyFont="1" applyBorder="1"/>
    <xf numFmtId="164" fontId="3" fillId="0" borderId="0" xfId="1" applyNumberFormat="1" applyFont="1" applyAlignment="1">
      <alignment horizontal="left"/>
    </xf>
    <xf numFmtId="14" fontId="2" fillId="0" borderId="0" xfId="1" applyNumberFormat="1" applyFont="1"/>
    <xf numFmtId="0" fontId="6" fillId="2" borderId="0" xfId="1" applyFont="1" applyFill="1" applyAlignment="1">
      <alignment horizontal="center"/>
    </xf>
    <xf numFmtId="0" fontId="6" fillId="0" borderId="0" xfId="1" applyFont="1" applyAlignment="1">
      <alignment horizontal="right"/>
    </xf>
    <xf numFmtId="0" fontId="3" fillId="2" borderId="0" xfId="1" applyFont="1" applyFill="1" applyAlignment="1">
      <alignment horizontal="left"/>
    </xf>
    <xf numFmtId="0" fontId="6" fillId="0" borderId="0" xfId="1" applyFont="1" applyAlignment="1">
      <alignment horizontal="center"/>
    </xf>
    <xf numFmtId="49" fontId="3" fillId="2" borderId="0" xfId="1" applyNumberFormat="1" applyFont="1" applyFill="1" applyAlignment="1">
      <alignment horizontal="left"/>
    </xf>
    <xf numFmtId="0" fontId="7" fillId="0" borderId="0" xfId="1" applyFont="1" applyAlignment="1">
      <alignment horizontal="left"/>
    </xf>
    <xf numFmtId="0" fontId="5" fillId="0" borderId="0" xfId="1" applyFont="1"/>
    <xf numFmtId="1" fontId="2" fillId="0" borderId="0" xfId="1" applyNumberFormat="1" applyFont="1" applyAlignment="1">
      <alignment horizontal="left"/>
    </xf>
    <xf numFmtId="0" fontId="5" fillId="0" borderId="0" xfId="1" applyFont="1" applyAlignment="1">
      <alignment horizontal="right"/>
    </xf>
    <xf numFmtId="0" fontId="8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9" fillId="0" borderId="0" xfId="0" applyFont="1" applyAlignment="1" applyProtection="1">
      <alignment horizontal="center"/>
      <protection locked="0"/>
    </xf>
    <xf numFmtId="0" fontId="2" fillId="0" borderId="7" xfId="1" applyFont="1" applyBorder="1" applyAlignment="1">
      <alignment horizontal="center" vertical="top"/>
    </xf>
    <xf numFmtId="0" fontId="2" fillId="0" borderId="8" xfId="1" applyFont="1" applyBorder="1" applyAlignment="1">
      <alignment horizontal="center" vertical="top"/>
    </xf>
    <xf numFmtId="0" fontId="2" fillId="0" borderId="9" xfId="1" applyFont="1" applyBorder="1" applyAlignment="1">
      <alignment horizontal="left" vertical="top" wrapText="1"/>
    </xf>
    <xf numFmtId="0" fontId="2" fillId="0" borderId="0" xfId="1" applyFont="1" applyAlignment="1">
      <alignment horizontal="left" vertical="top" wrapText="1"/>
    </xf>
    <xf numFmtId="0" fontId="2" fillId="0" borderId="10" xfId="1" applyFont="1" applyBorder="1" applyAlignment="1">
      <alignment horizontal="left" vertical="top" wrapText="1"/>
    </xf>
    <xf numFmtId="2" fontId="2" fillId="0" borderId="11" xfId="2" applyNumberFormat="1" applyFont="1" applyBorder="1" applyAlignment="1">
      <alignment horizontal="center" vertical="top"/>
    </xf>
    <xf numFmtId="2" fontId="2" fillId="0" borderId="9" xfId="1" applyNumberFormat="1" applyFont="1" applyBorder="1" applyAlignment="1">
      <alignment horizontal="center" vertical="top"/>
    </xf>
    <xf numFmtId="2" fontId="2" fillId="0" borderId="10" xfId="1" applyNumberFormat="1" applyFont="1" applyBorder="1" applyAlignment="1">
      <alignment horizontal="center" vertical="top"/>
    </xf>
    <xf numFmtId="165" fontId="2" fillId="0" borderId="9" xfId="2" applyFont="1" applyBorder="1" applyAlignment="1">
      <alignment horizontal="center" vertical="top"/>
    </xf>
    <xf numFmtId="165" fontId="2" fillId="0" borderId="10" xfId="2" applyFont="1" applyBorder="1" applyAlignment="1">
      <alignment horizontal="center" vertical="top"/>
    </xf>
    <xf numFmtId="165" fontId="2" fillId="0" borderId="9" xfId="2" applyFont="1" applyBorder="1" applyAlignment="1">
      <alignment horizontal="center"/>
    </xf>
    <xf numFmtId="165" fontId="2" fillId="0" borderId="0" xfId="1" applyNumberFormat="1" applyFont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2" fillId="0" borderId="10" xfId="1" applyFont="1" applyBorder="1" applyAlignment="1">
      <alignment horizontal="center" vertical="top"/>
    </xf>
    <xf numFmtId="0" fontId="2" fillId="0" borderId="11" xfId="1" applyFont="1" applyBorder="1" applyAlignment="1">
      <alignment horizontal="center"/>
    </xf>
    <xf numFmtId="0" fontId="2" fillId="0" borderId="9" xfId="1" applyFont="1" applyBorder="1" applyAlignment="1">
      <alignment horizontal="center"/>
    </xf>
    <xf numFmtId="0" fontId="2" fillId="0" borderId="9" xfId="1" applyFont="1" applyBorder="1" applyAlignment="1">
      <alignment horizontal="left"/>
    </xf>
    <xf numFmtId="0" fontId="2" fillId="0" borderId="0" xfId="1" applyFont="1" applyAlignment="1">
      <alignment horizontal="left"/>
    </xf>
    <xf numFmtId="0" fontId="2" fillId="0" borderId="10" xfId="1" applyFont="1" applyBorder="1" applyAlignment="1">
      <alignment horizontal="left"/>
    </xf>
    <xf numFmtId="2" fontId="2" fillId="0" borderId="0" xfId="1" applyNumberFormat="1" applyFont="1"/>
    <xf numFmtId="165" fontId="2" fillId="0" borderId="12" xfId="2" applyFont="1" applyBorder="1" applyAlignment="1">
      <alignment horizontal="center"/>
    </xf>
    <xf numFmtId="0" fontId="2" fillId="0" borderId="11" xfId="1" applyFont="1" applyBorder="1" applyAlignment="1">
      <alignment horizontal="center" vertical="top"/>
    </xf>
    <xf numFmtId="0" fontId="2" fillId="0" borderId="9" xfId="1" applyFont="1" applyBorder="1" applyAlignment="1">
      <alignment horizontal="center" vertical="top"/>
    </xf>
    <xf numFmtId="0" fontId="2" fillId="0" borderId="9" xfId="1" applyFont="1" applyBorder="1" applyAlignment="1">
      <alignment horizontal="left" wrapText="1"/>
    </xf>
    <xf numFmtId="0" fontId="2" fillId="0" borderId="0" xfId="1" applyFont="1" applyAlignment="1">
      <alignment horizontal="left" wrapText="1"/>
    </xf>
    <xf numFmtId="0" fontId="2" fillId="0" borderId="10" xfId="1" applyFont="1" applyBorder="1" applyAlignment="1">
      <alignment horizontal="left" wrapText="1"/>
    </xf>
    <xf numFmtId="2" fontId="2" fillId="0" borderId="11" xfId="2" applyNumberFormat="1" applyFont="1" applyBorder="1" applyAlignment="1"/>
    <xf numFmtId="2" fontId="2" fillId="0" borderId="9" xfId="1" applyNumberFormat="1" applyFont="1" applyBorder="1" applyAlignment="1">
      <alignment horizontal="center"/>
    </xf>
    <xf numFmtId="2" fontId="2" fillId="0" borderId="10" xfId="1" applyNumberFormat="1" applyFont="1" applyBorder="1" applyAlignment="1">
      <alignment horizontal="center"/>
    </xf>
    <xf numFmtId="165" fontId="2" fillId="0" borderId="9" xfId="2" applyFont="1" applyBorder="1" applyAlignment="1">
      <alignment horizontal="center"/>
    </xf>
    <xf numFmtId="165" fontId="2" fillId="0" borderId="10" xfId="2" applyFont="1" applyBorder="1" applyAlignment="1">
      <alignment horizontal="center"/>
    </xf>
    <xf numFmtId="165" fontId="2" fillId="0" borderId="0" xfId="1" applyNumberFormat="1" applyFont="1" applyAlignment="1">
      <alignment horizontal="center"/>
    </xf>
    <xf numFmtId="0" fontId="2" fillId="0" borderId="10" xfId="1" applyFont="1" applyBorder="1" applyAlignment="1">
      <alignment horizontal="center"/>
    </xf>
    <xf numFmtId="0" fontId="5" fillId="0" borderId="8" xfId="1" applyFont="1" applyBorder="1"/>
    <xf numFmtId="0" fontId="2" fillId="0" borderId="13" xfId="1" applyFont="1" applyBorder="1"/>
    <xf numFmtId="0" fontId="7" fillId="0" borderId="13" xfId="1" applyFont="1" applyBorder="1" applyAlignment="1">
      <alignment horizontal="left"/>
    </xf>
    <xf numFmtId="0" fontId="5" fillId="0" borderId="13" xfId="1" applyFont="1" applyBorder="1" applyAlignment="1">
      <alignment horizontal="right"/>
    </xf>
    <xf numFmtId="0" fontId="5" fillId="0" borderId="14" xfId="1" applyFont="1" applyBorder="1" applyAlignment="1">
      <alignment horizontal="right"/>
    </xf>
    <xf numFmtId="165" fontId="2" fillId="0" borderId="4" xfId="1" applyNumberFormat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9" xfId="1" applyFont="1" applyBorder="1"/>
    <xf numFmtId="0" fontId="2" fillId="0" borderId="5" xfId="1" applyFont="1" applyBorder="1" applyAlignment="1">
      <alignment horizontal="right"/>
    </xf>
    <xf numFmtId="0" fontId="2" fillId="0" borderId="12" xfId="1" applyFont="1" applyBorder="1"/>
    <xf numFmtId="0" fontId="2" fillId="0" borderId="15" xfId="1" applyFont="1" applyBorder="1"/>
    <xf numFmtId="0" fontId="2" fillId="0" borderId="15" xfId="1" applyFont="1" applyBorder="1" applyAlignment="1">
      <alignment horizontal="center"/>
    </xf>
    <xf numFmtId="0" fontId="5" fillId="0" borderId="15" xfId="1" applyFont="1" applyBorder="1" applyAlignment="1">
      <alignment horizontal="right"/>
    </xf>
    <xf numFmtId="0" fontId="5" fillId="0" borderId="16" xfId="1" applyFont="1" applyBorder="1" applyAlignment="1">
      <alignment horizontal="right"/>
    </xf>
    <xf numFmtId="0" fontId="2" fillId="0" borderId="4" xfId="1" applyFont="1" applyBorder="1"/>
    <xf numFmtId="0" fontId="5" fillId="0" borderId="5" xfId="1" applyFont="1" applyBorder="1" applyAlignment="1">
      <alignment horizontal="center"/>
    </xf>
    <xf numFmtId="0" fontId="2" fillId="0" borderId="5" xfId="1" applyFont="1" applyBorder="1"/>
    <xf numFmtId="0" fontId="5" fillId="0" borderId="5" xfId="1" applyFont="1" applyBorder="1" applyAlignment="1">
      <alignment horizontal="right"/>
    </xf>
    <xf numFmtId="0" fontId="5" fillId="0" borderId="6" xfId="1" applyFont="1" applyBorder="1" applyAlignment="1">
      <alignment horizontal="right"/>
    </xf>
    <xf numFmtId="165" fontId="2" fillId="0" borderId="12" xfId="1" applyNumberFormat="1" applyFont="1" applyBorder="1" applyAlignment="1">
      <alignment horizontal="center"/>
    </xf>
    <xf numFmtId="0" fontId="2" fillId="0" borderId="16" xfId="1" applyFont="1" applyBorder="1" applyAlignment="1">
      <alignment horizontal="center"/>
    </xf>
    <xf numFmtId="0" fontId="11" fillId="0" borderId="0" xfId="3" applyFont="1"/>
    <xf numFmtId="0" fontId="2" fillId="0" borderId="17" xfId="1" applyFont="1" applyBorder="1" applyAlignment="1">
      <alignment horizontal="center"/>
    </xf>
    <xf numFmtId="0" fontId="2" fillId="0" borderId="0" xfId="1" applyFont="1" applyAlignment="1" applyProtection="1">
      <alignment horizontal="left"/>
      <protection locked="0"/>
    </xf>
    <xf numFmtId="0" fontId="12" fillId="3" borderId="0" xfId="1" applyFont="1" applyFill="1" applyAlignment="1">
      <alignment horizontal="center" vertical="center"/>
    </xf>
  </cellXfs>
  <cellStyles count="4">
    <cellStyle name="Comma 5" xfId="2" xr:uid="{CDC88964-B439-435E-9767-5B271EC605BB}"/>
    <cellStyle name="Normal" xfId="0" builtinId="0"/>
    <cellStyle name="Normal 2 4" xfId="3" xr:uid="{5CA9BB5F-9187-4975-AECF-4FA861FF642E}"/>
    <cellStyle name="Normal 8" xfId="1" xr:uid="{4091782D-28D2-4E63-B597-E114BBC2794D}"/>
  </cellStyles>
  <dxfs count="10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396240</xdr:colOff>
      <xdr:row>97</xdr:row>
      <xdr:rowOff>22860</xdr:rowOff>
    </xdr:from>
    <xdr:to>
      <xdr:col>18</xdr:col>
      <xdr:colOff>99060</xdr:colOff>
      <xdr:row>98</xdr:row>
      <xdr:rowOff>152400</xdr:rowOff>
    </xdr:to>
    <xdr:sp macro="[0]!Sheet12.PreviewWithHeaderFooter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894A6CDF-EABA-428E-9290-63EF6B9BC61D}"/>
            </a:ext>
          </a:extLst>
        </xdr:cNvPr>
        <xdr:cNvSpPr/>
      </xdr:nvSpPr>
      <xdr:spPr>
        <a:xfrm>
          <a:off x="5394960" y="15514320"/>
          <a:ext cx="1348740" cy="3810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600" b="1"/>
            <a:t>สั่งพิมพ์</a:t>
          </a:r>
          <a:endParaRPr lang="en-US" sz="1600" b="1"/>
        </a:p>
      </xdr:txBody>
    </xdr:sp>
    <xdr:clientData/>
  </xdr:twoCellAnchor>
  <xdr:oneCellAnchor>
    <xdr:from>
      <xdr:col>20</xdr:col>
      <xdr:colOff>0</xdr:colOff>
      <xdr:row>100</xdr:row>
      <xdr:rowOff>22860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56CA345B-4A48-438A-8002-94A59848E269}"/>
            </a:ext>
          </a:extLst>
        </xdr:cNvPr>
        <xdr:cNvSpPr txBox="1"/>
      </xdr:nvSpPr>
      <xdr:spPr>
        <a:xfrm>
          <a:off x="813816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rtsu\Downloads\&#3648;&#3629;&#3585;&#3626;&#3634;&#3619;%20SP%20&#3648;&#3607;&#3619;&#3604;&#3604;&#3636;&#3657;&#3591;%20&#3629;&#3633;&#3609;&#3651;&#3627;&#3617;&#3656;%20&#3621;&#3656;&#3634;&#3626;&#3640;&#3604;\&#3648;&#3629;&#3585;&#3626;&#3634;&#3619;%20SP%20&#3648;&#3607;&#3619;&#3604;&#3604;&#3636;&#3657;&#3591;%20&#3629;&#3633;&#3609;&#3651;&#3627;&#3617;&#3656;.xlsm" TargetMode="External"/><Relationship Id="rId1" Type="http://schemas.openxmlformats.org/officeDocument/2006/relationships/externalLinkPath" Target="&#3648;&#3629;&#3585;&#3626;&#3634;&#3619;%20SP%20&#3648;&#3607;&#3619;&#3604;&#3604;&#3636;&#3657;&#3591;%20&#3629;&#3633;&#3609;&#3651;&#3627;&#3617;&#3656;%20&#3621;&#3656;&#3634;&#3626;&#3640;&#3604;/&#3648;&#3629;&#3585;&#3626;&#3634;&#3619;%20SP%20&#3648;&#3607;&#3619;&#3604;&#3604;&#3636;&#3657;&#3591;%20&#3629;&#3633;&#3609;&#3651;&#3627;&#3617;&#3656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tsu/Desktop/YOS/&#3592;&#3656;&#3634;&#3618;&#3626;&#3605;&#3658;&#3629;&#3585;/G-STORE%20RECCORD%202024.xlsb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tsu/Desktop/YOS/&#3592;&#3656;&#3634;&#3618;&#3626;&#3605;&#3658;&#3629;&#3585;/&#3615;&#3629;&#3619;&#3660;&#3617;&#3592;&#3633;&#3604;&#3595;&#3639;&#3657;&#3629;&#3649;&#3621;&#3632;&#3610;&#3633;&#3609;&#3607;&#3638;&#3585;%20(YOSSA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ข้อมูลพื้นฐาน"/>
      <sheetName val="Input"/>
      <sheetName val="INPUT2"/>
      <sheetName val="ฟอร์ม"/>
      <sheetName val="ทำรายการ"/>
      <sheetName val="Subplier"/>
      <sheetName val="Dept_Report"/>
      <sheetName val="DATARECCORD"/>
      <sheetName val="ItemData"/>
      <sheetName val="ItemProduct"/>
      <sheetName val="เอกสาร SP เทรดดิ้ง อันใหม่"/>
    </sheetNames>
    <definedNames>
      <definedName name="PreviewWithoutCenterHeader"/>
    </definedNames>
    <sheetDataSet>
      <sheetData sheetId="0">
        <row r="5">
          <cell r="A5" t="str">
            <v>PO</v>
          </cell>
          <cell r="B5" t="str">
            <v>ใบสั่งซื้อ</v>
          </cell>
          <cell r="C5" t="str">
            <v>วันที่สั่งซื้อ</v>
          </cell>
          <cell r="D5" t="str">
            <v>วันที่รับของ</v>
          </cell>
          <cell r="E5" t="str">
            <v>ผู้สั่งซื้อ</v>
          </cell>
          <cell r="F5" t="str">
            <v>ผู้อนุมัติ</v>
          </cell>
        </row>
        <row r="6">
          <cell r="A6" t="str">
            <v>SO</v>
          </cell>
          <cell r="B6" t="str">
            <v xml:space="preserve">ใบวางบิล </v>
          </cell>
          <cell r="C6" t="str">
            <v>วันที่วางบิล</v>
          </cell>
          <cell r="D6" t="str">
            <v>วันที่ส่งของ</v>
          </cell>
          <cell r="E6" t="str">
            <v>ผู้สั่งขาย</v>
          </cell>
          <cell r="F6" t="str">
            <v>ผู้อนุมัติ</v>
          </cell>
        </row>
        <row r="7">
          <cell r="A7" t="str">
            <v>RR</v>
          </cell>
          <cell r="B7" t="str">
            <v>ใบรับสินค้า</v>
          </cell>
          <cell r="D7" t="str">
            <v>ภายในวันที่</v>
          </cell>
          <cell r="E7" t="str">
            <v>ผู้รับสินค้า</v>
          </cell>
          <cell r="F7" t="str">
            <v>ผู้อนุมัติ</v>
          </cell>
        </row>
        <row r="8">
          <cell r="A8" t="str">
            <v>QT</v>
          </cell>
          <cell r="B8" t="str">
            <v>ใบเสนอราคา</v>
          </cell>
          <cell r="C8" t="str">
            <v>วันที่ยื่น</v>
          </cell>
          <cell r="E8" t="str">
            <v>ผู้สืบราคา</v>
          </cell>
          <cell r="F8" t="str">
            <v>ผู้เสนอราคา</v>
          </cell>
        </row>
        <row r="9">
          <cell r="A9" t="str">
            <v>OR</v>
          </cell>
          <cell r="B9" t="str">
            <v>ใบสั่งผลิต</v>
          </cell>
          <cell r="C9" t="str">
            <v>วันที่สั่งผลิต</v>
          </cell>
          <cell r="D9" t="str">
            <v>กำหนดเวลา</v>
          </cell>
          <cell r="E9" t="str">
            <v>ผู้สืบราคา</v>
          </cell>
          <cell r="F9" t="str">
            <v>ผู้เสนอราคา</v>
          </cell>
        </row>
        <row r="10">
          <cell r="A10" t="str">
            <v>IN</v>
          </cell>
          <cell r="B10" t="str">
            <v>ใบส่งสินค้า/ใบแจ้งหนี้</v>
          </cell>
          <cell r="C10" t="str">
            <v>วันที่ส่งของ</v>
          </cell>
          <cell r="D10" t="str">
            <v>เลขที่อ้างอิง</v>
          </cell>
          <cell r="E10" t="str">
            <v>ผู้รับสินค้า/Receiver</v>
          </cell>
          <cell r="F10" t="str">
            <v>ผู้ส่งสินค้า/Delivered BY</v>
          </cell>
        </row>
        <row r="11">
          <cell r="A11" t="str">
            <v>RT</v>
          </cell>
          <cell r="B11" t="str">
            <v>ใบเสร็จรับเงิน/ใบกำกับภาษี</v>
          </cell>
          <cell r="C11" t="str">
            <v>วันที่รับเงิน</v>
          </cell>
          <cell r="D11" t="str">
            <v>เลขที่อ้างอิง</v>
          </cell>
          <cell r="E11" t="str">
            <v>ผู้จ่ายเงิน</v>
          </cell>
          <cell r="F11" t="str">
            <v>ผู้รับเงิน/Collector</v>
          </cell>
        </row>
        <row r="12">
          <cell r="A12" t="str">
            <v>MJ</v>
          </cell>
          <cell r="B12" t="str">
            <v>ใบมัดจำสินค้า</v>
          </cell>
          <cell r="C12" t="str">
            <v>วันที่</v>
          </cell>
          <cell r="D12" t="str">
            <v>กำหนดเวลา</v>
          </cell>
          <cell r="F12" t="str">
            <v>ผู้อนุมัติ</v>
          </cell>
        </row>
        <row r="16">
          <cell r="A16" t="str">
            <v>IN1</v>
          </cell>
          <cell r="B16" t="str">
            <v>* จ่ายเงินสดหน้างาน</v>
          </cell>
        </row>
        <row r="17">
          <cell r="A17" t="str">
            <v>IN2</v>
          </cell>
          <cell r="B17" t="str">
            <v xml:space="preserve">* กรุณาชำระเงินโดยการโอนเข้าบัญชี ธ.กรุงเทพ สาขาโรบินสัน สุพรรณบุรี ออมทรัพย์ </v>
          </cell>
        </row>
        <row r="18">
          <cell r="A18" t="str">
            <v>IN3</v>
          </cell>
          <cell r="B18" t="str">
            <v>* ชื่อบัญชี เอสพี เทรดดิ้ง แอนด์ซัพพลาย เลขที่ 389-7-17737-8</v>
          </cell>
        </row>
        <row r="19">
          <cell r="A19" t="str">
            <v>QT1</v>
          </cell>
          <cell r="B19" t="str">
            <v>*  คำเสนอนี้จะยืนราคาเป็นระยะเวลา 30 วัน นับแต่วันที่ได้ยื่นใบเสนอราคา</v>
          </cell>
        </row>
        <row r="20">
          <cell r="A20" t="str">
            <v>QT2</v>
          </cell>
          <cell r="B20" t="str">
            <v>* กำหนดส่งมอบตามรายการข้างต้นภายใน 30 วัน</v>
          </cell>
        </row>
        <row r="22">
          <cell r="A22" t="str">
            <v>SO1</v>
          </cell>
          <cell r="B22" t="str">
            <v>* กรุณาส่งภายใน 7 วัน</v>
          </cell>
        </row>
        <row r="23">
          <cell r="A23" t="str">
            <v>SO2</v>
          </cell>
          <cell r="B23" t="str">
            <v>* ส่งที่แฟ็ก 0212345678</v>
          </cell>
        </row>
        <row r="24">
          <cell r="A24" t="str">
            <v>SO3</v>
          </cell>
          <cell r="B24" t="str">
            <v>* โทร 0212345679</v>
          </cell>
        </row>
        <row r="25">
          <cell r="A25" t="str">
            <v>RR1</v>
          </cell>
          <cell r="B25" t="str">
            <v>* แฟกซ์ หรืออีเมลล์ ฟอร์มใบสั่งซื้อ มาที่ Fax 02-123-5678, Email:Excelkantep@gmail.com</v>
          </cell>
        </row>
        <row r="26">
          <cell r="A26" t="str">
            <v>RR2</v>
          </cell>
          <cell r="B26" t="str">
            <v>* กรุณาชำระเงินโดยการโอนเข้าบัญชี ธ.กสิกรไทย สาขาบางบอน ออมทรัพย์ ชื่อบัญชี Excel ขั้นเทพ เลขที่ 000 1 2223 4</v>
          </cell>
        </row>
        <row r="27">
          <cell r="A27" t="str">
            <v>RR3</v>
          </cell>
          <cell r="B27" t="str">
            <v>* ทางบริษัทฯ จะมีเจ้าหน้าที่ติดต่อกลับไป ภายใน 24 ชม. หากไม่ได้รับการติดต่อ กรุณาโทรแจ้ง 02-123-565-6</v>
          </cell>
        </row>
      </sheetData>
      <sheetData sheetId="1">
        <row r="6">
          <cell r="E6" t="str">
            <v>QT</v>
          </cell>
        </row>
        <row r="17">
          <cell r="P17" t="str">
            <v>ลำดับที่</v>
          </cell>
        </row>
      </sheetData>
      <sheetData sheetId="2" refreshError="1"/>
      <sheetData sheetId="3"/>
      <sheetData sheetId="4">
        <row r="1">
          <cell r="A1" t="str">
            <v>เลขที่เอกสาร</v>
          </cell>
        </row>
        <row r="2">
          <cell r="A2" t="str">
            <v>QT68001</v>
          </cell>
          <cell r="D2" t="str">
            <v>ไม้กวาดดอกหญ้า ด้ามไม้</v>
          </cell>
          <cell r="H2">
            <v>3</v>
          </cell>
          <cell r="I2" t="str">
            <v>อัน</v>
          </cell>
          <cell r="J2">
            <v>65</v>
          </cell>
        </row>
        <row r="3">
          <cell r="A3" t="str">
            <v>QT68001</v>
          </cell>
          <cell r="D3" t="str">
            <v>กระดาษชำระแบบม้วน ธรรมดา</v>
          </cell>
          <cell r="H3">
            <v>7</v>
          </cell>
          <cell r="I3" t="str">
            <v>24ม้วน/แพ็ค</v>
          </cell>
          <cell r="J3">
            <v>155</v>
          </cell>
        </row>
        <row r="4">
          <cell r="A4" t="str">
            <v>QT68001</v>
          </cell>
          <cell r="D4" t="str">
            <v>สเปรย์ปรับอากาศ ขนาดไม่น้อยกว่า 300 ml.</v>
          </cell>
          <cell r="H4">
            <v>2</v>
          </cell>
          <cell r="I4" t="str">
            <v>กระป๋อง</v>
          </cell>
          <cell r="J4">
            <v>140</v>
          </cell>
        </row>
        <row r="5">
          <cell r="A5" t="str">
            <v>QT68001</v>
          </cell>
          <cell r="D5" t="str">
            <v>สบู่เหลวล้างมือ  250 ml</v>
          </cell>
          <cell r="H5">
            <v>5</v>
          </cell>
          <cell r="I5" t="str">
            <v>ขวด</v>
          </cell>
          <cell r="J5">
            <v>70</v>
          </cell>
        </row>
        <row r="6">
          <cell r="A6" t="str">
            <v>QT68001</v>
          </cell>
          <cell r="D6" t="str">
            <v>ถุงขยะสีดำ ขนาด 18x20 นิ้ว</v>
          </cell>
          <cell r="H6">
            <v>5</v>
          </cell>
          <cell r="I6" t="str">
            <v>ก.ก/แพ็ค</v>
          </cell>
          <cell r="J6">
            <v>65</v>
          </cell>
        </row>
        <row r="7">
          <cell r="A7" t="str">
            <v>QT68001</v>
          </cell>
          <cell r="D7" t="str">
            <v>ถุงขยะสีดำ ขนาด 24x28 นิ้ว</v>
          </cell>
          <cell r="H7">
            <v>5</v>
          </cell>
          <cell r="I7" t="str">
            <v>ก.ก/แพ็ค</v>
          </cell>
          <cell r="J7">
            <v>65</v>
          </cell>
        </row>
        <row r="8">
          <cell r="A8" t="str">
            <v>QT68001</v>
          </cell>
          <cell r="D8" t="str">
            <v>ไม้กวาดทางมะพร้าว</v>
          </cell>
          <cell r="H8">
            <v>1</v>
          </cell>
          <cell r="I8" t="str">
            <v>อัน</v>
          </cell>
          <cell r="J8">
            <v>85</v>
          </cell>
        </row>
        <row r="9">
          <cell r="A9" t="str">
            <v>QT68001</v>
          </cell>
          <cell r="D9" t="str">
            <v>น้ำยาล้างห้องน้ำ ขนาด 900 ml</v>
          </cell>
          <cell r="H9">
            <v>5</v>
          </cell>
          <cell r="I9" t="str">
            <v>ขวด</v>
          </cell>
          <cell r="J9">
            <v>60</v>
          </cell>
        </row>
        <row r="10">
          <cell r="A10" t="str">
            <v>QT68001</v>
          </cell>
          <cell r="D10" t="str">
            <v xml:space="preserve">ผลิตภัณฑ์ล้างจาน  ขนาด 3.6 ลิตร </v>
          </cell>
          <cell r="H10">
            <v>1</v>
          </cell>
          <cell r="I10" t="str">
            <v>ไม่พบรายการสินค้า</v>
          </cell>
          <cell r="J10" t="str">
            <v>ไม่พบรายการสินค้า</v>
          </cell>
        </row>
        <row r="11">
          <cell r="A11" t="str">
            <v>QT68001</v>
          </cell>
          <cell r="D11" t="str">
            <v>ผลิตภัณฑ์ทำความสะอาดพื้น ไม่น้อยกว่า 5 ลิตร</v>
          </cell>
          <cell r="H11">
            <v>3</v>
          </cell>
          <cell r="I11" t="str">
            <v>แกลลอล</v>
          </cell>
          <cell r="J11">
            <v>220</v>
          </cell>
        </row>
        <row r="12">
          <cell r="A12" t="str">
            <v>QT68001</v>
          </cell>
          <cell r="D12" t="str">
            <v>น้ำยาเช็ดกระจก ขนาด 365 ml</v>
          </cell>
          <cell r="H12">
            <v>2</v>
          </cell>
          <cell r="I12" t="str">
            <v>ขวด</v>
          </cell>
          <cell r="J12">
            <v>45</v>
          </cell>
        </row>
        <row r="13">
          <cell r="A13" t="str">
            <v>QT68001</v>
          </cell>
          <cell r="D13" t="str">
            <v>ผงซักฟอก ไม่น้อยกว่า ขนาด 3000 gm.</v>
          </cell>
          <cell r="H13">
            <v>2</v>
          </cell>
          <cell r="I13" t="str">
            <v>ถุง</v>
          </cell>
          <cell r="J13">
            <v>220</v>
          </cell>
        </row>
        <row r="14">
          <cell r="A14" t="str">
            <v>QT68001</v>
          </cell>
          <cell r="D14" t="str">
            <v>ที่ตักผงแบบพลาสติก</v>
          </cell>
          <cell r="H14">
            <v>1</v>
          </cell>
          <cell r="I14" t="str">
            <v>อัน</v>
          </cell>
          <cell r="J14">
            <v>59</v>
          </cell>
        </row>
        <row r="15">
          <cell r="A15" t="str">
            <v>QT68001</v>
          </cell>
          <cell r="D15" t="str">
            <v>แปรงขัดโถสุขภัณฑ์พลาสติก</v>
          </cell>
          <cell r="H15">
            <v>2</v>
          </cell>
          <cell r="I15" t="str">
            <v>อัน</v>
          </cell>
          <cell r="J15">
            <v>45</v>
          </cell>
        </row>
        <row r="16">
          <cell r="A16" t="str">
            <v>QT68001</v>
          </cell>
          <cell r="D16" t="str">
            <v>ถุงมือยางอเนกประสงค์  ไซซ์ L สีส้ม</v>
          </cell>
          <cell r="H16">
            <v>1</v>
          </cell>
          <cell r="I16" t="str">
            <v>12คู่/กล่อง</v>
          </cell>
          <cell r="J16">
            <v>400</v>
          </cell>
        </row>
        <row r="17">
          <cell r="A17" t="str">
            <v>QT68002</v>
          </cell>
          <cell r="D17" t="str">
            <v>Toner-Re FUJI-XEROX CT203108 - HERO</v>
          </cell>
          <cell r="H17">
            <v>2</v>
          </cell>
          <cell r="I17" t="str">
            <v>กล่อง</v>
          </cell>
          <cell r="J17">
            <v>1000</v>
          </cell>
        </row>
        <row r="18">
          <cell r="A18" t="str">
            <v>QT68002</v>
          </cell>
          <cell r="D18" t="str">
            <v>หมึกเติม Canon Pixma GI-790 สี Black</v>
          </cell>
          <cell r="H18">
            <v>5</v>
          </cell>
          <cell r="I18" t="str">
            <v>กล่อง</v>
          </cell>
          <cell r="J18">
            <v>300</v>
          </cell>
        </row>
        <row r="19">
          <cell r="A19" t="str">
            <v>QT68002</v>
          </cell>
          <cell r="D19" t="str">
            <v>หมึกเติมCanon Pixma GI-790 สี Cyan</v>
          </cell>
          <cell r="H19">
            <v>2</v>
          </cell>
          <cell r="I19" t="str">
            <v>กล่อง</v>
          </cell>
          <cell r="J19">
            <v>300</v>
          </cell>
        </row>
        <row r="20">
          <cell r="A20" t="str">
            <v>QT68002</v>
          </cell>
          <cell r="D20" t="str">
            <v>หมึกเติม Canon Pixma GI-790 สี Magenta</v>
          </cell>
          <cell r="H20">
            <v>2</v>
          </cell>
          <cell r="I20" t="str">
            <v>กล่อง</v>
          </cell>
          <cell r="J20">
            <v>300</v>
          </cell>
        </row>
        <row r="21">
          <cell r="A21" t="str">
            <v>QT68002</v>
          </cell>
          <cell r="D21" t="str">
            <v>หมึกเติม Canon Pixma GI-790 สี Yellow</v>
          </cell>
          <cell r="H21">
            <v>2</v>
          </cell>
          <cell r="I21" t="str">
            <v>กล่อง</v>
          </cell>
          <cell r="J21">
            <v>300</v>
          </cell>
        </row>
        <row r="22">
          <cell r="A22" t="str">
            <v>QT68003</v>
          </cell>
          <cell r="D22" t="str">
            <v>กรรไกรตัดกิ่ง 8.5 นิ้ว</v>
          </cell>
          <cell r="H22">
            <v>1</v>
          </cell>
          <cell r="I22" t="str">
            <v>อัน</v>
          </cell>
          <cell r="J22">
            <v>490</v>
          </cell>
        </row>
        <row r="23">
          <cell r="A23" t="str">
            <v>QT68003</v>
          </cell>
          <cell r="D23" t="str">
            <v>เลื่อยตัดกิ่ง 8 นิ้ว</v>
          </cell>
          <cell r="H23">
            <v>1</v>
          </cell>
          <cell r="I23" t="str">
            <v>อัน</v>
          </cell>
          <cell r="J23">
            <v>390</v>
          </cell>
        </row>
        <row r="24">
          <cell r="A24" t="str">
            <v>QT68003</v>
          </cell>
          <cell r="D24" t="str">
            <v>กรรไกรตัดหญ้าปากหยัก</v>
          </cell>
          <cell r="H24">
            <v>1</v>
          </cell>
          <cell r="I24" t="str">
            <v>อัน</v>
          </cell>
          <cell r="J24">
            <v>630</v>
          </cell>
        </row>
        <row r="25">
          <cell r="A25" t="str">
            <v>QT68003</v>
          </cell>
          <cell r="D25" t="str">
            <v>น้ำมันหล่อลื่นอเนกประสงค์ 400 มล.</v>
          </cell>
          <cell r="H25">
            <v>1</v>
          </cell>
          <cell r="I25" t="str">
            <v>ขวด</v>
          </cell>
          <cell r="J25">
            <v>140</v>
          </cell>
        </row>
        <row r="26">
          <cell r="A26" t="str">
            <v>QT68004</v>
          </cell>
          <cell r="D26" t="str">
            <v>เครื่องคอมพิวเตอร์ สำนักงาน หน้าจอ 21.5 นิ้ว 
 Intel i3-1315U / 8GB DDR5 / 512GB SSD / Integrated Graphics / Windows 11 Home 
รองรับ Wi-Fi และ Bluetooth
รับประกันสินค้า  2 ปี</v>
          </cell>
          <cell r="H26">
            <v>2</v>
          </cell>
          <cell r="I26" t="str">
            <v>เครื่อง</v>
          </cell>
          <cell r="J26">
            <v>19950</v>
          </cell>
        </row>
        <row r="27">
          <cell r="A27" t="str">
            <v>QT68005</v>
          </cell>
          <cell r="D27" t="str">
            <v>เครื่องสำรองไฟฟ้า ขนาด 1200VA 
 900 Watts / Back up 6 Ports / Bypass 2 Ports * มี Software ควบคุม ปิด เครื่องได้ 
** รับประกันสินค้า 1 ปี</v>
          </cell>
          <cell r="H27">
            <v>5</v>
          </cell>
          <cell r="I27" t="str">
            <v>เครื่อง</v>
          </cell>
          <cell r="J27">
            <v>5600</v>
          </cell>
        </row>
        <row r="28">
          <cell r="A28" t="str">
            <v>QT68006</v>
          </cell>
          <cell r="D28" t="str">
            <v>กระดาษถ่ายเอกสาร double A  A4 80 แกรม</v>
          </cell>
          <cell r="H28">
            <v>50</v>
          </cell>
          <cell r="I28" t="str">
            <v>500 แผ่น/รีม</v>
          </cell>
          <cell r="J28">
            <v>130</v>
          </cell>
        </row>
        <row r="29">
          <cell r="A29" t="str">
            <v>QT68006</v>
          </cell>
          <cell r="D29" t="str">
            <v>กระดาษการ์ดสี A4 80 แกรม สีฟ้า</v>
          </cell>
          <cell r="H29">
            <v>1</v>
          </cell>
          <cell r="I29" t="str">
            <v>500แผ่น/แพ็ค</v>
          </cell>
          <cell r="J29">
            <v>270</v>
          </cell>
        </row>
        <row r="30">
          <cell r="A30" t="str">
            <v>QT68006</v>
          </cell>
          <cell r="D30" t="str">
            <v>กรรไกร ตราช้าง 8 นิ้ว</v>
          </cell>
          <cell r="H30">
            <v>2</v>
          </cell>
          <cell r="I30" t="str">
            <v>อัน</v>
          </cell>
          <cell r="J30">
            <v>45</v>
          </cell>
        </row>
        <row r="31">
          <cell r="A31" t="str">
            <v>QT68006</v>
          </cell>
          <cell r="D31" t="str">
            <v xml:space="preserve">ไส้แฟ้ม </v>
          </cell>
          <cell r="H31">
            <v>5</v>
          </cell>
          <cell r="I31" t="str">
            <v>20 ไส้/แพ็ค</v>
          </cell>
          <cell r="J31">
            <v>25</v>
          </cell>
        </row>
        <row r="32">
          <cell r="A32" t="str">
            <v>QT68006</v>
          </cell>
          <cell r="D32" t="str">
            <v>กาวแท่ง UHU  ขนาด 21 กรัม</v>
          </cell>
          <cell r="H32">
            <v>2</v>
          </cell>
          <cell r="I32" t="str">
            <v>แท่ง</v>
          </cell>
          <cell r="J32">
            <v>70</v>
          </cell>
        </row>
        <row r="33">
          <cell r="A33" t="str">
            <v>QT68006</v>
          </cell>
          <cell r="D33" t="str">
            <v>ปากกาสีน้ำมัน 0.7 มม.</v>
          </cell>
          <cell r="H33">
            <v>1</v>
          </cell>
          <cell r="I33" t="str">
            <v>ด้าม</v>
          </cell>
          <cell r="J33">
            <v>70</v>
          </cell>
        </row>
        <row r="34">
          <cell r="A34" t="str">
            <v>QT68006</v>
          </cell>
          <cell r="D34" t="str">
            <v>ปากกาสีน้ำมัน 0.8 มม. - 1.2 มม.</v>
          </cell>
          <cell r="H34">
            <v>3</v>
          </cell>
          <cell r="I34" t="str">
            <v>ด้าม</v>
          </cell>
          <cell r="J34">
            <v>70</v>
          </cell>
        </row>
        <row r="35">
          <cell r="A35" t="str">
            <v>QT68006</v>
          </cell>
          <cell r="D35" t="str">
            <v>ปากกาสีน้ำมัน 2.2 มม. - 2.8 มม.</v>
          </cell>
          <cell r="H35">
            <v>3</v>
          </cell>
          <cell r="I35" t="str">
            <v>ด้าม</v>
          </cell>
          <cell r="J35">
            <v>75</v>
          </cell>
        </row>
        <row r="36">
          <cell r="A36" t="str">
            <v>QT68006</v>
          </cell>
          <cell r="D36" t="str">
            <v>แฟ้มซองเปิดข้าง 12 แฟ้ม/แพ็ค</v>
          </cell>
          <cell r="H36">
            <v>3</v>
          </cell>
          <cell r="I36" t="str">
            <v>แพ็ค</v>
          </cell>
          <cell r="J36">
            <v>60</v>
          </cell>
        </row>
        <row r="37">
          <cell r="A37" t="str">
            <v>QT68006</v>
          </cell>
          <cell r="D37" t="str">
            <v>หมึกเติมแท่นประทับตราม้า สีน้ำเงิน</v>
          </cell>
          <cell r="H37">
            <v>1</v>
          </cell>
          <cell r="I37" t="str">
            <v>ขวด</v>
          </cell>
          <cell r="J37">
            <v>20</v>
          </cell>
        </row>
        <row r="38">
          <cell r="A38" t="str">
            <v>QT68006</v>
          </cell>
          <cell r="D38" t="str">
            <v>หมึกเติมแท่นประทับตราม้า สีแดง</v>
          </cell>
          <cell r="H38">
            <v>1</v>
          </cell>
          <cell r="I38" t="str">
            <v>ขวด</v>
          </cell>
          <cell r="J38">
            <v>20</v>
          </cell>
        </row>
        <row r="39">
          <cell r="A39" t="str">
            <v>QT68006</v>
          </cell>
          <cell r="D39" t="str">
            <v>กระดาษสติกเกอร์ขาวด้าน  A4</v>
          </cell>
          <cell r="H39">
            <v>2</v>
          </cell>
          <cell r="I39" t="str">
            <v>50แผ่น/แพ็ค</v>
          </cell>
          <cell r="J39">
            <v>150</v>
          </cell>
        </row>
        <row r="40">
          <cell r="A40" t="str">
            <v>QT68006</v>
          </cell>
          <cell r="D40" t="str">
            <v>แท่นตัดเทปใส แกนใหญ่</v>
          </cell>
          <cell r="H40">
            <v>1</v>
          </cell>
          <cell r="I40" t="str">
            <v>อัน</v>
          </cell>
          <cell r="J40">
            <v>120</v>
          </cell>
        </row>
        <row r="41">
          <cell r="A41" t="str">
            <v>QT68006</v>
          </cell>
          <cell r="D41" t="str">
            <v>คลิปดำ  NO.112</v>
          </cell>
          <cell r="H41">
            <v>5</v>
          </cell>
          <cell r="I41" t="str">
            <v>12ตัว/กล่อง</v>
          </cell>
          <cell r="J41">
            <v>36</v>
          </cell>
        </row>
        <row r="42">
          <cell r="A42" t="str">
            <v>QT68006</v>
          </cell>
          <cell r="D42" t="str">
            <v>ตะกร้าเอกสารมีฝาปิด 1 ชั้น</v>
          </cell>
          <cell r="H42">
            <v>3</v>
          </cell>
          <cell r="I42" t="str">
            <v>ใบ</v>
          </cell>
          <cell r="J42">
            <v>120</v>
          </cell>
        </row>
        <row r="43">
          <cell r="A43" t="str">
            <v>QT68006</v>
          </cell>
          <cell r="D43" t="str">
            <v>ธงชาติ ขนาด 40×60 ซ.ม.</v>
          </cell>
          <cell r="H43">
            <v>13</v>
          </cell>
          <cell r="I43" t="str">
            <v>ผืน</v>
          </cell>
          <cell r="J43">
            <v>45</v>
          </cell>
        </row>
        <row r="44">
          <cell r="A44" t="str">
            <v>QT68006</v>
          </cell>
          <cell r="D44" t="str">
            <v>ธงตราสัญลักษณ์ ว.ป.ร.ขนาด 40*60ซม.</v>
          </cell>
          <cell r="H44">
            <v>15</v>
          </cell>
          <cell r="I44" t="str">
            <v>ผืน</v>
          </cell>
          <cell r="J44">
            <v>45</v>
          </cell>
        </row>
        <row r="45">
          <cell r="A45" t="str">
            <v>QT68006</v>
          </cell>
          <cell r="D45" t="str">
            <v>ธงชาติขนาด 150x100 ซม.</v>
          </cell>
          <cell r="H45">
            <v>2</v>
          </cell>
          <cell r="I45" t="str">
            <v>ผืน</v>
          </cell>
          <cell r="J45">
            <v>190</v>
          </cell>
        </row>
        <row r="46">
          <cell r="A46" t="str">
            <v>QT68006</v>
          </cell>
          <cell r="D46" t="str">
            <v>ธงตราสัญลักษณ์ ส.ท. 40x60 ซม.</v>
          </cell>
          <cell r="H46">
            <v>13</v>
          </cell>
          <cell r="I46" t="str">
            <v>ผืน</v>
          </cell>
          <cell r="J46">
            <v>45</v>
          </cell>
        </row>
        <row r="47">
          <cell r="A47" t="str">
            <v>QT68006</v>
          </cell>
          <cell r="D47" t="str">
            <v>ปากกาเน้นข้อความ STAEDTLER  คละสี</v>
          </cell>
          <cell r="H47">
            <v>5</v>
          </cell>
          <cell r="I47" t="str">
            <v>ด้าม</v>
          </cell>
          <cell r="J47">
            <v>35</v>
          </cell>
        </row>
        <row r="48">
          <cell r="A48" t="str">
            <v>QT68006</v>
          </cell>
          <cell r="D48" t="str">
            <v>ปากกาลูกลื่น 0.5 มม สีน้ำเงิน</v>
          </cell>
          <cell r="H48">
            <v>1</v>
          </cell>
          <cell r="I48" t="str">
            <v>50ด้าม/แพ็ค</v>
          </cell>
          <cell r="J48">
            <v>245</v>
          </cell>
        </row>
        <row r="49">
          <cell r="A49" t="str">
            <v>QT68006</v>
          </cell>
          <cell r="D49" t="str">
            <v>ฟิวเจอร์บร์อด ขนาด 65x61 ซม</v>
          </cell>
          <cell r="H49">
            <v>2</v>
          </cell>
          <cell r="I49" t="str">
            <v>แผ่น</v>
          </cell>
          <cell r="J49">
            <v>25</v>
          </cell>
        </row>
        <row r="50">
          <cell r="A50" t="str">
            <v>QT68006</v>
          </cell>
          <cell r="D50" t="str">
            <v xml:space="preserve">แฟ้มสันกว้าง 3 นิ้ว ตราช้าง No120A4 </v>
          </cell>
          <cell r="H50">
            <v>10</v>
          </cell>
          <cell r="I50" t="str">
            <v>ไม่พบรายการสินค้า</v>
          </cell>
          <cell r="J50" t="str">
            <v>ไม่พบรายการสินค้า</v>
          </cell>
        </row>
        <row r="51">
          <cell r="A51" t="str">
            <v>QT68006</v>
          </cell>
          <cell r="D51" t="str">
            <v xml:space="preserve">แฟ้มสันกว้าง 2 นิ้ว ตราช้าง No120A4 </v>
          </cell>
          <cell r="H51">
            <v>5</v>
          </cell>
          <cell r="I51" t="str">
            <v>ไม่พบรายการสินค้า</v>
          </cell>
          <cell r="J51" t="str">
            <v>ไม่พบรายการสินค้า</v>
          </cell>
        </row>
        <row r="52">
          <cell r="A52" t="str">
            <v>QT68006</v>
          </cell>
          <cell r="D52" t="str">
            <v>เครื่องเย็บกระดาษ Max HD-50</v>
          </cell>
          <cell r="H52">
            <v>1</v>
          </cell>
          <cell r="I52" t="str">
            <v>อัน</v>
          </cell>
          <cell r="J52">
            <v>390</v>
          </cell>
        </row>
        <row r="53">
          <cell r="A53" t="str">
            <v>QT68006</v>
          </cell>
          <cell r="D53" t="str">
            <v>สมุดทะเบียน ส่ง A4 ปกเคลือบ</v>
          </cell>
          <cell r="H53">
            <v>1</v>
          </cell>
          <cell r="I53" t="str">
            <v>เล่ม</v>
          </cell>
          <cell r="J53">
            <v>85</v>
          </cell>
        </row>
        <row r="54">
          <cell r="A54" t="str">
            <v>QT68006</v>
          </cell>
          <cell r="D54" t="str">
            <v>สมุดทะเบียน รับ A4 ปกเคลือบ</v>
          </cell>
          <cell r="H54">
            <v>1</v>
          </cell>
          <cell r="I54" t="str">
            <v>เล่ม</v>
          </cell>
          <cell r="J54">
            <v>85</v>
          </cell>
        </row>
        <row r="55">
          <cell r="A55" t="str">
            <v>QT68006</v>
          </cell>
          <cell r="D55" t="str">
            <v>น้ำยาลบคำผิด เพนเทล No.ZL102W</v>
          </cell>
          <cell r="H55">
            <v>5</v>
          </cell>
          <cell r="I55" t="str">
            <v>อัน</v>
          </cell>
          <cell r="J55">
            <v>65</v>
          </cell>
        </row>
        <row r="56">
          <cell r="A56" t="str">
            <v>QT68006</v>
          </cell>
          <cell r="D56" t="str">
            <v>ตรายาง ไว้เป็นการถูกต้องแล้ว</v>
          </cell>
          <cell r="H56">
            <v>1</v>
          </cell>
          <cell r="I56" t="str">
            <v>อัน</v>
          </cell>
          <cell r="J56">
            <v>120</v>
          </cell>
        </row>
        <row r="57">
          <cell r="A57" t="str">
            <v>QT68006</v>
          </cell>
          <cell r="D57" t="str">
            <v>ตรายาง เจ้าหน้าที่ธุรการและงานสารบรรณ</v>
          </cell>
          <cell r="H57">
            <v>1</v>
          </cell>
          <cell r="I57" t="str">
            <v>อัน</v>
          </cell>
          <cell r="J57">
            <v>350</v>
          </cell>
        </row>
        <row r="58">
          <cell r="A58" t="str">
            <v>QT68006</v>
          </cell>
          <cell r="D58" t="str">
            <v>แฟ้มผูกสันหลุด</v>
          </cell>
          <cell r="H58">
            <v>20</v>
          </cell>
          <cell r="I58" t="str">
            <v>แฟ้ม</v>
          </cell>
          <cell r="J58">
            <v>75</v>
          </cell>
        </row>
        <row r="59">
          <cell r="A59" t="str">
            <v>QT68006</v>
          </cell>
          <cell r="D59" t="str">
            <v>กระดาษสติกเกอร์ใส-หลังเหลือง A4</v>
          </cell>
          <cell r="H59">
            <v>2</v>
          </cell>
          <cell r="I59" t="str">
            <v>50แผ่น/แพ็ค</v>
          </cell>
          <cell r="J59">
            <v>250</v>
          </cell>
        </row>
        <row r="60">
          <cell r="A60" t="str">
            <v>QT68006</v>
          </cell>
          <cell r="D60" t="str">
            <v>กระดาษ โพสต์ อิท 3M ขนาด3 x 3 ซ.ม.</v>
          </cell>
          <cell r="H60">
            <v>2</v>
          </cell>
          <cell r="I60" t="str">
            <v>คละสี/เล่ม</v>
          </cell>
          <cell r="J60">
            <v>125</v>
          </cell>
        </row>
        <row r="61">
          <cell r="A61" t="str">
            <v>QT68006</v>
          </cell>
          <cell r="D61" t="str">
            <v xml:space="preserve">ที่ถอนลวด </v>
          </cell>
          <cell r="H61">
            <v>1</v>
          </cell>
          <cell r="I61" t="str">
            <v>อัน</v>
          </cell>
          <cell r="J61">
            <v>69</v>
          </cell>
        </row>
        <row r="62">
          <cell r="A62" t="str">
            <v>QT68006</v>
          </cell>
          <cell r="D62" t="str">
            <v>ยางลบดินสอ STAEDTLER 526 35</v>
          </cell>
          <cell r="H62">
            <v>5</v>
          </cell>
          <cell r="I62" t="str">
            <v>ก้อน</v>
          </cell>
          <cell r="J62">
            <v>5</v>
          </cell>
        </row>
        <row r="63">
          <cell r="A63" t="str">
            <v>QT68006</v>
          </cell>
          <cell r="D63" t="str">
            <v>ซองน้ำตาลขยายข้าง A4</v>
          </cell>
          <cell r="H63">
            <v>12</v>
          </cell>
          <cell r="I63" t="str">
            <v>ซอง</v>
          </cell>
          <cell r="J63">
            <v>6</v>
          </cell>
        </row>
        <row r="64">
          <cell r="A64" t="str">
            <v>QT68006</v>
          </cell>
          <cell r="D64" t="str">
            <v>ซองน้ำตาลไม่ขยายข้าง A4</v>
          </cell>
          <cell r="H64">
            <v>15</v>
          </cell>
          <cell r="I64" t="str">
            <v>ซอง</v>
          </cell>
          <cell r="J64">
            <v>5</v>
          </cell>
        </row>
        <row r="65">
          <cell r="A65" t="str">
            <v>QT68006</v>
          </cell>
          <cell r="D65" t="str">
            <v xml:space="preserve">สันรูดพลาสติก A4 ขนาด 15 มิล </v>
          </cell>
          <cell r="H65">
            <v>2</v>
          </cell>
          <cell r="I65" t="str">
            <v>12อัน/แพ็ค</v>
          </cell>
          <cell r="J65">
            <v>180</v>
          </cell>
        </row>
        <row r="66">
          <cell r="A66" t="str">
            <v>QT68006</v>
          </cell>
          <cell r="D66" t="str">
            <v>ลิ้นแฟ้มเหล็ก เบนนอน</v>
          </cell>
          <cell r="H66">
            <v>1</v>
          </cell>
          <cell r="I66" t="str">
            <v>กล่อง</v>
          </cell>
          <cell r="J66">
            <v>125</v>
          </cell>
        </row>
        <row r="67">
          <cell r="A67" t="str">
            <v>QT68006</v>
          </cell>
          <cell r="D67" t="str">
            <v>ป้ายชื่อตั้งโต๊ะ 2 ด้าน สามเหลี่ยม ขนาด 10 x 21 ซม.</v>
          </cell>
          <cell r="H67">
            <v>5</v>
          </cell>
          <cell r="I67" t="str">
            <v>อัน</v>
          </cell>
          <cell r="J67">
            <v>85</v>
          </cell>
        </row>
        <row r="68">
          <cell r="A68" t="str">
            <v>QT68006</v>
          </cell>
          <cell r="D68" t="str">
            <v>กระดาษ โพสต์ อิท ขนาด12 x 50 มม</v>
          </cell>
          <cell r="H68">
            <v>15</v>
          </cell>
          <cell r="I68" t="str">
            <v>คละสี/เล่ม</v>
          </cell>
          <cell r="J68">
            <v>40</v>
          </cell>
        </row>
        <row r="69">
          <cell r="A69" t="str">
            <v>QT68006</v>
          </cell>
          <cell r="D69" t="str">
            <v>สมุดปกน้ำเงิน No.2-70 หุ้มปกพลาสติก</v>
          </cell>
          <cell r="H69">
            <v>5</v>
          </cell>
          <cell r="I69" t="str">
            <v>เล่ม</v>
          </cell>
          <cell r="J69">
            <v>55</v>
          </cell>
        </row>
        <row r="70">
          <cell r="A70" t="str">
            <v>QT68006</v>
          </cell>
          <cell r="D70" t="str">
            <v>เครื่องเจาะกระดาษ 2 รู  อโรม่า No.480</v>
          </cell>
          <cell r="H70">
            <v>1</v>
          </cell>
          <cell r="I70" t="str">
            <v>อัน</v>
          </cell>
          <cell r="J70">
            <v>95</v>
          </cell>
        </row>
        <row r="71">
          <cell r="A71" t="str">
            <v>QT68006</v>
          </cell>
          <cell r="D71" t="str">
            <v>เสาธงทำด้วยไม้ความยาว 1.5 เมตร</v>
          </cell>
          <cell r="H71">
            <v>13</v>
          </cell>
          <cell r="I71" t="str">
            <v>ต้น</v>
          </cell>
          <cell r="J71">
            <v>65</v>
          </cell>
        </row>
        <row r="72">
          <cell r="A72" t="str">
            <v>QT68006</v>
          </cell>
          <cell r="D72" t="str">
            <v>ป้ายพลาสติกข้อความตัวอักษรนูนเลื่อนขวา </v>
          </cell>
          <cell r="H72">
            <v>1</v>
          </cell>
          <cell r="I72" t="str">
            <v>ป้าย</v>
          </cell>
          <cell r="J72">
            <v>80</v>
          </cell>
        </row>
        <row r="73">
          <cell r="A73" t="str">
            <v>QT68006</v>
          </cell>
          <cell r="D73" t="str">
            <v>ป้ายพลาสติกห้องน้ำชาย</v>
          </cell>
          <cell r="H73">
            <v>1</v>
          </cell>
          <cell r="I73" t="str">
            <v>ป้าย</v>
          </cell>
          <cell r="J73">
            <v>70</v>
          </cell>
        </row>
        <row r="74">
          <cell r="A74" t="str">
            <v>QT68006</v>
          </cell>
          <cell r="D74" t="str">
            <v>ป้ายพลาสติกห้องน้ำหญิง</v>
          </cell>
          <cell r="H74">
            <v>1</v>
          </cell>
          <cell r="I74" t="str">
            <v>ป้าย</v>
          </cell>
          <cell r="J74">
            <v>70</v>
          </cell>
        </row>
        <row r="75">
          <cell r="A75" t="str">
            <v>QT68006</v>
          </cell>
          <cell r="D75" t="str">
            <v>ป้ายพลาสติกห้องน้ำชาย-หญิง</v>
          </cell>
          <cell r="H75">
            <v>1</v>
          </cell>
          <cell r="I75" t="str">
            <v>ป้าย</v>
          </cell>
          <cell r="J75">
            <v>45</v>
          </cell>
        </row>
        <row r="76">
          <cell r="A76" t="str">
            <v>IN00001</v>
          </cell>
          <cell r="D76" t="str">
            <v>เครื่องคอมพิวเตอร์ สำนักงาน หน้าจอ 21.5 นิ้ว 
 Intel i3-1315U / 8GB DDR5 / 512GB SSD / Integrated Graphics / Windows 11 Home 
รองรับ Wi-Fi และ Bluetooth
รับประกันสินค้า  2 ปี</v>
          </cell>
          <cell r="H76">
            <v>2</v>
          </cell>
          <cell r="I76" t="str">
            <v>เครื่อง</v>
          </cell>
          <cell r="J76">
            <v>19950</v>
          </cell>
        </row>
        <row r="77">
          <cell r="A77" t="str">
            <v>RT00001</v>
          </cell>
          <cell r="D77" t="str">
            <v>เครื่องคอมพิวเตอร์ สำนักงาน หน้าจอ 21.5 นิ้ว 
 Intel i3-1315U / 8GB DDR5 / 512GB SSD / Integrated Graphics / Windows 11 Home 
รองรับ Wi-Fi และ Bluetooth
รับประกันสินค้า  2 ปี</v>
          </cell>
          <cell r="H77">
            <v>2</v>
          </cell>
          <cell r="I77" t="str">
            <v>เครื่อง</v>
          </cell>
          <cell r="J77">
            <v>19950</v>
          </cell>
        </row>
        <row r="78">
          <cell r="A78" t="str">
            <v>RT00002</v>
          </cell>
          <cell r="D78" t="str">
            <v>ไม้กวาดดอกหญ้า ด้ามไม้</v>
          </cell>
          <cell r="H78">
            <v>3</v>
          </cell>
          <cell r="I78" t="str">
            <v>อัน</v>
          </cell>
          <cell r="J78">
            <v>65</v>
          </cell>
        </row>
        <row r="79">
          <cell r="A79" t="str">
            <v>RT00002</v>
          </cell>
          <cell r="D79" t="str">
            <v>กระดาษชำระแบบม้วน ธรรมดา</v>
          </cell>
          <cell r="H79">
            <v>7</v>
          </cell>
          <cell r="I79" t="str">
            <v>24ม้วน/แพ็ค</v>
          </cell>
          <cell r="J79">
            <v>155</v>
          </cell>
        </row>
        <row r="80">
          <cell r="A80" t="str">
            <v>RT00002</v>
          </cell>
          <cell r="D80" t="str">
            <v>สเปรย์ปรับอากาศ ขนาดไม่น้อยกว่า 300 ml.</v>
          </cell>
          <cell r="H80">
            <v>2</v>
          </cell>
          <cell r="I80" t="str">
            <v>กระป๋อง</v>
          </cell>
          <cell r="J80">
            <v>140</v>
          </cell>
        </row>
        <row r="81">
          <cell r="A81" t="str">
            <v>RT00002</v>
          </cell>
          <cell r="D81" t="str">
            <v>สบู่เหลวล้างมือ  250 ml</v>
          </cell>
          <cell r="H81">
            <v>5</v>
          </cell>
          <cell r="I81" t="str">
            <v>ขวด</v>
          </cell>
          <cell r="J81">
            <v>70</v>
          </cell>
        </row>
        <row r="82">
          <cell r="A82" t="str">
            <v>RT00002</v>
          </cell>
          <cell r="D82" t="str">
            <v>ถุงขยะสีดำ ขนาด 18x20 นิ้ว</v>
          </cell>
          <cell r="H82">
            <v>5</v>
          </cell>
          <cell r="I82" t="str">
            <v>ก.ก/แพ็ค</v>
          </cell>
          <cell r="J82">
            <v>65</v>
          </cell>
        </row>
        <row r="83">
          <cell r="A83" t="str">
            <v>RT00002</v>
          </cell>
          <cell r="D83" t="str">
            <v>ถุงขยะสีดำ ขนาด 24x28 นิ้ว</v>
          </cell>
          <cell r="H83">
            <v>5</v>
          </cell>
          <cell r="I83" t="str">
            <v>ก.ก/แพ็ค</v>
          </cell>
          <cell r="J83">
            <v>65</v>
          </cell>
        </row>
        <row r="84">
          <cell r="A84" t="str">
            <v>RT00002</v>
          </cell>
          <cell r="D84" t="str">
            <v>ไม้กวาดทางมะพร้าว</v>
          </cell>
          <cell r="H84">
            <v>1</v>
          </cell>
          <cell r="I84" t="str">
            <v>อัน</v>
          </cell>
          <cell r="J84">
            <v>85</v>
          </cell>
        </row>
        <row r="85">
          <cell r="A85" t="str">
            <v>RT00002</v>
          </cell>
          <cell r="D85" t="str">
            <v>น้ำยาล้างห้องน้ำ ขนาด 900 ml</v>
          </cell>
          <cell r="H85">
            <v>5</v>
          </cell>
          <cell r="I85" t="str">
            <v>ขวด</v>
          </cell>
          <cell r="J85">
            <v>60</v>
          </cell>
        </row>
        <row r="86">
          <cell r="A86" t="str">
            <v>RT00002</v>
          </cell>
          <cell r="D86" t="str">
            <v xml:space="preserve">ผลิตภัณฑ์ล้างจาน  ขนาด 3.6 ลิตร </v>
          </cell>
          <cell r="H86">
            <v>1</v>
          </cell>
          <cell r="I86" t="str">
            <v>ไม่พบรายการสินค้า</v>
          </cell>
          <cell r="J86" t="str">
            <v>ไม่พบรายการสินค้า</v>
          </cell>
        </row>
        <row r="87">
          <cell r="A87" t="str">
            <v>RT00002</v>
          </cell>
          <cell r="D87" t="str">
            <v>ผลิตภัณฑ์ทำความสะอาดพื้น ไม่น้อยกว่า 5 ลิตร</v>
          </cell>
          <cell r="H87">
            <v>3</v>
          </cell>
          <cell r="I87" t="str">
            <v>แกลลอล</v>
          </cell>
          <cell r="J87">
            <v>220</v>
          </cell>
        </row>
        <row r="88">
          <cell r="A88" t="str">
            <v>RT00002</v>
          </cell>
          <cell r="D88" t="str">
            <v>น้ำยาเช็ดกระจก ขนาด 365 ml</v>
          </cell>
          <cell r="H88">
            <v>2</v>
          </cell>
          <cell r="I88" t="str">
            <v>ขวด</v>
          </cell>
          <cell r="J88">
            <v>45</v>
          </cell>
        </row>
        <row r="89">
          <cell r="A89" t="str">
            <v>RT00002</v>
          </cell>
          <cell r="D89" t="str">
            <v>ผงซักฟอก ไม่น้อยกว่า ขนาด 3000 gm.</v>
          </cell>
          <cell r="H89">
            <v>2</v>
          </cell>
          <cell r="I89" t="str">
            <v>ถุง</v>
          </cell>
          <cell r="J89">
            <v>220</v>
          </cell>
        </row>
        <row r="90">
          <cell r="A90" t="str">
            <v>RT00002</v>
          </cell>
          <cell r="D90" t="str">
            <v>ที่ตักผงแบบพลาสติก</v>
          </cell>
          <cell r="H90">
            <v>1</v>
          </cell>
          <cell r="I90" t="str">
            <v>อัน</v>
          </cell>
          <cell r="J90">
            <v>59</v>
          </cell>
        </row>
        <row r="91">
          <cell r="A91" t="str">
            <v>RT00002</v>
          </cell>
          <cell r="D91" t="str">
            <v>แปรงขัดโถสุขภัณฑ์พลาสติก</v>
          </cell>
          <cell r="H91">
            <v>2</v>
          </cell>
          <cell r="I91" t="str">
            <v>อัน</v>
          </cell>
          <cell r="J91">
            <v>45</v>
          </cell>
        </row>
        <row r="92">
          <cell r="A92" t="str">
            <v>RT00002</v>
          </cell>
          <cell r="D92" t="str">
            <v>ถุงมือยางอเนกประสงค์  ไซซ์ L สีส้ม</v>
          </cell>
          <cell r="H92">
            <v>1</v>
          </cell>
          <cell r="I92" t="str">
            <v>12คู่/กล่อง</v>
          </cell>
          <cell r="J92">
            <v>400</v>
          </cell>
        </row>
        <row r="93">
          <cell r="A93" t="str">
            <v>IN00002</v>
          </cell>
          <cell r="D93" t="str">
            <v>ไม้กวาดดอกหญ้า ด้ามไม้</v>
          </cell>
          <cell r="H93">
            <v>3</v>
          </cell>
          <cell r="I93" t="str">
            <v>อัน</v>
          </cell>
          <cell r="J93">
            <v>65</v>
          </cell>
        </row>
        <row r="94">
          <cell r="A94" t="str">
            <v>IN00002</v>
          </cell>
          <cell r="D94" t="str">
            <v>กระดาษชำระแบบม้วน ธรรมดา</v>
          </cell>
          <cell r="H94">
            <v>7</v>
          </cell>
          <cell r="I94" t="str">
            <v>24ม้วน/แพ็ค</v>
          </cell>
          <cell r="J94">
            <v>155</v>
          </cell>
        </row>
        <row r="95">
          <cell r="A95" t="str">
            <v>IN00002</v>
          </cell>
          <cell r="D95" t="str">
            <v>สเปรย์ปรับอากาศ ขนาดไม่น้อยกว่า 300 ml.</v>
          </cell>
          <cell r="H95">
            <v>2</v>
          </cell>
          <cell r="I95" t="str">
            <v>กระป๋อง</v>
          </cell>
          <cell r="J95">
            <v>140</v>
          </cell>
        </row>
        <row r="96">
          <cell r="A96" t="str">
            <v>IN00002</v>
          </cell>
          <cell r="D96" t="str">
            <v>สบู่เหลวล้างมือ  250 ml</v>
          </cell>
          <cell r="H96">
            <v>5</v>
          </cell>
          <cell r="I96" t="str">
            <v>ขวด</v>
          </cell>
          <cell r="J96">
            <v>70</v>
          </cell>
        </row>
        <row r="97">
          <cell r="A97" t="str">
            <v>IN00002</v>
          </cell>
          <cell r="D97" t="str">
            <v>ถุงขยะสีดำ ขนาด 18x20 นิ้ว</v>
          </cell>
          <cell r="H97">
            <v>5</v>
          </cell>
          <cell r="I97" t="str">
            <v>ก.ก/แพ็ค</v>
          </cell>
          <cell r="J97">
            <v>65</v>
          </cell>
        </row>
        <row r="98">
          <cell r="A98" t="str">
            <v>IN00002</v>
          </cell>
          <cell r="D98" t="str">
            <v>ถุงขยะสีดำ ขนาด 24x28 นิ้ว</v>
          </cell>
          <cell r="H98">
            <v>5</v>
          </cell>
          <cell r="I98" t="str">
            <v>ก.ก/แพ็ค</v>
          </cell>
          <cell r="J98">
            <v>65</v>
          </cell>
        </row>
        <row r="99">
          <cell r="A99" t="str">
            <v>IN00002</v>
          </cell>
          <cell r="D99" t="str">
            <v>ไม้กวาดทางมะพร้าว</v>
          </cell>
          <cell r="H99">
            <v>1</v>
          </cell>
          <cell r="I99" t="str">
            <v>อัน</v>
          </cell>
          <cell r="J99">
            <v>85</v>
          </cell>
        </row>
        <row r="100">
          <cell r="A100" t="str">
            <v>IN00002</v>
          </cell>
          <cell r="D100" t="str">
            <v>น้ำยาล้างห้องน้ำ ขนาด 900 ml</v>
          </cell>
          <cell r="H100">
            <v>5</v>
          </cell>
          <cell r="I100" t="str">
            <v>ขวด</v>
          </cell>
          <cell r="J100">
            <v>60</v>
          </cell>
        </row>
        <row r="101">
          <cell r="A101" t="str">
            <v>IN00002</v>
          </cell>
          <cell r="D101" t="str">
            <v xml:space="preserve">ผลิตภัณฑ์ล้างจาน  ขนาด 3.6 ลิตร </v>
          </cell>
          <cell r="H101">
            <v>1</v>
          </cell>
          <cell r="I101" t="str">
            <v>ไม่พบรายการสินค้า</v>
          </cell>
          <cell r="J101" t="str">
            <v>ไม่พบรายการสินค้า</v>
          </cell>
        </row>
        <row r="102">
          <cell r="A102" t="str">
            <v>IN00002</v>
          </cell>
          <cell r="D102" t="str">
            <v>ผลิตภัณฑ์ทำความสะอาดพื้น ไม่น้อยกว่า 5 ลิตร</v>
          </cell>
          <cell r="H102">
            <v>3</v>
          </cell>
          <cell r="I102" t="str">
            <v>แกลลอล</v>
          </cell>
          <cell r="J102">
            <v>220</v>
          </cell>
        </row>
        <row r="103">
          <cell r="A103" t="str">
            <v>IN00002</v>
          </cell>
          <cell r="D103" t="str">
            <v>น้ำยาเช็ดกระจก ขนาด 365 ml</v>
          </cell>
          <cell r="H103">
            <v>2</v>
          </cell>
          <cell r="I103" t="str">
            <v>ขวด</v>
          </cell>
          <cell r="J103">
            <v>45</v>
          </cell>
        </row>
        <row r="104">
          <cell r="A104" t="str">
            <v>IN00002</v>
          </cell>
          <cell r="D104" t="str">
            <v>ผงซักฟอก ไม่น้อยกว่า ขนาด 3000 gm.</v>
          </cell>
          <cell r="H104">
            <v>2</v>
          </cell>
          <cell r="I104" t="str">
            <v>ถุง</v>
          </cell>
          <cell r="J104">
            <v>220</v>
          </cell>
        </row>
        <row r="105">
          <cell r="A105" t="str">
            <v>IN00002</v>
          </cell>
          <cell r="D105" t="str">
            <v>ที่ตักผงแบบพลาสติก</v>
          </cell>
          <cell r="H105">
            <v>1</v>
          </cell>
          <cell r="I105" t="str">
            <v>อัน</v>
          </cell>
          <cell r="J105">
            <v>59</v>
          </cell>
        </row>
        <row r="106">
          <cell r="A106" t="str">
            <v>IN00002</v>
          </cell>
          <cell r="D106" t="str">
            <v>แปรงขัดโถสุขภัณฑ์พลาสติก</v>
          </cell>
          <cell r="H106">
            <v>2</v>
          </cell>
          <cell r="I106" t="str">
            <v>อัน</v>
          </cell>
          <cell r="J106">
            <v>45</v>
          </cell>
        </row>
        <row r="107">
          <cell r="A107" t="str">
            <v>IN00002</v>
          </cell>
          <cell r="D107" t="str">
            <v>ถุงมือยางอเนกประสงค์  ไซซ์ L สีส้ม</v>
          </cell>
          <cell r="H107">
            <v>1</v>
          </cell>
          <cell r="I107" t="str">
            <v>12คู่/กล่อง</v>
          </cell>
          <cell r="J107">
            <v>400</v>
          </cell>
        </row>
        <row r="108">
          <cell r="A108" t="str">
            <v>IN00003</v>
          </cell>
          <cell r="D108" t="str">
            <v>กระดาษถ่ายเอกสาร double A  A4 80 แกรม</v>
          </cell>
          <cell r="H108">
            <v>50</v>
          </cell>
          <cell r="I108" t="str">
            <v>500 แผ่น/รีม</v>
          </cell>
          <cell r="J108">
            <v>130</v>
          </cell>
        </row>
        <row r="109">
          <cell r="A109" t="str">
            <v>IN00003</v>
          </cell>
          <cell r="D109" t="str">
            <v>กระดาษการ์ดสี A4 80 แกรม สีฟ้า</v>
          </cell>
          <cell r="H109">
            <v>1</v>
          </cell>
          <cell r="I109" t="str">
            <v>500แผ่น/แพ็ค</v>
          </cell>
          <cell r="J109">
            <v>270</v>
          </cell>
        </row>
        <row r="110">
          <cell r="A110" t="str">
            <v>IN00003</v>
          </cell>
          <cell r="D110" t="str">
            <v>กรรไกร ตราช้าง 8 นิ้ว</v>
          </cell>
          <cell r="H110">
            <v>2</v>
          </cell>
          <cell r="I110" t="str">
            <v>อัน</v>
          </cell>
          <cell r="J110">
            <v>45</v>
          </cell>
        </row>
        <row r="111">
          <cell r="A111" t="str">
            <v>IN00003</v>
          </cell>
          <cell r="D111" t="str">
            <v xml:space="preserve">ไส้แฟ้ม </v>
          </cell>
          <cell r="H111">
            <v>5</v>
          </cell>
          <cell r="I111" t="str">
            <v>20 ไส้/แพ็ค</v>
          </cell>
          <cell r="J111">
            <v>25</v>
          </cell>
        </row>
        <row r="112">
          <cell r="A112" t="str">
            <v>IN00003</v>
          </cell>
          <cell r="D112" t="str">
            <v>กาวแท่ง UHU  ขนาด 21 กรัม</v>
          </cell>
          <cell r="H112">
            <v>2</v>
          </cell>
          <cell r="I112" t="str">
            <v>แท่ง</v>
          </cell>
          <cell r="J112">
            <v>70</v>
          </cell>
        </row>
        <row r="113">
          <cell r="A113" t="str">
            <v>IN00003</v>
          </cell>
          <cell r="D113" t="str">
            <v>ปากกาสีน้ำมัน 0.7 มม.</v>
          </cell>
          <cell r="H113">
            <v>1</v>
          </cell>
          <cell r="I113" t="str">
            <v>ด้าม</v>
          </cell>
          <cell r="J113">
            <v>70</v>
          </cell>
        </row>
        <row r="114">
          <cell r="A114" t="str">
            <v>IN00003</v>
          </cell>
          <cell r="D114" t="str">
            <v>ปากกาสีน้ำมัน 0.8 มม. - 1.2 มม.</v>
          </cell>
          <cell r="H114">
            <v>3</v>
          </cell>
          <cell r="I114" t="str">
            <v>ด้าม</v>
          </cell>
          <cell r="J114">
            <v>70</v>
          </cell>
        </row>
        <row r="115">
          <cell r="A115" t="str">
            <v>IN00003</v>
          </cell>
          <cell r="D115" t="str">
            <v>ปากกาสีน้ำมัน 2.2 มม. - 2.8 มม.</v>
          </cell>
          <cell r="H115">
            <v>3</v>
          </cell>
          <cell r="I115" t="str">
            <v>ด้าม</v>
          </cell>
          <cell r="J115">
            <v>75</v>
          </cell>
        </row>
        <row r="116">
          <cell r="A116" t="str">
            <v>IN00003</v>
          </cell>
          <cell r="D116" t="str">
            <v>แฟ้มซองเปิดข้าง 12 แฟ้ม/แพ็ค</v>
          </cell>
          <cell r="H116">
            <v>3</v>
          </cell>
          <cell r="I116" t="str">
            <v>แพ็ค</v>
          </cell>
          <cell r="J116">
            <v>60</v>
          </cell>
        </row>
        <row r="117">
          <cell r="A117" t="str">
            <v>IN00003</v>
          </cell>
          <cell r="D117" t="str">
            <v>หมึกเติมแท่นประทับตราม้า สีน้ำเงิน</v>
          </cell>
          <cell r="H117">
            <v>1</v>
          </cell>
          <cell r="I117" t="str">
            <v>ขวด</v>
          </cell>
          <cell r="J117">
            <v>20</v>
          </cell>
        </row>
        <row r="118">
          <cell r="A118" t="str">
            <v>IN00003</v>
          </cell>
          <cell r="D118" t="str">
            <v>หมึกเติมแท่นประทับตราม้า สีแดง</v>
          </cell>
          <cell r="H118">
            <v>1</v>
          </cell>
          <cell r="I118" t="str">
            <v>ขวด</v>
          </cell>
          <cell r="J118">
            <v>20</v>
          </cell>
        </row>
        <row r="119">
          <cell r="A119" t="str">
            <v>IN00003</v>
          </cell>
          <cell r="D119" t="str">
            <v>กระดาษสติกเกอร์ขาวด้าน  A4</v>
          </cell>
          <cell r="H119">
            <v>2</v>
          </cell>
          <cell r="I119" t="str">
            <v>50แผ่น/แพ็ค</v>
          </cell>
          <cell r="J119">
            <v>150</v>
          </cell>
        </row>
        <row r="120">
          <cell r="A120" t="str">
            <v>IN00003</v>
          </cell>
          <cell r="D120" t="str">
            <v>แท่นตัดเทปใส แกนใหญ่</v>
          </cell>
          <cell r="H120">
            <v>1</v>
          </cell>
          <cell r="I120" t="str">
            <v>อัน</v>
          </cell>
          <cell r="J120">
            <v>120</v>
          </cell>
        </row>
        <row r="121">
          <cell r="A121" t="str">
            <v>IN00003</v>
          </cell>
          <cell r="D121" t="str">
            <v>คลิปดำ  NO.112</v>
          </cell>
          <cell r="H121">
            <v>5</v>
          </cell>
          <cell r="I121" t="str">
            <v>12ตัว/กล่อง</v>
          </cell>
          <cell r="J121">
            <v>36</v>
          </cell>
        </row>
        <row r="122">
          <cell r="A122" t="str">
            <v>IN00003</v>
          </cell>
          <cell r="D122" t="str">
            <v>ตะกร้าเอกสารมีฝาปิด 1 ชั้น</v>
          </cell>
          <cell r="H122">
            <v>3</v>
          </cell>
          <cell r="I122" t="str">
            <v>ใบ</v>
          </cell>
          <cell r="J122">
            <v>120</v>
          </cell>
        </row>
        <row r="123">
          <cell r="A123" t="str">
            <v>IN00003</v>
          </cell>
          <cell r="D123" t="str">
            <v>ธงชาติ ขนาด 40×60 ซ.ม.</v>
          </cell>
          <cell r="H123">
            <v>13</v>
          </cell>
          <cell r="I123" t="str">
            <v>ผืน</v>
          </cell>
          <cell r="J123">
            <v>45</v>
          </cell>
        </row>
        <row r="124">
          <cell r="A124" t="str">
            <v>IN00003</v>
          </cell>
          <cell r="D124" t="str">
            <v>ธงตราสัญลักษณ์ ว.ป.ร.ขนาด 40*60ซม.</v>
          </cell>
          <cell r="H124">
            <v>15</v>
          </cell>
          <cell r="I124" t="str">
            <v>ผืน</v>
          </cell>
          <cell r="J124">
            <v>45</v>
          </cell>
        </row>
        <row r="125">
          <cell r="A125" t="str">
            <v>IN00003</v>
          </cell>
          <cell r="D125" t="str">
            <v>ธงชาติขนาด 150x100 ซม.</v>
          </cell>
          <cell r="H125">
            <v>2</v>
          </cell>
          <cell r="I125" t="str">
            <v>ผืน</v>
          </cell>
          <cell r="J125">
            <v>190</v>
          </cell>
        </row>
        <row r="126">
          <cell r="A126" t="str">
            <v>IN00003</v>
          </cell>
          <cell r="D126" t="str">
            <v>ธงตราสัญลักษณ์ ส.ท. 40x60 ซม.</v>
          </cell>
          <cell r="H126">
            <v>13</v>
          </cell>
          <cell r="I126" t="str">
            <v>ผืน</v>
          </cell>
          <cell r="J126">
            <v>45</v>
          </cell>
        </row>
        <row r="127">
          <cell r="A127" t="str">
            <v>IN00003</v>
          </cell>
          <cell r="D127" t="str">
            <v>ปากกาเน้นข้อความ STAEDTLER  คละสี</v>
          </cell>
          <cell r="H127">
            <v>5</v>
          </cell>
          <cell r="I127" t="str">
            <v>ด้าม</v>
          </cell>
          <cell r="J127">
            <v>35</v>
          </cell>
        </row>
        <row r="128">
          <cell r="A128" t="str">
            <v>IN00003</v>
          </cell>
          <cell r="D128" t="str">
            <v>ปากกาลูกลื่น 0.5 มม สีน้ำเงิน</v>
          </cell>
          <cell r="H128">
            <v>1</v>
          </cell>
          <cell r="I128" t="str">
            <v>50ด้าม/แพ็ค</v>
          </cell>
          <cell r="J128">
            <v>245</v>
          </cell>
        </row>
        <row r="129">
          <cell r="A129" t="str">
            <v>IN00003</v>
          </cell>
          <cell r="D129" t="str">
            <v>ฟิวเจอร์บร์อด ขนาด 65x61 ซม</v>
          </cell>
          <cell r="H129">
            <v>2</v>
          </cell>
          <cell r="I129" t="str">
            <v>แผ่น</v>
          </cell>
          <cell r="J129">
            <v>25</v>
          </cell>
        </row>
        <row r="130">
          <cell r="A130" t="str">
            <v>IN00003</v>
          </cell>
          <cell r="D130" t="str">
            <v xml:space="preserve">แฟ้มสันกว้าง 3 นิ้ว ตราช้าง No120A4 </v>
          </cell>
          <cell r="H130">
            <v>10</v>
          </cell>
          <cell r="I130" t="str">
            <v>ไม่พบรายการสินค้า</v>
          </cell>
          <cell r="J130" t="str">
            <v>ไม่พบรายการสินค้า</v>
          </cell>
        </row>
        <row r="131">
          <cell r="A131" t="str">
            <v>IN00003</v>
          </cell>
          <cell r="D131" t="str">
            <v xml:space="preserve">แฟ้มสันกว้าง 2 นิ้ว ตราช้าง No120A4 </v>
          </cell>
          <cell r="H131">
            <v>5</v>
          </cell>
          <cell r="I131" t="str">
            <v>ไม่พบรายการสินค้า</v>
          </cell>
          <cell r="J131" t="str">
            <v>ไม่พบรายการสินค้า</v>
          </cell>
        </row>
        <row r="132">
          <cell r="A132" t="str">
            <v>IN00003</v>
          </cell>
          <cell r="D132" t="str">
            <v>เครื่องเย็บกระดาษ Max HD-50</v>
          </cell>
          <cell r="H132">
            <v>1</v>
          </cell>
          <cell r="I132" t="str">
            <v>อัน</v>
          </cell>
          <cell r="J132">
            <v>390</v>
          </cell>
        </row>
        <row r="133">
          <cell r="A133" t="str">
            <v>IN00003</v>
          </cell>
          <cell r="D133" t="str">
            <v>สมุดทะเบียน ส่ง A4 ปกเคลือบ</v>
          </cell>
          <cell r="H133">
            <v>1</v>
          </cell>
          <cell r="I133" t="str">
            <v>เล่ม</v>
          </cell>
          <cell r="J133">
            <v>85</v>
          </cell>
        </row>
        <row r="134">
          <cell r="A134" t="str">
            <v>IN00003</v>
          </cell>
          <cell r="D134" t="str">
            <v>สมุดทะเบียน รับ A4 ปกเคลือบ</v>
          </cell>
          <cell r="H134">
            <v>1</v>
          </cell>
          <cell r="I134" t="str">
            <v>เล่ม</v>
          </cell>
          <cell r="J134">
            <v>85</v>
          </cell>
        </row>
        <row r="135">
          <cell r="A135" t="str">
            <v>IN00003</v>
          </cell>
          <cell r="D135" t="str">
            <v>น้ำยาลบคำผิด เพนเทล No.ZL102W</v>
          </cell>
          <cell r="H135">
            <v>5</v>
          </cell>
          <cell r="I135" t="str">
            <v>อัน</v>
          </cell>
          <cell r="J135">
            <v>65</v>
          </cell>
        </row>
        <row r="136">
          <cell r="A136" t="str">
            <v>IN00003</v>
          </cell>
          <cell r="D136" t="str">
            <v>ตรายาง ไว้เป็นการถูกต้องแล้ว</v>
          </cell>
          <cell r="H136">
            <v>1</v>
          </cell>
          <cell r="I136" t="str">
            <v>อัน</v>
          </cell>
          <cell r="J136">
            <v>120</v>
          </cell>
        </row>
        <row r="137">
          <cell r="A137" t="str">
            <v>IN00003</v>
          </cell>
          <cell r="D137" t="str">
            <v>ตรายาง เจ้าหน้าที่ธุรการและงานสารบรรณ</v>
          </cell>
          <cell r="H137">
            <v>1</v>
          </cell>
          <cell r="I137" t="str">
            <v>อัน</v>
          </cell>
          <cell r="J137">
            <v>350</v>
          </cell>
        </row>
        <row r="138">
          <cell r="A138" t="str">
            <v>IN00003</v>
          </cell>
          <cell r="D138" t="str">
            <v>แฟ้มผูกสันหลุด</v>
          </cell>
          <cell r="H138">
            <v>20</v>
          </cell>
          <cell r="I138" t="str">
            <v>แฟ้ม</v>
          </cell>
          <cell r="J138">
            <v>75</v>
          </cell>
        </row>
        <row r="139">
          <cell r="A139" t="str">
            <v>IN00003</v>
          </cell>
          <cell r="D139" t="str">
            <v>กระดาษสติกเกอร์ใส-หลังเหลือง A4</v>
          </cell>
          <cell r="H139">
            <v>2</v>
          </cell>
          <cell r="I139" t="str">
            <v>50แผ่น/แพ็ค</v>
          </cell>
          <cell r="J139">
            <v>250</v>
          </cell>
        </row>
        <row r="140">
          <cell r="A140" t="str">
            <v>IN00003</v>
          </cell>
          <cell r="D140" t="str">
            <v>กระดาษ โพสต์ อิท 3M ขนาด3 x 3 ซ.ม.</v>
          </cell>
          <cell r="H140">
            <v>2</v>
          </cell>
          <cell r="I140" t="str">
            <v>คละสี/เล่ม</v>
          </cell>
          <cell r="J140">
            <v>125</v>
          </cell>
        </row>
        <row r="141">
          <cell r="A141" t="str">
            <v>IN00003</v>
          </cell>
          <cell r="D141" t="str">
            <v xml:space="preserve">ที่ถอนลวด </v>
          </cell>
          <cell r="H141">
            <v>1</v>
          </cell>
          <cell r="I141" t="str">
            <v>อัน</v>
          </cell>
          <cell r="J141">
            <v>69</v>
          </cell>
        </row>
        <row r="142">
          <cell r="A142" t="str">
            <v>IN00003</v>
          </cell>
          <cell r="D142" t="str">
            <v>ยางลบดินสอ STAEDTLER 526 35</v>
          </cell>
          <cell r="H142">
            <v>5</v>
          </cell>
          <cell r="I142" t="str">
            <v>ก้อน</v>
          </cell>
          <cell r="J142">
            <v>5</v>
          </cell>
        </row>
        <row r="143">
          <cell r="A143" t="str">
            <v>IN00003</v>
          </cell>
          <cell r="D143" t="str">
            <v>ซองน้ำตาลขยายข้าง A4</v>
          </cell>
          <cell r="H143">
            <v>12</v>
          </cell>
          <cell r="I143" t="str">
            <v>ซอง</v>
          </cell>
          <cell r="J143">
            <v>6</v>
          </cell>
        </row>
        <row r="144">
          <cell r="A144" t="str">
            <v>IN00003</v>
          </cell>
          <cell r="D144" t="str">
            <v>ซองน้ำตาลไม่ขยายข้าง A4</v>
          </cell>
          <cell r="H144">
            <v>15</v>
          </cell>
          <cell r="I144" t="str">
            <v>ซอง</v>
          </cell>
          <cell r="J144">
            <v>5</v>
          </cell>
        </row>
        <row r="145">
          <cell r="A145" t="str">
            <v>IN00003</v>
          </cell>
          <cell r="D145" t="str">
            <v xml:space="preserve">สันรูดพลาสติก A4 ขนาด 15 มิล </v>
          </cell>
          <cell r="H145">
            <v>2</v>
          </cell>
          <cell r="I145" t="str">
            <v>12อัน/แพ็ค</v>
          </cell>
          <cell r="J145">
            <v>180</v>
          </cell>
        </row>
        <row r="146">
          <cell r="A146" t="str">
            <v>IN00003</v>
          </cell>
          <cell r="D146" t="str">
            <v>ลิ้นแฟ้มเหล็ก เบนนอน</v>
          </cell>
          <cell r="H146">
            <v>1</v>
          </cell>
          <cell r="I146" t="str">
            <v>กล่อง</v>
          </cell>
          <cell r="J146">
            <v>125</v>
          </cell>
        </row>
        <row r="147">
          <cell r="A147" t="str">
            <v>IN00003</v>
          </cell>
          <cell r="D147" t="str">
            <v>ป้ายชื่อตั้งโต๊ะ 2 ด้าน สามเหลี่ยม ขนาด 10 x 21 ซม.</v>
          </cell>
          <cell r="H147">
            <v>5</v>
          </cell>
          <cell r="I147" t="str">
            <v>อัน</v>
          </cell>
          <cell r="J147">
            <v>85</v>
          </cell>
        </row>
        <row r="148">
          <cell r="A148" t="str">
            <v>IN00003</v>
          </cell>
          <cell r="D148" t="str">
            <v>กระดาษ โพสต์ อิท ขนาด12 x 50 มม</v>
          </cell>
          <cell r="H148">
            <v>15</v>
          </cell>
          <cell r="I148" t="str">
            <v>คละสี/เล่ม</v>
          </cell>
          <cell r="J148">
            <v>40</v>
          </cell>
        </row>
        <row r="149">
          <cell r="A149" t="str">
            <v>IN00003</v>
          </cell>
          <cell r="D149" t="str">
            <v>สมุดปกน้ำเงิน No.2-70 หุ้มปกพลาสติก</v>
          </cell>
          <cell r="H149">
            <v>5</v>
          </cell>
          <cell r="I149" t="str">
            <v>เล่ม</v>
          </cell>
          <cell r="J149">
            <v>55</v>
          </cell>
        </row>
        <row r="150">
          <cell r="A150" t="str">
            <v>IN00003</v>
          </cell>
          <cell r="D150" t="str">
            <v>เครื่องเจาะกระดาษ 2 รู  อโรม่า No.480</v>
          </cell>
          <cell r="H150">
            <v>1</v>
          </cell>
          <cell r="I150" t="str">
            <v>อัน</v>
          </cell>
          <cell r="J150">
            <v>95</v>
          </cell>
        </row>
        <row r="151">
          <cell r="A151" t="str">
            <v>IN00003</v>
          </cell>
          <cell r="D151" t="str">
            <v>เสาธงทำด้วยไม้ความยาว 1.5 เมตร</v>
          </cell>
          <cell r="H151">
            <v>13</v>
          </cell>
          <cell r="I151" t="str">
            <v>ต้น</v>
          </cell>
          <cell r="J151">
            <v>65</v>
          </cell>
        </row>
        <row r="152">
          <cell r="A152" t="str">
            <v>IN00003</v>
          </cell>
          <cell r="D152" t="str">
            <v>ป้ายพลาสติกข้อความตัวอักษรนูนเลื่อนขวา </v>
          </cell>
          <cell r="H152">
            <v>1</v>
          </cell>
          <cell r="I152" t="str">
            <v>ป้าย</v>
          </cell>
          <cell r="J152">
            <v>80</v>
          </cell>
        </row>
        <row r="153">
          <cell r="A153" t="str">
            <v>IN00003</v>
          </cell>
          <cell r="D153" t="str">
            <v>ป้ายพลาสติกห้องน้ำชาย</v>
          </cell>
          <cell r="H153">
            <v>1</v>
          </cell>
          <cell r="I153" t="str">
            <v>ป้าย</v>
          </cell>
          <cell r="J153">
            <v>70</v>
          </cell>
        </row>
        <row r="154">
          <cell r="A154" t="str">
            <v>IN00003</v>
          </cell>
          <cell r="D154" t="str">
            <v>ป้ายพลาสติกห้องน้ำหญิง</v>
          </cell>
          <cell r="H154">
            <v>1</v>
          </cell>
          <cell r="I154" t="str">
            <v>ป้าย</v>
          </cell>
          <cell r="J154">
            <v>70</v>
          </cell>
        </row>
        <row r="155">
          <cell r="A155" t="str">
            <v>IN00003</v>
          </cell>
          <cell r="D155" t="str">
            <v>ป้ายพลาสติกห้องน้ำชาย-หญิง</v>
          </cell>
          <cell r="H155">
            <v>1</v>
          </cell>
          <cell r="I155" t="str">
            <v>ป้าย</v>
          </cell>
          <cell r="J155">
            <v>45</v>
          </cell>
        </row>
        <row r="156">
          <cell r="A156" t="str">
            <v>RT00003</v>
          </cell>
          <cell r="D156" t="str">
            <v>กระดาษถ่ายเอกสาร double A  A4 80 แกรม</v>
          </cell>
          <cell r="H156">
            <v>50</v>
          </cell>
          <cell r="I156" t="str">
            <v>500 แผ่น/รีม</v>
          </cell>
          <cell r="J156">
            <v>130</v>
          </cell>
        </row>
        <row r="157">
          <cell r="A157" t="str">
            <v>RT00003</v>
          </cell>
          <cell r="D157" t="str">
            <v>กระดาษการ์ดสี A4 80 แกรม สีฟ้า</v>
          </cell>
          <cell r="H157">
            <v>1</v>
          </cell>
          <cell r="I157" t="str">
            <v>500แผ่น/แพ็ค</v>
          </cell>
          <cell r="J157">
            <v>270</v>
          </cell>
        </row>
        <row r="158">
          <cell r="A158" t="str">
            <v>RT00003</v>
          </cell>
          <cell r="D158" t="str">
            <v>กรรไกร ตราช้าง 8 นิ้ว</v>
          </cell>
          <cell r="H158">
            <v>2</v>
          </cell>
          <cell r="I158" t="str">
            <v>อัน</v>
          </cell>
          <cell r="J158">
            <v>45</v>
          </cell>
        </row>
        <row r="159">
          <cell r="A159" t="str">
            <v>RT00003</v>
          </cell>
          <cell r="D159" t="str">
            <v xml:space="preserve">ไส้แฟ้ม </v>
          </cell>
          <cell r="H159">
            <v>5</v>
          </cell>
          <cell r="I159" t="str">
            <v>20 ไส้/แพ็ค</v>
          </cell>
          <cell r="J159">
            <v>25</v>
          </cell>
        </row>
        <row r="160">
          <cell r="A160" t="str">
            <v>RT00003</v>
          </cell>
          <cell r="D160" t="str">
            <v>กาวแท่ง UHU  ขนาด 21 กรัม</v>
          </cell>
          <cell r="H160">
            <v>2</v>
          </cell>
          <cell r="I160" t="str">
            <v>แท่ง</v>
          </cell>
          <cell r="J160">
            <v>70</v>
          </cell>
        </row>
        <row r="161">
          <cell r="A161" t="str">
            <v>RT00003</v>
          </cell>
          <cell r="D161" t="str">
            <v>ปากกาสีน้ำมัน 0.7 มม.</v>
          </cell>
          <cell r="H161">
            <v>1</v>
          </cell>
          <cell r="I161" t="str">
            <v>ด้าม</v>
          </cell>
          <cell r="J161">
            <v>70</v>
          </cell>
        </row>
        <row r="162">
          <cell r="A162" t="str">
            <v>RT00003</v>
          </cell>
          <cell r="D162" t="str">
            <v>ปากกาสีน้ำมัน 0.8 มม. - 1.2 มม.</v>
          </cell>
          <cell r="H162">
            <v>3</v>
          </cell>
          <cell r="I162" t="str">
            <v>ด้าม</v>
          </cell>
          <cell r="J162">
            <v>70</v>
          </cell>
        </row>
        <row r="163">
          <cell r="A163" t="str">
            <v>RT00003</v>
          </cell>
          <cell r="D163" t="str">
            <v>ปากกาสีน้ำมัน 2.2 มม. - 2.8 มม.</v>
          </cell>
          <cell r="H163">
            <v>3</v>
          </cell>
          <cell r="I163" t="str">
            <v>ด้าม</v>
          </cell>
          <cell r="J163">
            <v>75</v>
          </cell>
        </row>
        <row r="164">
          <cell r="A164" t="str">
            <v>RT00003</v>
          </cell>
          <cell r="D164" t="str">
            <v>แฟ้มซองเปิดข้าง 12 แฟ้ม/แพ็ค</v>
          </cell>
          <cell r="H164">
            <v>3</v>
          </cell>
          <cell r="I164" t="str">
            <v>แพ็ค</v>
          </cell>
          <cell r="J164">
            <v>60</v>
          </cell>
        </row>
        <row r="165">
          <cell r="A165" t="str">
            <v>RT00003</v>
          </cell>
          <cell r="D165" t="str">
            <v>หมึกเติมแท่นประทับตราม้า สีน้ำเงิน</v>
          </cell>
          <cell r="H165">
            <v>1</v>
          </cell>
          <cell r="I165" t="str">
            <v>ขวด</v>
          </cell>
          <cell r="J165">
            <v>20</v>
          </cell>
        </row>
        <row r="166">
          <cell r="A166" t="str">
            <v>RT00003</v>
          </cell>
          <cell r="D166" t="str">
            <v>หมึกเติมแท่นประทับตราม้า สีแดง</v>
          </cell>
          <cell r="H166">
            <v>1</v>
          </cell>
          <cell r="I166" t="str">
            <v>ขวด</v>
          </cell>
          <cell r="J166">
            <v>20</v>
          </cell>
        </row>
        <row r="167">
          <cell r="A167" t="str">
            <v>RT00003</v>
          </cell>
          <cell r="D167" t="str">
            <v>กระดาษสติกเกอร์ขาวด้าน  A4</v>
          </cell>
          <cell r="H167">
            <v>2</v>
          </cell>
          <cell r="I167" t="str">
            <v>50แผ่น/แพ็ค</v>
          </cell>
          <cell r="J167">
            <v>150</v>
          </cell>
        </row>
        <row r="168">
          <cell r="A168" t="str">
            <v>RT00003</v>
          </cell>
          <cell r="D168" t="str">
            <v>แท่นตัดเทปใส แกนใหญ่</v>
          </cell>
          <cell r="H168">
            <v>1</v>
          </cell>
          <cell r="I168" t="str">
            <v>อัน</v>
          </cell>
          <cell r="J168">
            <v>120</v>
          </cell>
        </row>
        <row r="169">
          <cell r="A169" t="str">
            <v>RT00003</v>
          </cell>
          <cell r="D169" t="str">
            <v>คลิปดำ  NO.112</v>
          </cell>
          <cell r="H169">
            <v>5</v>
          </cell>
          <cell r="I169" t="str">
            <v>12ตัว/กล่อง</v>
          </cell>
          <cell r="J169">
            <v>36</v>
          </cell>
        </row>
        <row r="170">
          <cell r="A170" t="str">
            <v>RT00003</v>
          </cell>
          <cell r="D170" t="str">
            <v>ตะกร้าเอกสารมีฝาปิด 1 ชั้น</v>
          </cell>
          <cell r="H170">
            <v>3</v>
          </cell>
          <cell r="I170" t="str">
            <v>ใบ</v>
          </cell>
          <cell r="J170">
            <v>120</v>
          </cell>
        </row>
        <row r="171">
          <cell r="A171" t="str">
            <v>RT00003</v>
          </cell>
          <cell r="D171" t="str">
            <v>ธงชาติ ขนาด 40×60 ซ.ม.</v>
          </cell>
          <cell r="H171">
            <v>13</v>
          </cell>
          <cell r="I171" t="str">
            <v>ผืน</v>
          </cell>
          <cell r="J171">
            <v>45</v>
          </cell>
        </row>
        <row r="172">
          <cell r="A172" t="str">
            <v>RT00003</v>
          </cell>
          <cell r="D172" t="str">
            <v>ธงตราสัญลักษณ์ ว.ป.ร.ขนาด 40*60ซม.</v>
          </cell>
          <cell r="H172">
            <v>15</v>
          </cell>
          <cell r="I172" t="str">
            <v>ผืน</v>
          </cell>
          <cell r="J172">
            <v>45</v>
          </cell>
        </row>
        <row r="173">
          <cell r="A173" t="str">
            <v>RT00003</v>
          </cell>
          <cell r="D173" t="str">
            <v>ธงชาติขนาด 150x100 ซม.</v>
          </cell>
          <cell r="H173">
            <v>2</v>
          </cell>
          <cell r="I173" t="str">
            <v>ผืน</v>
          </cell>
          <cell r="J173">
            <v>190</v>
          </cell>
        </row>
        <row r="174">
          <cell r="A174" t="str">
            <v>RT00003</v>
          </cell>
          <cell r="D174" t="str">
            <v>ธงตราสัญลักษณ์ ส.ท. 40x60 ซม.</v>
          </cell>
          <cell r="H174">
            <v>13</v>
          </cell>
          <cell r="I174" t="str">
            <v>ผืน</v>
          </cell>
          <cell r="J174">
            <v>45</v>
          </cell>
        </row>
        <row r="175">
          <cell r="A175" t="str">
            <v>RT00003</v>
          </cell>
          <cell r="D175" t="str">
            <v>ปากกาเน้นข้อความ STAEDTLER  คละสี</v>
          </cell>
          <cell r="H175">
            <v>5</v>
          </cell>
          <cell r="I175" t="str">
            <v>ด้าม</v>
          </cell>
          <cell r="J175">
            <v>35</v>
          </cell>
        </row>
        <row r="176">
          <cell r="A176" t="str">
            <v>RT00003</v>
          </cell>
          <cell r="D176" t="str">
            <v>ปากกาลูกลื่น 0.5 มม สีน้ำเงิน</v>
          </cell>
          <cell r="H176">
            <v>1</v>
          </cell>
          <cell r="I176" t="str">
            <v>50ด้าม/แพ็ค</v>
          </cell>
          <cell r="J176">
            <v>245</v>
          </cell>
        </row>
        <row r="177">
          <cell r="A177" t="str">
            <v>RT00003</v>
          </cell>
          <cell r="D177" t="str">
            <v>ฟิวเจอร์บร์อด ขนาด 65x61 ซม</v>
          </cell>
          <cell r="H177">
            <v>2</v>
          </cell>
          <cell r="I177" t="str">
            <v>แผ่น</v>
          </cell>
          <cell r="J177">
            <v>25</v>
          </cell>
        </row>
        <row r="178">
          <cell r="A178" t="str">
            <v>RT00003</v>
          </cell>
          <cell r="D178" t="str">
            <v xml:space="preserve">แฟ้มสันกว้าง 3 นิ้ว ตราช้าง No120A4 </v>
          </cell>
          <cell r="H178">
            <v>10</v>
          </cell>
          <cell r="I178" t="str">
            <v>ไม่พบรายการสินค้า</v>
          </cell>
          <cell r="J178" t="str">
            <v>ไม่พบรายการสินค้า</v>
          </cell>
        </row>
        <row r="179">
          <cell r="A179" t="str">
            <v>RT00003</v>
          </cell>
          <cell r="D179" t="str">
            <v xml:space="preserve">แฟ้มสันกว้าง 2 นิ้ว ตราช้าง No120A4 </v>
          </cell>
          <cell r="H179">
            <v>5</v>
          </cell>
          <cell r="I179" t="str">
            <v>ไม่พบรายการสินค้า</v>
          </cell>
          <cell r="J179" t="str">
            <v>ไม่พบรายการสินค้า</v>
          </cell>
        </row>
        <row r="180">
          <cell r="A180" t="str">
            <v>RT00003</v>
          </cell>
          <cell r="D180" t="str">
            <v>เครื่องเย็บกระดาษ Max HD-50</v>
          </cell>
          <cell r="H180">
            <v>1</v>
          </cell>
          <cell r="I180" t="str">
            <v>อัน</v>
          </cell>
          <cell r="J180">
            <v>390</v>
          </cell>
        </row>
        <row r="181">
          <cell r="A181" t="str">
            <v>RT00003</v>
          </cell>
          <cell r="D181" t="str">
            <v>สมุดทะเบียน ส่ง A4 ปกเคลือบ</v>
          </cell>
          <cell r="H181">
            <v>1</v>
          </cell>
          <cell r="I181" t="str">
            <v>เล่ม</v>
          </cell>
          <cell r="J181">
            <v>85</v>
          </cell>
        </row>
        <row r="182">
          <cell r="A182" t="str">
            <v>RT00003</v>
          </cell>
          <cell r="D182" t="str">
            <v>สมุดทะเบียน รับ A4 ปกเคลือบ</v>
          </cell>
          <cell r="H182">
            <v>1</v>
          </cell>
          <cell r="I182" t="str">
            <v>เล่ม</v>
          </cell>
          <cell r="J182">
            <v>85</v>
          </cell>
        </row>
        <row r="183">
          <cell r="A183" t="str">
            <v>RT00003</v>
          </cell>
          <cell r="D183" t="str">
            <v>น้ำยาลบคำผิด เพนเทล No.ZL102W</v>
          </cell>
          <cell r="H183">
            <v>5</v>
          </cell>
          <cell r="I183" t="str">
            <v>อัน</v>
          </cell>
          <cell r="J183">
            <v>65</v>
          </cell>
        </row>
        <row r="184">
          <cell r="A184" t="str">
            <v>RT00003</v>
          </cell>
          <cell r="D184" t="str">
            <v>ตรายาง ไว้เป็นการถูกต้องแล้ว</v>
          </cell>
          <cell r="H184">
            <v>1</v>
          </cell>
          <cell r="I184" t="str">
            <v>อัน</v>
          </cell>
          <cell r="J184">
            <v>120</v>
          </cell>
        </row>
        <row r="185">
          <cell r="A185" t="str">
            <v>RT00003</v>
          </cell>
          <cell r="D185" t="str">
            <v>ตรายาง เจ้าหน้าที่ธุรการและงานสารบรรณ</v>
          </cell>
          <cell r="H185">
            <v>1</v>
          </cell>
          <cell r="I185" t="str">
            <v>อัน</v>
          </cell>
          <cell r="J185">
            <v>350</v>
          </cell>
        </row>
        <row r="186">
          <cell r="A186" t="str">
            <v>RT00003</v>
          </cell>
          <cell r="D186" t="str">
            <v>แฟ้มผูกสันหลุด</v>
          </cell>
          <cell r="H186">
            <v>20</v>
          </cell>
          <cell r="I186" t="str">
            <v>แฟ้ม</v>
          </cell>
          <cell r="J186">
            <v>75</v>
          </cell>
        </row>
        <row r="187">
          <cell r="A187" t="str">
            <v>RT00003</v>
          </cell>
          <cell r="D187" t="str">
            <v>กระดาษสติกเกอร์ใส-หลังเหลือง A4</v>
          </cell>
          <cell r="H187">
            <v>2</v>
          </cell>
          <cell r="I187" t="str">
            <v>50แผ่น/แพ็ค</v>
          </cell>
          <cell r="J187">
            <v>250</v>
          </cell>
        </row>
        <row r="188">
          <cell r="A188" t="str">
            <v>RT00003</v>
          </cell>
          <cell r="D188" t="str">
            <v>กระดาษ โพสต์ อิท 3M ขนาด3 x 3 ซ.ม.</v>
          </cell>
          <cell r="H188">
            <v>2</v>
          </cell>
          <cell r="I188" t="str">
            <v>คละสี/เล่ม</v>
          </cell>
          <cell r="J188">
            <v>125</v>
          </cell>
        </row>
        <row r="189">
          <cell r="A189" t="str">
            <v>RT00003</v>
          </cell>
          <cell r="D189" t="str">
            <v xml:space="preserve">ที่ถอนลวด </v>
          </cell>
          <cell r="H189">
            <v>1</v>
          </cell>
          <cell r="I189" t="str">
            <v>อัน</v>
          </cell>
          <cell r="J189">
            <v>69</v>
          </cell>
        </row>
        <row r="190">
          <cell r="A190" t="str">
            <v>RT00003</v>
          </cell>
          <cell r="D190" t="str">
            <v>ยางลบดินสอ STAEDTLER 526 35</v>
          </cell>
          <cell r="H190">
            <v>5</v>
          </cell>
          <cell r="I190" t="str">
            <v>ก้อน</v>
          </cell>
          <cell r="J190">
            <v>5</v>
          </cell>
        </row>
        <row r="191">
          <cell r="A191" t="str">
            <v>RT00003</v>
          </cell>
          <cell r="D191" t="str">
            <v>ซองน้ำตาลขยายข้าง A4</v>
          </cell>
          <cell r="H191">
            <v>12</v>
          </cell>
          <cell r="I191" t="str">
            <v>ซอง</v>
          </cell>
          <cell r="J191">
            <v>6</v>
          </cell>
        </row>
        <row r="192">
          <cell r="A192" t="str">
            <v>RT00003</v>
          </cell>
          <cell r="D192" t="str">
            <v>ซองน้ำตาลไม่ขยายข้าง A4</v>
          </cell>
          <cell r="H192">
            <v>15</v>
          </cell>
          <cell r="I192" t="str">
            <v>ซอง</v>
          </cell>
          <cell r="J192">
            <v>5</v>
          </cell>
        </row>
        <row r="193">
          <cell r="A193" t="str">
            <v>RT00003</v>
          </cell>
          <cell r="D193" t="str">
            <v xml:space="preserve">สันรูดพลาสติก A4 ขนาด 15 มิล </v>
          </cell>
          <cell r="H193">
            <v>2</v>
          </cell>
          <cell r="I193" t="str">
            <v>12อัน/แพ็ค</v>
          </cell>
          <cell r="J193">
            <v>180</v>
          </cell>
        </row>
        <row r="194">
          <cell r="A194" t="str">
            <v>RT00003</v>
          </cell>
          <cell r="D194" t="str">
            <v>ลิ้นแฟ้มเหล็ก เบนนอน</v>
          </cell>
          <cell r="H194">
            <v>1</v>
          </cell>
          <cell r="I194" t="str">
            <v>กล่อง</v>
          </cell>
          <cell r="J194">
            <v>125</v>
          </cell>
        </row>
        <row r="195">
          <cell r="A195" t="str">
            <v>RT00003</v>
          </cell>
          <cell r="D195" t="str">
            <v>ป้ายชื่อตั้งโต๊ะ 2 ด้าน สามเหลี่ยม ขนาด 10 x 21 ซม.</v>
          </cell>
          <cell r="H195">
            <v>5</v>
          </cell>
          <cell r="I195" t="str">
            <v>อัน</v>
          </cell>
          <cell r="J195">
            <v>85</v>
          </cell>
        </row>
        <row r="196">
          <cell r="A196" t="str">
            <v>RT00003</v>
          </cell>
          <cell r="D196" t="str">
            <v>กระดาษ โพสต์ อิท ขนาด12 x 50 มม</v>
          </cell>
          <cell r="H196">
            <v>15</v>
          </cell>
          <cell r="I196" t="str">
            <v>คละสี/เล่ม</v>
          </cell>
          <cell r="J196">
            <v>40</v>
          </cell>
        </row>
        <row r="197">
          <cell r="A197" t="str">
            <v>RT00003</v>
          </cell>
          <cell r="D197" t="str">
            <v>สมุดปกน้ำเงิน No.2-70 หุ้มปกพลาสติก</v>
          </cell>
          <cell r="H197">
            <v>5</v>
          </cell>
          <cell r="I197" t="str">
            <v>เล่ม</v>
          </cell>
          <cell r="J197">
            <v>55</v>
          </cell>
        </row>
        <row r="198">
          <cell r="A198" t="str">
            <v>RT00003</v>
          </cell>
          <cell r="D198" t="str">
            <v>เครื่องเจาะกระดาษ 2 รู  อโรม่า No.480</v>
          </cell>
          <cell r="H198">
            <v>1</v>
          </cell>
          <cell r="I198" t="str">
            <v>อัน</v>
          </cell>
          <cell r="J198">
            <v>95</v>
          </cell>
        </row>
        <row r="199">
          <cell r="A199" t="str">
            <v>RT00003</v>
          </cell>
          <cell r="D199" t="str">
            <v>เสาธงทำด้วยไม้ความยาว 1.5 เมตร</v>
          </cell>
          <cell r="H199">
            <v>13</v>
          </cell>
          <cell r="I199" t="str">
            <v>ต้น</v>
          </cell>
          <cell r="J199">
            <v>65</v>
          </cell>
        </row>
        <row r="200">
          <cell r="A200" t="str">
            <v>RT00003</v>
          </cell>
          <cell r="D200" t="str">
            <v>ป้ายพลาสติกข้อความตัวอักษรนูนเลื่อนขวา </v>
          </cell>
          <cell r="H200">
            <v>1</v>
          </cell>
          <cell r="I200" t="str">
            <v>ป้าย</v>
          </cell>
          <cell r="J200">
            <v>80</v>
          </cell>
        </row>
        <row r="201">
          <cell r="A201" t="str">
            <v>RT00003</v>
          </cell>
          <cell r="D201" t="str">
            <v>ป้ายพลาสติกห้องน้ำชาย</v>
          </cell>
          <cell r="H201">
            <v>1</v>
          </cell>
          <cell r="I201" t="str">
            <v>ป้าย</v>
          </cell>
          <cell r="J201">
            <v>70</v>
          </cell>
        </row>
        <row r="202">
          <cell r="A202" t="str">
            <v>RT00003</v>
          </cell>
          <cell r="D202" t="str">
            <v>ป้ายพลาสติกห้องน้ำหญิง</v>
          </cell>
          <cell r="H202">
            <v>1</v>
          </cell>
          <cell r="I202" t="str">
            <v>ป้าย</v>
          </cell>
          <cell r="J202">
            <v>70</v>
          </cell>
        </row>
        <row r="203">
          <cell r="A203" t="str">
            <v>RT00003</v>
          </cell>
          <cell r="D203" t="str">
            <v>ป้ายพลาสติกห้องน้ำชาย-หญิง</v>
          </cell>
          <cell r="H203">
            <v>1</v>
          </cell>
          <cell r="I203" t="str">
            <v>ป้าย</v>
          </cell>
          <cell r="J203">
            <v>45</v>
          </cell>
        </row>
        <row r="204">
          <cell r="A204" t="str">
            <v>RT00004</v>
          </cell>
          <cell r="D204" t="str">
            <v>Toner-Re FUJI-XEROX CT203108 - HERO</v>
          </cell>
          <cell r="H204">
            <v>2</v>
          </cell>
          <cell r="I204" t="str">
            <v>กล่อง</v>
          </cell>
          <cell r="J204">
            <v>1000</v>
          </cell>
        </row>
        <row r="205">
          <cell r="A205" t="str">
            <v>RT00004</v>
          </cell>
          <cell r="D205" t="str">
            <v>หมึกเติม Canon Pixma GI-790 สี Black</v>
          </cell>
          <cell r="H205">
            <v>5</v>
          </cell>
          <cell r="I205" t="str">
            <v>กล่อง</v>
          </cell>
          <cell r="J205">
            <v>300</v>
          </cell>
        </row>
        <row r="206">
          <cell r="A206" t="str">
            <v>RT00004</v>
          </cell>
          <cell r="D206" t="str">
            <v>หมึกเติมCanon Pixma GI-790 สี Cyan</v>
          </cell>
          <cell r="H206">
            <v>2</v>
          </cell>
          <cell r="I206" t="str">
            <v>กล่อง</v>
          </cell>
          <cell r="J206">
            <v>300</v>
          </cell>
        </row>
        <row r="207">
          <cell r="A207" t="str">
            <v>RT00004</v>
          </cell>
          <cell r="D207" t="str">
            <v>หมึกเติม Canon Pixma GI-790 สี Magenta</v>
          </cell>
          <cell r="H207">
            <v>2</v>
          </cell>
          <cell r="I207" t="str">
            <v>กล่อง</v>
          </cell>
          <cell r="J207">
            <v>300</v>
          </cell>
        </row>
        <row r="208">
          <cell r="A208" t="str">
            <v>RT00004</v>
          </cell>
          <cell r="D208" t="str">
            <v>หมึกเติม Canon Pixma GI-790 สี Yellow</v>
          </cell>
          <cell r="H208">
            <v>2</v>
          </cell>
          <cell r="I208" t="str">
            <v>กล่อง</v>
          </cell>
          <cell r="J208">
            <v>300</v>
          </cell>
        </row>
        <row r="209">
          <cell r="A209" t="str">
            <v>IN00004</v>
          </cell>
          <cell r="D209" t="str">
            <v>Toner-Re FUJI-XEROX CT203108 - HERO</v>
          </cell>
          <cell r="H209">
            <v>2</v>
          </cell>
          <cell r="I209" t="str">
            <v>กล่อง</v>
          </cell>
          <cell r="J209">
            <v>1000</v>
          </cell>
        </row>
        <row r="210">
          <cell r="A210" t="str">
            <v>IN00004</v>
          </cell>
          <cell r="D210" t="str">
            <v>หมึกเติม Canon Pixma GI-790 สี Black</v>
          </cell>
          <cell r="H210">
            <v>5</v>
          </cell>
          <cell r="I210" t="str">
            <v>กล่อง</v>
          </cell>
          <cell r="J210">
            <v>300</v>
          </cell>
        </row>
        <row r="211">
          <cell r="A211" t="str">
            <v>IN00004</v>
          </cell>
          <cell r="D211" t="str">
            <v>หมึกเติมCanon Pixma GI-790 สี Cyan</v>
          </cell>
          <cell r="H211">
            <v>2</v>
          </cell>
          <cell r="I211" t="str">
            <v>กล่อง</v>
          </cell>
          <cell r="J211">
            <v>300</v>
          </cell>
        </row>
        <row r="212">
          <cell r="A212" t="str">
            <v>IN00004</v>
          </cell>
          <cell r="D212" t="str">
            <v>หมึกเติม Canon Pixma GI-790 สี Magenta</v>
          </cell>
          <cell r="H212">
            <v>2</v>
          </cell>
          <cell r="I212" t="str">
            <v>กล่อง</v>
          </cell>
          <cell r="J212">
            <v>300</v>
          </cell>
        </row>
        <row r="213">
          <cell r="A213" t="str">
            <v>IN00004</v>
          </cell>
          <cell r="D213" t="str">
            <v>หมึกเติม Canon Pixma GI-790 สี Yellow</v>
          </cell>
          <cell r="H213">
            <v>2</v>
          </cell>
          <cell r="I213" t="str">
            <v>กล่อง</v>
          </cell>
          <cell r="J213">
            <v>300</v>
          </cell>
        </row>
        <row r="214">
          <cell r="A214" t="str">
            <v>IN00005</v>
          </cell>
          <cell r="D214" t="str">
            <v>กรรไกรตัดกิ่ง 8.5 นิ้ว</v>
          </cell>
          <cell r="H214">
            <v>1</v>
          </cell>
          <cell r="I214" t="str">
            <v>อัน</v>
          </cell>
          <cell r="J214">
            <v>490</v>
          </cell>
        </row>
        <row r="215">
          <cell r="A215" t="str">
            <v>IN00005</v>
          </cell>
          <cell r="D215" t="str">
            <v>เลื่อยตัดกิ่ง 8 นิ้ว</v>
          </cell>
          <cell r="H215">
            <v>1</v>
          </cell>
          <cell r="I215" t="str">
            <v>อัน</v>
          </cell>
          <cell r="J215">
            <v>390</v>
          </cell>
        </row>
        <row r="216">
          <cell r="A216" t="str">
            <v>IN00005</v>
          </cell>
          <cell r="D216" t="str">
            <v>กรรไกรตัดหญ้าปากหยัก</v>
          </cell>
          <cell r="H216">
            <v>1</v>
          </cell>
          <cell r="I216" t="str">
            <v>อัน</v>
          </cell>
          <cell r="J216">
            <v>630</v>
          </cell>
        </row>
        <row r="217">
          <cell r="A217" t="str">
            <v>IN00005</v>
          </cell>
          <cell r="D217" t="str">
            <v>น้ำมันหล่อลื่นอเนกประสงค์ 400 มล.</v>
          </cell>
          <cell r="H217">
            <v>1</v>
          </cell>
          <cell r="I217" t="str">
            <v>ขวด</v>
          </cell>
          <cell r="J217">
            <v>140</v>
          </cell>
        </row>
        <row r="218">
          <cell r="A218" t="str">
            <v>RT00005</v>
          </cell>
          <cell r="D218" t="str">
            <v>กรรไกรตัดกิ่ง 8.5 นิ้ว</v>
          </cell>
          <cell r="H218">
            <v>1</v>
          </cell>
          <cell r="I218" t="str">
            <v>อัน</v>
          </cell>
          <cell r="J218">
            <v>490</v>
          </cell>
        </row>
        <row r="219">
          <cell r="A219" t="str">
            <v>RT00005</v>
          </cell>
          <cell r="D219" t="str">
            <v>เลื่อยตัดกิ่ง 8 นิ้ว</v>
          </cell>
          <cell r="H219">
            <v>1</v>
          </cell>
          <cell r="I219" t="str">
            <v>อัน</v>
          </cell>
          <cell r="J219">
            <v>390</v>
          </cell>
        </row>
        <row r="220">
          <cell r="A220" t="str">
            <v>RT00005</v>
          </cell>
          <cell r="D220" t="str">
            <v>กรรไกรตัดหญ้าปากหยัก</v>
          </cell>
          <cell r="H220">
            <v>1</v>
          </cell>
          <cell r="I220" t="str">
            <v>อัน</v>
          </cell>
          <cell r="J220">
            <v>630</v>
          </cell>
        </row>
        <row r="221">
          <cell r="A221" t="str">
            <v>RT00005</v>
          </cell>
          <cell r="D221" t="str">
            <v>น้ำมันหล่อลื่นอเนกประสงค์ 400 มล.</v>
          </cell>
          <cell r="H221">
            <v>1</v>
          </cell>
          <cell r="I221" t="str">
            <v>ขวด</v>
          </cell>
          <cell r="J221">
            <v>140</v>
          </cell>
        </row>
        <row r="222">
          <cell r="A222" t="str">
            <v>IN00006</v>
          </cell>
          <cell r="D222" t="str">
            <v>เครื่องสำรองไฟฟ้า ขนาด 1200VA 
 900 Watts / Back up 6 Ports / Bypass 2 Ports * มี Software ควบคุม ปิด เครื่องได้ 
** รับประกันสินค้า 1 ปี</v>
          </cell>
          <cell r="H222">
            <v>5</v>
          </cell>
          <cell r="I222" t="str">
            <v>เครื่อง</v>
          </cell>
          <cell r="J222">
            <v>5600</v>
          </cell>
        </row>
        <row r="223">
          <cell r="A223" t="str">
            <v>RT00006</v>
          </cell>
          <cell r="D223" t="str">
            <v>เครื่องสำรองไฟฟ้า ขนาด 1200VA 
 900 Watts / Back up 6 Ports / Bypass 2 Ports * มี Software ควบคุม ปิด เครื่องได้ 
** รับประกันสินค้า 1 ปี</v>
          </cell>
          <cell r="H223">
            <v>5</v>
          </cell>
          <cell r="I223" t="str">
            <v>เครื่อง</v>
          </cell>
          <cell r="J223">
            <v>5600</v>
          </cell>
        </row>
        <row r="224">
          <cell r="A224" t="str">
            <v>QT68007</v>
          </cell>
          <cell r="D224" t="str">
            <v>ผลิตภัณฑ์ทำความสะอาดพื้น ไม่น้อยกว่า 5 ลิตร</v>
          </cell>
          <cell r="H224">
            <v>3</v>
          </cell>
          <cell r="I224" t="str">
            <v>แกลลอล</v>
          </cell>
          <cell r="J224">
            <v>220</v>
          </cell>
        </row>
        <row r="225">
          <cell r="A225" t="str">
            <v>QT68007</v>
          </cell>
          <cell r="D225" t="str">
            <v>ผลิตภัณฑ์เช็ดเก็บฝุ่น  ขนาด 3.8 ลิตร</v>
          </cell>
          <cell r="H225">
            <v>3</v>
          </cell>
          <cell r="I225" t="str">
            <v>แกลลอล</v>
          </cell>
          <cell r="J225">
            <v>350</v>
          </cell>
        </row>
        <row r="226">
          <cell r="A226" t="str">
            <v>QT68007</v>
          </cell>
          <cell r="D226" t="str">
            <v xml:space="preserve">ผลิตภัณฑ์ล้างจาน ไม่น้อยกว่า 3 ลิตร </v>
          </cell>
          <cell r="H226">
            <v>3</v>
          </cell>
          <cell r="I226" t="str">
            <v>แกลลอน</v>
          </cell>
          <cell r="J226">
            <v>210</v>
          </cell>
        </row>
        <row r="227">
          <cell r="A227" t="str">
            <v>QT68007</v>
          </cell>
          <cell r="D227" t="str">
            <v>ผลิตภัณฑ์ซักผ้าสูตรน้ำ ไม่น้อยกว่า 3 ลิตร</v>
          </cell>
          <cell r="H227">
            <v>3</v>
          </cell>
          <cell r="I227" t="str">
            <v>แกลลอน</v>
          </cell>
          <cell r="J227">
            <v>300</v>
          </cell>
        </row>
        <row r="228">
          <cell r="A228" t="str">
            <v>QT68007</v>
          </cell>
          <cell r="D228" t="str">
            <v>ถุงขยะสีดำ ขนาด 18x20 นิ้ว</v>
          </cell>
          <cell r="H228">
            <v>10</v>
          </cell>
          <cell r="I228" t="str">
            <v>ก.ก/แพ็ค</v>
          </cell>
          <cell r="J228">
            <v>65</v>
          </cell>
        </row>
        <row r="229">
          <cell r="A229" t="str">
            <v>QT68007</v>
          </cell>
          <cell r="D229" t="str">
            <v>ถุงขยะสีดำ ขนาด 36x45 นิ้ว</v>
          </cell>
          <cell r="H229">
            <v>10</v>
          </cell>
          <cell r="I229" t="str">
            <v>ก.ก/แพ็ค</v>
          </cell>
          <cell r="J229">
            <v>65</v>
          </cell>
        </row>
        <row r="230">
          <cell r="A230" t="str">
            <v>QT68007</v>
          </cell>
          <cell r="D230" t="str">
            <v>ถุงขยะสีแดง ขนาด 18x20 นิ้ว</v>
          </cell>
          <cell r="H230">
            <v>20</v>
          </cell>
          <cell r="I230" t="str">
            <v>ก.ก/แพ็ค</v>
          </cell>
          <cell r="J230">
            <v>85</v>
          </cell>
        </row>
        <row r="231">
          <cell r="A231" t="str">
            <v>QT68007</v>
          </cell>
          <cell r="D231" t="str">
            <v>ไม้กวาดดอกหญ้า ด้ามไม้</v>
          </cell>
          <cell r="H231">
            <v>10</v>
          </cell>
          <cell r="I231" t="str">
            <v>อัน</v>
          </cell>
          <cell r="J231">
            <v>65</v>
          </cell>
        </row>
        <row r="232">
          <cell r="A232" t="str">
            <v>QT68007</v>
          </cell>
          <cell r="D232" t="str">
            <v>ไม้กวาดทางมะพร้าว</v>
          </cell>
          <cell r="H232">
            <v>10</v>
          </cell>
          <cell r="I232" t="str">
            <v>อัน</v>
          </cell>
          <cell r="J232">
            <v>85</v>
          </cell>
        </row>
        <row r="233">
          <cell r="A233" t="str">
            <v>QT68007</v>
          </cell>
          <cell r="D233" t="str">
            <v>แปรงขัดโถสุขภัณฑ์พลาสติก</v>
          </cell>
          <cell r="H233">
            <v>3</v>
          </cell>
          <cell r="I233" t="str">
            <v>อัน</v>
          </cell>
          <cell r="J233">
            <v>45</v>
          </cell>
        </row>
        <row r="234">
          <cell r="A234" t="str">
            <v>QT68007</v>
          </cell>
          <cell r="D234" t="str">
            <v>ผ้าเช็ดมือ</v>
          </cell>
          <cell r="H234">
            <v>12</v>
          </cell>
          <cell r="I234" t="str">
            <v>ผืน</v>
          </cell>
          <cell r="J234">
            <v>20</v>
          </cell>
        </row>
        <row r="235">
          <cell r="A235" t="str">
            <v>QT68007</v>
          </cell>
          <cell r="D235" t="str">
            <v>กระดาษชำระแบบม้วน หน้า 3 ชั้น สก๊อต์</v>
          </cell>
          <cell r="H235">
            <v>6</v>
          </cell>
          <cell r="I235" t="str">
            <v>24ม้วน/แพ็ค</v>
          </cell>
          <cell r="J235">
            <v>390</v>
          </cell>
        </row>
        <row r="236">
          <cell r="A236" t="str">
            <v>QT68007</v>
          </cell>
          <cell r="D236" t="str">
            <v>สบู่เหลวล้างมือ  250 ml</v>
          </cell>
          <cell r="H236">
            <v>12</v>
          </cell>
          <cell r="I236" t="str">
            <v>ขวด</v>
          </cell>
          <cell r="J236">
            <v>70</v>
          </cell>
        </row>
        <row r="237">
          <cell r="A237" t="str">
            <v>QT68007</v>
          </cell>
          <cell r="D237" t="str">
            <v>น้ำยาเช็ดกระจก ขนาด 600 ml</v>
          </cell>
          <cell r="H237">
            <v>24</v>
          </cell>
          <cell r="I237" t="str">
            <v>ขวด</v>
          </cell>
          <cell r="J237">
            <v>75</v>
          </cell>
        </row>
        <row r="238">
          <cell r="A238" t="str">
            <v>QT68007</v>
          </cell>
          <cell r="D238" t="str">
            <v>สเปรย์ปรับอากาศ ขนาดไม่น้อยกว่า 300 ml.</v>
          </cell>
          <cell r="H238">
            <v>12</v>
          </cell>
          <cell r="I238" t="str">
            <v>กระป๋อง</v>
          </cell>
          <cell r="J238">
            <v>140</v>
          </cell>
        </row>
        <row r="239">
          <cell r="A239" t="str">
            <v>QT68007</v>
          </cell>
          <cell r="D239" t="str">
            <v>ถุงมือยางอเนกประสงค์  ไซซ์ L สีส้ม</v>
          </cell>
          <cell r="H239">
            <v>1</v>
          </cell>
          <cell r="I239" t="str">
            <v>12คู่/กล่อง</v>
          </cell>
          <cell r="J239">
            <v>400</v>
          </cell>
        </row>
        <row r="240">
          <cell r="A240" t="str">
            <v>QT68007</v>
          </cell>
          <cell r="D240" t="str">
            <v>สเปรย์กำจัดแมลงสาบ ยุง มดและแมลงสาบ  600 มล.</v>
          </cell>
          <cell r="H240">
            <v>36</v>
          </cell>
          <cell r="I240" t="str">
            <v>กระป๋อง</v>
          </cell>
          <cell r="J240">
            <v>129</v>
          </cell>
        </row>
        <row r="241">
          <cell r="A241" t="str">
            <v>QT68008</v>
          </cell>
          <cell r="D241" t="str">
            <v>กระดาษถ่ายเอกสาร double A  A4 80 แกรม</v>
          </cell>
          <cell r="H241">
            <v>50</v>
          </cell>
          <cell r="I241" t="str">
            <v>500 แผ่น/รีม</v>
          </cell>
          <cell r="J241">
            <v>130</v>
          </cell>
        </row>
        <row r="242">
          <cell r="A242" t="str">
            <v>QT68008</v>
          </cell>
          <cell r="D242" t="str">
            <v>กระดาษการ์ดสี A4 80 แกรม สีฟ้า</v>
          </cell>
          <cell r="H242">
            <v>1</v>
          </cell>
          <cell r="I242" t="str">
            <v>500แผ่น/แพ็ค</v>
          </cell>
          <cell r="J242">
            <v>270</v>
          </cell>
        </row>
        <row r="243">
          <cell r="A243" t="str">
            <v>QT68008</v>
          </cell>
          <cell r="D243" t="str">
            <v>กระดาษการ์ดสี A4 80 แกรม สีเหลือง</v>
          </cell>
          <cell r="H243">
            <v>1</v>
          </cell>
          <cell r="I243" t="str">
            <v>500แผ่น/แพ็ค</v>
          </cell>
          <cell r="J243">
            <v>270</v>
          </cell>
        </row>
        <row r="244">
          <cell r="A244" t="str">
            <v>QT68008</v>
          </cell>
          <cell r="D244" t="str">
            <v>กระดาษการ์ดสี A4 80 แกรม สีชมพู</v>
          </cell>
          <cell r="H244">
            <v>2</v>
          </cell>
          <cell r="I244" t="str">
            <v>500แผ่น/แพ็ค</v>
          </cell>
          <cell r="J244">
            <v>270</v>
          </cell>
        </row>
        <row r="245">
          <cell r="A245" t="str">
            <v>QT68008</v>
          </cell>
          <cell r="D245" t="str">
            <v xml:space="preserve">ไส้แฟ้ม </v>
          </cell>
          <cell r="H245">
            <v>5</v>
          </cell>
          <cell r="I245" t="str">
            <v>20 ไส้/แพ็ค</v>
          </cell>
          <cell r="J245">
            <v>25</v>
          </cell>
        </row>
        <row r="246">
          <cell r="A246" t="str">
            <v>QT68008</v>
          </cell>
          <cell r="D246" t="str">
            <v>แฟ้มซองเปิดข้าง 12 แฟ้ม/แพ็ค</v>
          </cell>
          <cell r="H246">
            <v>3</v>
          </cell>
          <cell r="I246" t="str">
            <v>แพ็ค</v>
          </cell>
          <cell r="J246">
            <v>60</v>
          </cell>
        </row>
        <row r="247">
          <cell r="A247" t="str">
            <v>QT68008</v>
          </cell>
          <cell r="D247" t="str">
            <v>คลิปดำ  NO.112</v>
          </cell>
          <cell r="H247">
            <v>5</v>
          </cell>
          <cell r="I247" t="str">
            <v>12ตัว/กล่อง</v>
          </cell>
          <cell r="J247">
            <v>36</v>
          </cell>
        </row>
        <row r="248">
          <cell r="A248" t="str">
            <v>QT68008</v>
          </cell>
          <cell r="D248" t="str">
            <v>คลิปดำ  NO.109</v>
          </cell>
          <cell r="H248">
            <v>5</v>
          </cell>
          <cell r="I248" t="str">
            <v>12ตัว/กล่อง</v>
          </cell>
          <cell r="J248">
            <v>84</v>
          </cell>
        </row>
        <row r="249">
          <cell r="A249" t="str">
            <v>QT68008</v>
          </cell>
          <cell r="D249" t="str">
            <v>ปากกาลูกลื่น 0.5 มม สีน้ำเงิน</v>
          </cell>
          <cell r="H249">
            <v>1</v>
          </cell>
          <cell r="I249" t="str">
            <v>50ด้าม/แพ็ค</v>
          </cell>
          <cell r="J249">
            <v>245</v>
          </cell>
        </row>
        <row r="250">
          <cell r="A250" t="str">
            <v>QT68008</v>
          </cell>
          <cell r="D250" t="str">
            <v>แฟ้มสันกว้าง 3 นิ้ว ตราช้าง ขนาด A4 สีดำ</v>
          </cell>
          <cell r="H250">
            <v>10</v>
          </cell>
          <cell r="I250" t="str">
            <v>แฟ้ม</v>
          </cell>
          <cell r="J250">
            <v>90</v>
          </cell>
        </row>
        <row r="251">
          <cell r="A251" t="str">
            <v>QT68008</v>
          </cell>
          <cell r="D251" t="str">
            <v>น้ำยาลบคำผิด เพนเทล No.ZL102W</v>
          </cell>
          <cell r="H251">
            <v>5</v>
          </cell>
          <cell r="I251" t="str">
            <v>อัน</v>
          </cell>
          <cell r="J251">
            <v>65</v>
          </cell>
        </row>
        <row r="252">
          <cell r="A252" t="str">
            <v>QT68008</v>
          </cell>
          <cell r="D252" t="str">
            <v>แฟ้มผูกสันหลุด</v>
          </cell>
          <cell r="H252">
            <v>40</v>
          </cell>
          <cell r="I252" t="str">
            <v>แฟ้ม</v>
          </cell>
          <cell r="J252">
            <v>75</v>
          </cell>
        </row>
        <row r="253">
          <cell r="A253" t="str">
            <v>QT68008</v>
          </cell>
          <cell r="D253" t="str">
            <v>กระดาษสติกเกอร์ใส-หลังเหลือง A4</v>
          </cell>
          <cell r="H253">
            <v>2</v>
          </cell>
          <cell r="I253" t="str">
            <v>50แผ่น/แพ็ค</v>
          </cell>
          <cell r="J253">
            <v>250</v>
          </cell>
        </row>
        <row r="254">
          <cell r="A254" t="str">
            <v>QT68008</v>
          </cell>
          <cell r="D254" t="str">
            <v>กระดาษ โพสต์ อิท 3M ขนาด3 x 3 ซ.ม.</v>
          </cell>
          <cell r="H254">
            <v>2</v>
          </cell>
          <cell r="I254" t="str">
            <v>คละสี/เล่ม</v>
          </cell>
          <cell r="J254">
            <v>125</v>
          </cell>
        </row>
        <row r="255">
          <cell r="A255" t="str">
            <v>QT68008</v>
          </cell>
          <cell r="D255" t="str">
            <v>กระดาษ โพสต์ อิท ขนาด12 x 50 มม</v>
          </cell>
          <cell r="H255">
            <v>3</v>
          </cell>
          <cell r="I255" t="str">
            <v>คละสี/เล่ม</v>
          </cell>
          <cell r="J255">
            <v>40</v>
          </cell>
        </row>
        <row r="256">
          <cell r="A256" t="str">
            <v>QT68008</v>
          </cell>
          <cell r="D256" t="str">
            <v xml:space="preserve">สันรูดพลาสติก A4 ขนาด 15 มิล </v>
          </cell>
          <cell r="H256">
            <v>2</v>
          </cell>
          <cell r="I256" t="str">
            <v>12อัน/แพ็ค</v>
          </cell>
          <cell r="J256">
            <v>180</v>
          </cell>
        </row>
        <row r="257">
          <cell r="A257" t="str">
            <v>QT68008</v>
          </cell>
          <cell r="D257" t="str">
            <v>สมุดปกน้ำเงิน No.2-70 หุ้มปกพลาสติก</v>
          </cell>
          <cell r="H257">
            <v>5</v>
          </cell>
          <cell r="I257" t="str">
            <v>เล่ม</v>
          </cell>
          <cell r="J257">
            <v>55</v>
          </cell>
        </row>
        <row r="258">
          <cell r="A258" t="str">
            <v>QT68008</v>
          </cell>
          <cell r="D258" t="str">
            <v>เครื่องเจาะกระดาษ 2 รู  อโรม่า No.480</v>
          </cell>
          <cell r="H258">
            <v>1</v>
          </cell>
          <cell r="I258" t="str">
            <v>อัน</v>
          </cell>
          <cell r="J258">
            <v>95</v>
          </cell>
        </row>
        <row r="259">
          <cell r="A259" t="str">
            <v>QT68008</v>
          </cell>
          <cell r="D259" t="str">
            <v>ป้ายพลาสติกห้องน้ำชาย</v>
          </cell>
          <cell r="H259">
            <v>1</v>
          </cell>
          <cell r="I259" t="str">
            <v>ป้าย</v>
          </cell>
          <cell r="J259">
            <v>70</v>
          </cell>
        </row>
        <row r="260">
          <cell r="A260" t="str">
            <v>QT68008</v>
          </cell>
          <cell r="D260" t="str">
            <v>ป้ายพลาสติกห้องน้ำหญิง</v>
          </cell>
          <cell r="H260">
            <v>1</v>
          </cell>
          <cell r="I260" t="str">
            <v>ป้าย</v>
          </cell>
          <cell r="J260">
            <v>70</v>
          </cell>
        </row>
        <row r="261">
          <cell r="A261" t="str">
            <v>QT68008</v>
          </cell>
          <cell r="D261" t="str">
            <v>ป้ายพลาสติกห้องน้ำผู้พิการ</v>
          </cell>
          <cell r="H261">
            <v>1</v>
          </cell>
          <cell r="I261" t="str">
            <v>ป้าย</v>
          </cell>
          <cell r="J261">
            <v>70</v>
          </cell>
        </row>
        <row r="262">
          <cell r="A262" t="str">
            <v>QT68008</v>
          </cell>
          <cell r="D262" t="str">
            <v>ตรายาง วันที่ภาษาไทย</v>
          </cell>
          <cell r="H262">
            <v>1</v>
          </cell>
          <cell r="I262" t="str">
            <v>อัน</v>
          </cell>
          <cell r="J262">
            <v>55</v>
          </cell>
        </row>
        <row r="263">
          <cell r="A263" t="str">
            <v>QT68008</v>
          </cell>
          <cell r="D263" t="str">
            <v>ตรายางด้ามพลาสติก สำเนาคู่ฉบับ</v>
          </cell>
          <cell r="H263">
            <v>1</v>
          </cell>
          <cell r="I263" t="str">
            <v>อัน</v>
          </cell>
          <cell r="J263">
            <v>35</v>
          </cell>
        </row>
        <row r="264">
          <cell r="A264" t="str">
            <v>QT68008</v>
          </cell>
          <cell r="D264" t="str">
            <v>ตรายางด้ามพลาสติก สำเนาถูกต้อง</v>
          </cell>
          <cell r="H264">
            <v>1</v>
          </cell>
          <cell r="I264" t="str">
            <v>อัน</v>
          </cell>
          <cell r="J264">
            <v>35</v>
          </cell>
        </row>
        <row r="265">
          <cell r="A265" t="str">
            <v>QT68008</v>
          </cell>
          <cell r="D265" t="str">
            <v>ถ่าน Panasonic Alkaline ขนาด AA (แพ็ค 2 ก้อน)</v>
          </cell>
          <cell r="H265">
            <v>24</v>
          </cell>
          <cell r="I265" t="str">
            <v>แพ็ค</v>
          </cell>
          <cell r="J265">
            <v>60</v>
          </cell>
        </row>
        <row r="266">
          <cell r="A266" t="str">
            <v>QT68008</v>
          </cell>
          <cell r="D266" t="str">
            <v>ถ่าน Panasonic Alkaline ขนาด AAA (แพ็ค 2 ก้อน)</v>
          </cell>
          <cell r="H266">
            <v>24</v>
          </cell>
          <cell r="I266" t="str">
            <v>แพ็ค</v>
          </cell>
          <cell r="J266">
            <v>64</v>
          </cell>
        </row>
        <row r="267">
          <cell r="A267" t="str">
            <v>QT68008</v>
          </cell>
          <cell r="D267" t="str">
            <v>กระดาษการ์ดสี A4 80 แกรม สีเขียว</v>
          </cell>
          <cell r="H267">
            <v>1</v>
          </cell>
          <cell r="I267" t="str">
            <v>500แผ่น/แพ็ค</v>
          </cell>
          <cell r="J267">
            <v>270</v>
          </cell>
        </row>
        <row r="268">
          <cell r="A268" t="str">
            <v>QT68008</v>
          </cell>
          <cell r="D268" t="str">
            <v>เทปผ้าหลุยส์ 2 นิ้ว x 8 หลา สีน้ำเงิน</v>
          </cell>
          <cell r="H268">
            <v>4</v>
          </cell>
          <cell r="I268" t="str">
            <v>ม้วน</v>
          </cell>
          <cell r="J268">
            <v>59</v>
          </cell>
        </row>
        <row r="269">
          <cell r="A269" t="str">
            <v>QT68008</v>
          </cell>
          <cell r="D269" t="str">
            <v xml:space="preserve">ป้ายสติ๊กเกอร์กระดาษสี ขนาด 13*38 มม. สีแดง </v>
          </cell>
          <cell r="H269">
            <v>1</v>
          </cell>
          <cell r="I269" t="str">
            <v>420 ป้าย/แพ็ค</v>
          </cell>
          <cell r="J269">
            <v>55</v>
          </cell>
        </row>
        <row r="270">
          <cell r="A270" t="str">
            <v>QT68009</v>
          </cell>
          <cell r="D270" t="str">
            <v>โต๊ะหมู่บูชา 7 
ทำด้วยไม้สัก   มีโต๊ะหมู่บูชา 7 ตัว กว้าง ไม่น้อยกว่าละ 6 นิ้ว
มีฐานรองโต๊ะหมู่</v>
          </cell>
          <cell r="H270">
            <v>1</v>
          </cell>
          <cell r="I270" t="str">
            <v>ชุด</v>
          </cell>
          <cell r="J270">
            <v>3000</v>
          </cell>
        </row>
        <row r="271">
          <cell r="A271" t="str">
            <v>IN00007</v>
          </cell>
          <cell r="D271" t="str">
            <v>โต๊ะหมู่บูชา 7 
ทำด้วยไม้สัก   มีโต๊ะหมู่บูชา 7 ตัว กว้าง ไม่น้อยกว่าละ 6 นิ้ว
มีฐานรองโต๊ะหมู่</v>
          </cell>
          <cell r="H271">
            <v>1</v>
          </cell>
          <cell r="I271" t="str">
            <v>ชุด</v>
          </cell>
          <cell r="J271">
            <v>3000</v>
          </cell>
        </row>
        <row r="272">
          <cell r="A272" t="str">
            <v>RT00007</v>
          </cell>
          <cell r="D272" t="str">
            <v>โต๊ะหมู่บูชา 7 
ทำด้วยไม้สัก   มีโต๊ะหมู่บูชา 7 ตัว กว้าง ไม่น้อยกว่าละ 6 นิ้ว
มีฐานรองโต๊ะหมู่</v>
          </cell>
          <cell r="H272">
            <v>1</v>
          </cell>
          <cell r="I272" t="str">
            <v>ชุด</v>
          </cell>
          <cell r="J272">
            <v>3000</v>
          </cell>
        </row>
        <row r="273">
          <cell r="A273" t="str">
            <v>QT68010</v>
          </cell>
          <cell r="D273" t="str">
            <v>กระดาษถ่ายเอกสาร double A  A4 80 แกรม</v>
          </cell>
          <cell r="H273">
            <v>30</v>
          </cell>
          <cell r="I273" t="str">
            <v>500 แผ่น/รีม</v>
          </cell>
          <cell r="J273">
            <v>130</v>
          </cell>
        </row>
        <row r="274">
          <cell r="A274" t="str">
            <v>QT68010</v>
          </cell>
          <cell r="D274" t="str">
            <v>กระดาษสติกเกอร์ขาวด้าน  A4</v>
          </cell>
          <cell r="H274">
            <v>2</v>
          </cell>
          <cell r="I274" t="str">
            <v>50แผ่น/แพ็ค</v>
          </cell>
          <cell r="J274">
            <v>150</v>
          </cell>
        </row>
        <row r="275">
          <cell r="A275" t="str">
            <v>QT68010</v>
          </cell>
          <cell r="D275" t="str">
            <v>กระดาษการ์ดสี A4 80 แกรม สีฟ้า</v>
          </cell>
          <cell r="H275">
            <v>2</v>
          </cell>
          <cell r="I275" t="str">
            <v>500แผ่น/แพ็ค</v>
          </cell>
          <cell r="J275">
            <v>270</v>
          </cell>
        </row>
        <row r="276">
          <cell r="A276" t="str">
            <v>QT68010</v>
          </cell>
          <cell r="D276" t="str">
            <v>กระดาษการ์ดสี A4 80 แกรม สีชมพู</v>
          </cell>
          <cell r="H276">
            <v>1</v>
          </cell>
          <cell r="I276" t="str">
            <v>500แผ่น/แพ็ค</v>
          </cell>
          <cell r="J276">
            <v>270</v>
          </cell>
        </row>
        <row r="277">
          <cell r="A277" t="str">
            <v>QT68010</v>
          </cell>
          <cell r="D277" t="str">
            <v>กระดาษการ์ดสี A4 80 แกรม สีเขียว</v>
          </cell>
          <cell r="H277">
            <v>1</v>
          </cell>
          <cell r="I277" t="str">
            <v>500แผ่น/แพ็ค</v>
          </cell>
          <cell r="J277">
            <v>270</v>
          </cell>
        </row>
        <row r="278">
          <cell r="A278" t="str">
            <v>QT68010</v>
          </cell>
          <cell r="D278" t="str">
            <v>ลวดเสียบกลม No 1 ตราม้า</v>
          </cell>
          <cell r="H278">
            <v>10</v>
          </cell>
          <cell r="I278" t="str">
            <v>กล่อง</v>
          </cell>
          <cell r="J278">
            <v>10</v>
          </cell>
        </row>
        <row r="279">
          <cell r="A279" t="str">
            <v>QT68010</v>
          </cell>
          <cell r="D279" t="str">
            <v>คลิปดำ  NO.110</v>
          </cell>
          <cell r="H279">
            <v>3</v>
          </cell>
          <cell r="I279" t="str">
            <v>12ตัว/กล่อง</v>
          </cell>
          <cell r="J279">
            <v>72</v>
          </cell>
        </row>
        <row r="280">
          <cell r="A280" t="str">
            <v>QT68010</v>
          </cell>
          <cell r="D280" t="str">
            <v>คลิปดำ  NO.112</v>
          </cell>
          <cell r="H280">
            <v>3</v>
          </cell>
          <cell r="I280" t="str">
            <v>12ตัว/กล่อง</v>
          </cell>
          <cell r="J280">
            <v>36</v>
          </cell>
        </row>
        <row r="281">
          <cell r="A281" t="str">
            <v>QT68010</v>
          </cell>
          <cell r="D281" t="str">
            <v>สมุดทะเบียน รับ A4 ปกเคลือบ</v>
          </cell>
          <cell r="H281">
            <v>2</v>
          </cell>
          <cell r="I281" t="str">
            <v>เล่ม</v>
          </cell>
          <cell r="J281">
            <v>85</v>
          </cell>
        </row>
        <row r="282">
          <cell r="A282" t="str">
            <v>QT68010</v>
          </cell>
          <cell r="D282" t="str">
            <v>สมุดทะเบียน ส่ง A4 ปกเคลือบ</v>
          </cell>
          <cell r="H282">
            <v>2</v>
          </cell>
          <cell r="I282" t="str">
            <v>เล่ม</v>
          </cell>
          <cell r="J282">
            <v>85</v>
          </cell>
        </row>
        <row r="283">
          <cell r="A283" t="str">
            <v>QT68010</v>
          </cell>
          <cell r="D283" t="str">
            <v>ธงชาติขนาด 150x100 ซม.</v>
          </cell>
          <cell r="H283">
            <v>5</v>
          </cell>
          <cell r="I283" t="str">
            <v>ผืน</v>
          </cell>
          <cell r="J283">
            <v>190</v>
          </cell>
        </row>
        <row r="284">
          <cell r="A284" t="str">
            <v>QT68010</v>
          </cell>
          <cell r="D284" t="str">
            <v>แฟ้มเสนอเซ็น</v>
          </cell>
          <cell r="H284">
            <v>1</v>
          </cell>
          <cell r="I284" t="str">
            <v>แฟ้ม</v>
          </cell>
          <cell r="J284">
            <v>180</v>
          </cell>
        </row>
        <row r="285">
          <cell r="A285" t="str">
            <v>QT68010</v>
          </cell>
          <cell r="D285" t="str">
            <v>แฟ้มสันกว้าง 3 นิ้ว ตราช้าง ขนาด A4 สีดำ</v>
          </cell>
          <cell r="H285">
            <v>6</v>
          </cell>
          <cell r="I285" t="str">
            <v>แฟ้ม</v>
          </cell>
          <cell r="J285">
            <v>90</v>
          </cell>
        </row>
        <row r="286">
          <cell r="A286" t="str">
            <v>QT68010</v>
          </cell>
          <cell r="D286" t="str">
            <v>แฟ้มซองเปิดข้าง 12 แฟ้ม/แพ็ค</v>
          </cell>
          <cell r="H286">
            <v>2</v>
          </cell>
          <cell r="I286" t="str">
            <v>แพ็ค</v>
          </cell>
          <cell r="J286">
            <v>60</v>
          </cell>
        </row>
        <row r="287">
          <cell r="A287" t="str">
            <v>QT68010</v>
          </cell>
          <cell r="D287" t="str">
            <v>แฟ้มผูกสันหลุด</v>
          </cell>
          <cell r="H287">
            <v>10</v>
          </cell>
          <cell r="I287" t="str">
            <v>แฟ้ม</v>
          </cell>
          <cell r="J287">
            <v>75</v>
          </cell>
        </row>
        <row r="288">
          <cell r="A288" t="str">
            <v>QT68010</v>
          </cell>
          <cell r="D288" t="str">
            <v>ปากกาเน้นข้อความ STAEDTLER  คละสี</v>
          </cell>
          <cell r="H288">
            <v>5</v>
          </cell>
          <cell r="I288" t="str">
            <v>ด้าม</v>
          </cell>
          <cell r="J288">
            <v>35</v>
          </cell>
        </row>
        <row r="289">
          <cell r="A289" t="str">
            <v>QT68010</v>
          </cell>
          <cell r="D289" t="str">
            <v>หมึกเติมแท่นประทับตราม้า สีน้ำเงิน</v>
          </cell>
          <cell r="H289">
            <v>2</v>
          </cell>
          <cell r="I289" t="str">
            <v>ขวด</v>
          </cell>
          <cell r="J289">
            <v>20</v>
          </cell>
        </row>
        <row r="290">
          <cell r="A290" t="str">
            <v>QT68010</v>
          </cell>
          <cell r="D290" t="str">
            <v>แผ่นใส A4 210 x 297 มม. หนาทำปก</v>
          </cell>
          <cell r="H290">
            <v>1</v>
          </cell>
          <cell r="I290" t="str">
            <v>ห่อ</v>
          </cell>
          <cell r="J290">
            <v>210</v>
          </cell>
        </row>
        <row r="291">
          <cell r="A291" t="str">
            <v>QT68010</v>
          </cell>
          <cell r="D291" t="str">
            <v>เทปเยื่อกาว 2 หน้าบาง 3M ขนาด 1/2 นิ้ว</v>
          </cell>
          <cell r="H291">
            <v>3</v>
          </cell>
          <cell r="I291" t="str">
            <v>ม้วน</v>
          </cell>
          <cell r="J291">
            <v>40</v>
          </cell>
        </row>
        <row r="292">
          <cell r="A292" t="str">
            <v>QT68010</v>
          </cell>
          <cell r="D292" t="str">
            <v>ตรายาง วันที่ภาษาไทย</v>
          </cell>
          <cell r="H292">
            <v>1</v>
          </cell>
          <cell r="I292" t="str">
            <v>อัน</v>
          </cell>
          <cell r="J292">
            <v>55</v>
          </cell>
        </row>
        <row r="293">
          <cell r="A293" t="str">
            <v>QT68011</v>
          </cell>
          <cell r="D293" t="str">
            <v>ผลิตภัณฑ์ทำความสะอาดพื้น ไม่น้อยกว่า 5 ลิตร</v>
          </cell>
          <cell r="H293">
            <v>3</v>
          </cell>
          <cell r="I293" t="str">
            <v>แกลลอล</v>
          </cell>
          <cell r="J293">
            <v>220</v>
          </cell>
        </row>
        <row r="294">
          <cell r="A294" t="str">
            <v>QT68011</v>
          </cell>
          <cell r="D294" t="str">
            <v>ถุงมือยางอเนกประสงค์  ไซซ์ L สีส้ม</v>
          </cell>
          <cell r="H294">
            <v>1</v>
          </cell>
          <cell r="I294" t="str">
            <v>12คู่/กล่อง</v>
          </cell>
          <cell r="J294">
            <v>400</v>
          </cell>
        </row>
        <row r="295">
          <cell r="A295" t="str">
            <v>QT68011</v>
          </cell>
          <cell r="D295" t="str">
            <v>น้ำยาล้างห้องน้ำ ขนาด 900 ml</v>
          </cell>
          <cell r="H295">
            <v>12</v>
          </cell>
          <cell r="I295" t="str">
            <v>ขวด</v>
          </cell>
          <cell r="J295">
            <v>60</v>
          </cell>
        </row>
        <row r="296">
          <cell r="A296" t="str">
            <v>QT68011</v>
          </cell>
          <cell r="D296" t="str">
            <v>สบู่เหลวล้างมือ  250 ml</v>
          </cell>
          <cell r="H296">
            <v>12</v>
          </cell>
          <cell r="I296" t="str">
            <v>ขวด</v>
          </cell>
          <cell r="J296">
            <v>70</v>
          </cell>
        </row>
        <row r="297">
          <cell r="A297" t="str">
            <v>QT68011</v>
          </cell>
          <cell r="D297" t="str">
            <v>สเปรย์ปรับอากาศ ขนาดไม่น้อยกว่า 300 ml.</v>
          </cell>
          <cell r="H297">
            <v>6</v>
          </cell>
          <cell r="I297" t="str">
            <v>กระป๋อง</v>
          </cell>
          <cell r="J297">
            <v>140</v>
          </cell>
        </row>
        <row r="298">
          <cell r="A298" t="str">
            <v>QT68011</v>
          </cell>
          <cell r="D298" t="str">
            <v>กระดาษชำระแบบม้วน ธรรมดา</v>
          </cell>
          <cell r="H298">
            <v>10</v>
          </cell>
          <cell r="I298" t="str">
            <v>24ม้วน/แพ็ค</v>
          </cell>
          <cell r="J298">
            <v>155</v>
          </cell>
        </row>
        <row r="299">
          <cell r="A299" t="str">
            <v>QT68011</v>
          </cell>
          <cell r="D299" t="str">
            <v xml:space="preserve">ผลิตภัณฑ์ล้างจาน ไม่น้อยกว่า 3 ลิตร </v>
          </cell>
          <cell r="H299">
            <v>3</v>
          </cell>
          <cell r="I299" t="str">
            <v>แกลลอน</v>
          </cell>
          <cell r="J299">
            <v>210</v>
          </cell>
        </row>
        <row r="300">
          <cell r="A300" t="str">
            <v>QT68011</v>
          </cell>
          <cell r="D300" t="str">
            <v>ถุงขยะสีดำ ขนาด 28x36 นิ้ว</v>
          </cell>
          <cell r="H300">
            <v>5</v>
          </cell>
          <cell r="I300" t="str">
            <v>ก.ก/แพ็ค</v>
          </cell>
          <cell r="J300">
            <v>65</v>
          </cell>
        </row>
        <row r="301">
          <cell r="A301" t="str">
            <v>QT68011</v>
          </cell>
          <cell r="D301" t="str">
            <v>สเปรย์กำจัดแมลงสาบ ยุง มดและแมลงสาบ  600 มล.</v>
          </cell>
          <cell r="H301">
            <v>12</v>
          </cell>
          <cell r="I301" t="str">
            <v>กระป๋อง</v>
          </cell>
          <cell r="J301">
            <v>129</v>
          </cell>
        </row>
        <row r="302">
          <cell r="A302" t="str">
            <v>QT68011</v>
          </cell>
          <cell r="D302" t="str">
            <v>ก๊อกบอลสนาม SANWA 1/2 นิ้ว สีแดง</v>
          </cell>
          <cell r="H302">
            <v>3</v>
          </cell>
          <cell r="I302" t="str">
            <v>อัน</v>
          </cell>
          <cell r="J302">
            <v>195</v>
          </cell>
        </row>
        <row r="303">
          <cell r="A303" t="str">
            <v>QT68011</v>
          </cell>
          <cell r="D303" t="str">
            <v>สายฉีดชำระครบชุด สเตนเลส</v>
          </cell>
          <cell r="H303">
            <v>2</v>
          </cell>
          <cell r="I303" t="str">
            <v>ชุด</v>
          </cell>
          <cell r="J303">
            <v>468</v>
          </cell>
        </row>
        <row r="304">
          <cell r="A304" t="str">
            <v>QT68011</v>
          </cell>
          <cell r="D304" t="str">
            <v>เชือกฟางเส้นใหญ่ สีแดง</v>
          </cell>
          <cell r="H304">
            <v>6</v>
          </cell>
          <cell r="I304" t="str">
            <v>ม้วน</v>
          </cell>
          <cell r="J304">
            <v>55</v>
          </cell>
        </row>
        <row r="305">
          <cell r="A305" t="str">
            <v>QT68011</v>
          </cell>
          <cell r="D305" t="str">
            <v>แปรงขัดพื้นทองเหลืองพร้อมด้ามแสตนเลส ยาว 120 ซม.</v>
          </cell>
          <cell r="H305">
            <v>1</v>
          </cell>
          <cell r="I305" t="str">
            <v>อัน</v>
          </cell>
          <cell r="J305">
            <v>220</v>
          </cell>
        </row>
        <row r="306">
          <cell r="A306" t="str">
            <v>QT68011</v>
          </cell>
          <cell r="D306" t="str">
            <v>โลชั่นทากันยุงชนิดซอง 8 มล</v>
          </cell>
          <cell r="H306">
            <v>240</v>
          </cell>
          <cell r="I306" t="str">
            <v>ซอง</v>
          </cell>
          <cell r="J306">
            <v>5</v>
          </cell>
        </row>
        <row r="307">
          <cell r="A307" t="str">
            <v>QT68011</v>
          </cell>
          <cell r="D307" t="str">
            <v xml:space="preserve">ผลิตภัณฑ์ฆ่าเชื้อโรคอเนกประสงค์ 1 ลิตร เดทตอล </v>
          </cell>
          <cell r="H307">
            <v>4</v>
          </cell>
          <cell r="I307" t="str">
            <v>ขวด</v>
          </cell>
          <cell r="J307">
            <v>800</v>
          </cell>
        </row>
        <row r="308">
          <cell r="A308" t="str">
            <v>QT68011</v>
          </cell>
          <cell r="D308" t="str">
            <v>ไม้ถูพื้นอลูมิเนียม + ผ้า 12 นิ้ว</v>
          </cell>
          <cell r="H308">
            <v>1</v>
          </cell>
          <cell r="I308" t="str">
            <v>อัน</v>
          </cell>
          <cell r="J308">
            <v>220</v>
          </cell>
        </row>
        <row r="309">
          <cell r="A309" t="str">
            <v>QT68012</v>
          </cell>
          <cell r="D309" t="str">
            <v>Toner-Re PANTUM TL 410X - HERO</v>
          </cell>
          <cell r="H309">
            <v>1</v>
          </cell>
          <cell r="I309" t="str">
            <v>กล่อง</v>
          </cell>
          <cell r="J309">
            <v>1300</v>
          </cell>
        </row>
        <row r="310">
          <cell r="A310" t="str">
            <v>QT68012</v>
          </cell>
          <cell r="D310" t="str">
            <v>หมึกชนิดเติม  brother D60BK</v>
          </cell>
          <cell r="H310">
            <v>2</v>
          </cell>
          <cell r="I310" t="str">
            <v>ขวด</v>
          </cell>
          <cell r="J310">
            <v>300</v>
          </cell>
        </row>
        <row r="311">
          <cell r="A311" t="str">
            <v>QT68012</v>
          </cell>
          <cell r="D311" t="str">
            <v>หมึกชนิดเติม  brother BT5000 C</v>
          </cell>
          <cell r="H311">
            <v>2</v>
          </cell>
          <cell r="I311" t="str">
            <v>ขวด</v>
          </cell>
          <cell r="J311">
            <v>300</v>
          </cell>
        </row>
        <row r="312">
          <cell r="A312" t="str">
            <v>QT68012</v>
          </cell>
          <cell r="D312" t="str">
            <v>หมึกชนิดเติม  brother BT5000 M</v>
          </cell>
          <cell r="H312">
            <v>2</v>
          </cell>
          <cell r="I312" t="str">
            <v>ขวด</v>
          </cell>
          <cell r="J312">
            <v>300</v>
          </cell>
        </row>
        <row r="313">
          <cell r="A313" t="str">
            <v>QT68012</v>
          </cell>
          <cell r="D313" t="str">
            <v>หมึกชนิดเติม  brother BT5000 Y</v>
          </cell>
          <cell r="H313">
            <v>2</v>
          </cell>
          <cell r="I313" t="str">
            <v>ขวด</v>
          </cell>
          <cell r="J313">
            <v>300</v>
          </cell>
        </row>
        <row r="314">
          <cell r="A314" t="str">
            <v>QT68012</v>
          </cell>
          <cell r="D314" t="str">
            <v>หมึกเติม HP GT-53 BK</v>
          </cell>
          <cell r="H314">
            <v>2</v>
          </cell>
          <cell r="I314" t="str">
            <v>ขวด</v>
          </cell>
          <cell r="J314">
            <v>300</v>
          </cell>
        </row>
        <row r="315">
          <cell r="A315" t="str">
            <v>QT68012</v>
          </cell>
          <cell r="D315" t="str">
            <v xml:space="preserve">หมึกเติม HP GT-52 C </v>
          </cell>
          <cell r="H315">
            <v>2</v>
          </cell>
          <cell r="I315" t="str">
            <v>ขวด</v>
          </cell>
          <cell r="J315">
            <v>300</v>
          </cell>
        </row>
        <row r="316">
          <cell r="A316" t="str">
            <v>QT68012</v>
          </cell>
          <cell r="D316" t="str">
            <v>หมึกเติม HP GT-52 M</v>
          </cell>
          <cell r="H316">
            <v>2</v>
          </cell>
          <cell r="I316" t="str">
            <v>ขวด</v>
          </cell>
          <cell r="J316">
            <v>300</v>
          </cell>
        </row>
        <row r="317">
          <cell r="A317" t="str">
            <v>QT68012</v>
          </cell>
          <cell r="D317" t="str">
            <v>หมึกเติม HP GT-52 Y</v>
          </cell>
          <cell r="H317">
            <v>2</v>
          </cell>
          <cell r="I317" t="str">
            <v>ขวด</v>
          </cell>
          <cell r="J317">
            <v>300</v>
          </cell>
        </row>
        <row r="318">
          <cell r="A318" t="str">
            <v>QT68013</v>
          </cell>
          <cell r="D318" t="str">
            <v>กระดาษถ่ายเอกสาร double A  A4 80 แกรม</v>
          </cell>
          <cell r="H318">
            <v>42</v>
          </cell>
          <cell r="I318" t="str">
            <v>500 แผ่น/รีม</v>
          </cell>
          <cell r="J318">
            <v>130</v>
          </cell>
        </row>
        <row r="319">
          <cell r="A319" t="str">
            <v>QT68013</v>
          </cell>
          <cell r="D319" t="str">
            <v>กระดาษสติกเกอร์ขาวด้าน  A4</v>
          </cell>
          <cell r="H319">
            <v>1</v>
          </cell>
          <cell r="I319" t="str">
            <v>50แผ่น/แพ็ค</v>
          </cell>
          <cell r="J319">
            <v>150</v>
          </cell>
        </row>
        <row r="320">
          <cell r="A320" t="str">
            <v>QT68013</v>
          </cell>
          <cell r="D320" t="str">
            <v>กาวแท่ง ตราช้าง  ขนาด 40 กรัม</v>
          </cell>
          <cell r="H320">
            <v>8</v>
          </cell>
          <cell r="I320" t="str">
            <v>แท่ง</v>
          </cell>
          <cell r="J320">
            <v>95</v>
          </cell>
        </row>
        <row r="321">
          <cell r="A321" t="str">
            <v>QT68013</v>
          </cell>
          <cell r="D321" t="str">
            <v>เทปโฟมกาว 2 หน้า 3M 5 เมตร</v>
          </cell>
          <cell r="H321">
            <v>3</v>
          </cell>
          <cell r="I321" t="str">
            <v>ม้วน</v>
          </cell>
          <cell r="J321">
            <v>250</v>
          </cell>
        </row>
        <row r="322">
          <cell r="A322" t="str">
            <v>QT68013</v>
          </cell>
          <cell r="D322" t="str">
            <v>ซองขาวมีครุฑ (50 ซอง/แพ็ค)</v>
          </cell>
          <cell r="H322">
            <v>1</v>
          </cell>
          <cell r="I322" t="str">
            <v>แพ็ค</v>
          </cell>
          <cell r="J322">
            <v>50</v>
          </cell>
        </row>
        <row r="323">
          <cell r="A323" t="str">
            <v>QT68013</v>
          </cell>
          <cell r="D323" t="str">
            <v>กระดาษการ์ดสี A4 80 แกรม สีฟ้า</v>
          </cell>
          <cell r="H323">
            <v>2</v>
          </cell>
          <cell r="I323" t="str">
            <v>500แผ่น/แพ็ค</v>
          </cell>
          <cell r="J323">
            <v>270</v>
          </cell>
        </row>
        <row r="324">
          <cell r="A324" t="str">
            <v>QT68013</v>
          </cell>
          <cell r="D324" t="str">
            <v>กระดาษการ์ดสี A4 80 แกรม สีชมพู</v>
          </cell>
          <cell r="H324">
            <v>2</v>
          </cell>
          <cell r="I324" t="str">
            <v>500แผ่น/แพ็ค</v>
          </cell>
          <cell r="J324">
            <v>270</v>
          </cell>
        </row>
        <row r="325">
          <cell r="A325" t="str">
            <v>QT68013</v>
          </cell>
          <cell r="D325" t="str">
            <v>กระดาษการ์ดสี A4 80 แกรม สีเขียว</v>
          </cell>
          <cell r="H325">
            <v>2</v>
          </cell>
          <cell r="I325" t="str">
            <v>500แผ่น/แพ็ค</v>
          </cell>
          <cell r="J325">
            <v>270</v>
          </cell>
        </row>
        <row r="326">
          <cell r="A326" t="str">
            <v>QT68013</v>
          </cell>
          <cell r="D326" t="str">
            <v>ปากกาเคมี 2 หัว ตราม้า สีน้ำเงิน</v>
          </cell>
          <cell r="H326">
            <v>5</v>
          </cell>
          <cell r="I326" t="str">
            <v>ด้าม</v>
          </cell>
          <cell r="J326">
            <v>15</v>
          </cell>
        </row>
        <row r="327">
          <cell r="A327" t="str">
            <v>QT68013</v>
          </cell>
          <cell r="D327" t="str">
            <v>ปากกาไวท์บอร์ด สตาบิโล คละ สี</v>
          </cell>
          <cell r="H327">
            <v>6</v>
          </cell>
          <cell r="I327" t="str">
            <v>แท่ง</v>
          </cell>
          <cell r="J327">
            <v>25</v>
          </cell>
        </row>
        <row r="328">
          <cell r="A328" t="str">
            <v>QT68013</v>
          </cell>
          <cell r="D328" t="str">
            <v>ลวดเสียบกลม No 1 ตราม้า</v>
          </cell>
          <cell r="H328">
            <v>23</v>
          </cell>
          <cell r="I328" t="str">
            <v>กล่อง</v>
          </cell>
          <cell r="J328">
            <v>10</v>
          </cell>
        </row>
        <row r="329">
          <cell r="A329" t="str">
            <v>QT68013</v>
          </cell>
          <cell r="D329" t="str">
            <v xml:space="preserve">ลวดเย็บกระดาษ No.10-1M </v>
          </cell>
          <cell r="H329">
            <v>12</v>
          </cell>
          <cell r="I329" t="str">
            <v>กล่อง</v>
          </cell>
          <cell r="J329">
            <v>10</v>
          </cell>
        </row>
        <row r="330">
          <cell r="A330" t="str">
            <v>QT68013</v>
          </cell>
          <cell r="D330" t="str">
            <v xml:space="preserve">ลวดเย็บกระดาษ No.35-1M </v>
          </cell>
          <cell r="H330">
            <v>12</v>
          </cell>
          <cell r="I330" t="str">
            <v>กล่อง</v>
          </cell>
          <cell r="J330">
            <v>15</v>
          </cell>
        </row>
        <row r="331">
          <cell r="A331" t="str">
            <v>QT68013</v>
          </cell>
          <cell r="D331" t="str">
            <v>กระดาษกาวย่น ขนาด 1.5 นิ้ว คละสี</v>
          </cell>
          <cell r="H331">
            <v>5</v>
          </cell>
          <cell r="I331" t="str">
            <v>ม้วน</v>
          </cell>
          <cell r="J331">
            <v>35</v>
          </cell>
        </row>
        <row r="332">
          <cell r="A332" t="str">
            <v>QT68013</v>
          </cell>
          <cell r="D332" t="str">
            <v>เทปเยื่อกาว 2 หน้าบาง 3M ขนาด 1/2 นิ้ว</v>
          </cell>
          <cell r="H332">
            <v>3</v>
          </cell>
          <cell r="I332" t="str">
            <v>ม้วน</v>
          </cell>
          <cell r="J332">
            <v>40</v>
          </cell>
        </row>
        <row r="333">
          <cell r="A333" t="str">
            <v>QT68013</v>
          </cell>
          <cell r="D333" t="str">
            <v>คลิปดำ  NO.110</v>
          </cell>
          <cell r="H333">
            <v>25</v>
          </cell>
          <cell r="I333" t="str">
            <v>12ตัว/กล่อง</v>
          </cell>
          <cell r="J333">
            <v>72</v>
          </cell>
        </row>
        <row r="334">
          <cell r="A334" t="str">
            <v>QT68013</v>
          </cell>
          <cell r="D334" t="str">
            <v>คลิปดำ  NO.113</v>
          </cell>
          <cell r="H334">
            <v>30</v>
          </cell>
          <cell r="I334" t="str">
            <v>12ตัว/กล่อง</v>
          </cell>
          <cell r="J334">
            <v>20</v>
          </cell>
        </row>
        <row r="335">
          <cell r="A335" t="str">
            <v>QT68013</v>
          </cell>
          <cell r="D335" t="str">
            <v>เทปผ้าหลุยส์ 2 นิ้ว x 8 หลา คละสี</v>
          </cell>
          <cell r="H335">
            <v>3</v>
          </cell>
          <cell r="I335" t="str">
            <v>ม้วน</v>
          </cell>
          <cell r="J335">
            <v>59</v>
          </cell>
        </row>
        <row r="336">
          <cell r="A336" t="str">
            <v>QT68013</v>
          </cell>
          <cell r="D336" t="str">
            <v>ธงชาติ ขนาด 60×90 ซ.ม.</v>
          </cell>
          <cell r="H336">
            <v>4</v>
          </cell>
          <cell r="I336" t="str">
            <v>ผืน</v>
          </cell>
          <cell r="J336">
            <v>50</v>
          </cell>
        </row>
        <row r="337">
          <cell r="A337" t="str">
            <v>QT68013</v>
          </cell>
          <cell r="D337" t="str">
            <v>ธงตราสัญลักษณ์ ส.ก. 60x90 ซม.</v>
          </cell>
          <cell r="H337">
            <v>5</v>
          </cell>
          <cell r="I337" t="str">
            <v>ผืน</v>
          </cell>
          <cell r="J337">
            <v>60</v>
          </cell>
        </row>
        <row r="338">
          <cell r="A338" t="str">
            <v>QT68013</v>
          </cell>
          <cell r="D338" t="str">
            <v>ธงตราสัญลักษณ์ ว.ป.ร.ขนาด 60*90ซม.</v>
          </cell>
          <cell r="H338">
            <v>7</v>
          </cell>
          <cell r="I338" t="str">
            <v>ผืน</v>
          </cell>
          <cell r="J338">
            <v>50</v>
          </cell>
        </row>
        <row r="339">
          <cell r="A339" t="str">
            <v>QT68013</v>
          </cell>
          <cell r="D339" t="str">
            <v>ธงชาติขนาด 150x100 ซม.</v>
          </cell>
          <cell r="H339">
            <v>4</v>
          </cell>
          <cell r="I339" t="str">
            <v>ผืน</v>
          </cell>
          <cell r="J339">
            <v>190</v>
          </cell>
        </row>
        <row r="340">
          <cell r="A340" t="str">
            <v>QT68013</v>
          </cell>
          <cell r="D340" t="str">
            <v xml:space="preserve">เครื่องเย็บกระดาษ DS-45N </v>
          </cell>
          <cell r="H340">
            <v>1</v>
          </cell>
          <cell r="I340" t="str">
            <v>อัน</v>
          </cell>
          <cell r="J340">
            <v>180</v>
          </cell>
        </row>
        <row r="341">
          <cell r="A341" t="str">
            <v>QT68013</v>
          </cell>
          <cell r="D341" t="str">
            <v>ซองน้ำตาลขยายข้าง A4 50 ซอง/แพ็ค</v>
          </cell>
          <cell r="H341">
            <v>1</v>
          </cell>
          <cell r="I341" t="str">
            <v>แพ็ค</v>
          </cell>
          <cell r="J341">
            <v>300</v>
          </cell>
        </row>
        <row r="342">
          <cell r="A342" t="str">
            <v>QT68013</v>
          </cell>
          <cell r="D342" t="str">
            <v>กระดาษถ่ายเอกสาร F14 80 แกรม</v>
          </cell>
          <cell r="H342">
            <v>1</v>
          </cell>
          <cell r="I342" t="str">
            <v>400แผ่น/แพ็ค</v>
          </cell>
          <cell r="J342">
            <v>165</v>
          </cell>
        </row>
        <row r="343">
          <cell r="A343" t="str">
            <v>QT68013</v>
          </cell>
          <cell r="D343" t="str">
            <v>สมุดคุมการจ่ายเช็ค </v>
          </cell>
          <cell r="H343">
            <v>3</v>
          </cell>
          <cell r="I343" t="str">
            <v>เล่ม</v>
          </cell>
          <cell r="J343">
            <v>100</v>
          </cell>
        </row>
        <row r="344">
          <cell r="A344" t="str">
            <v>QT68014</v>
          </cell>
          <cell r="D344" t="str">
            <v>กระดาษถ่ายเอกสาร double A  A4 80 แกรม</v>
          </cell>
          <cell r="H344">
            <v>20</v>
          </cell>
          <cell r="I344" t="str">
            <v>500 แผ่น/รีม</v>
          </cell>
          <cell r="J344">
            <v>130</v>
          </cell>
        </row>
        <row r="345">
          <cell r="A345" t="str">
            <v>QT68014</v>
          </cell>
          <cell r="D345" t="str">
            <v>แฟ้มสันกว้าง 3 นิ้ว ตราช้าง ขนาด A4 สีดำ</v>
          </cell>
          <cell r="H345">
            <v>5</v>
          </cell>
          <cell r="I345" t="str">
            <v>แฟ้ม</v>
          </cell>
          <cell r="J345">
            <v>90</v>
          </cell>
        </row>
        <row r="346">
          <cell r="A346" t="str">
            <v>QT68014</v>
          </cell>
          <cell r="D346" t="str">
            <v>สมุดทะเบียน รับ A4 ปกเคลือบ</v>
          </cell>
          <cell r="H346">
            <v>2</v>
          </cell>
          <cell r="I346" t="str">
            <v>เล่ม</v>
          </cell>
          <cell r="J346">
            <v>85</v>
          </cell>
        </row>
        <row r="347">
          <cell r="A347" t="str">
            <v>QT68014</v>
          </cell>
          <cell r="D347" t="str">
            <v>สมุดทะเบียน ส่ง A4 ปกเคลือบ</v>
          </cell>
          <cell r="H347">
            <v>2</v>
          </cell>
          <cell r="I347" t="str">
            <v>เล่ม</v>
          </cell>
          <cell r="J347">
            <v>85</v>
          </cell>
        </row>
        <row r="348">
          <cell r="A348" t="str">
            <v>QT68014</v>
          </cell>
          <cell r="D348" t="str">
            <v xml:space="preserve">ลวดเย็บกระดาษ No.35-1M </v>
          </cell>
          <cell r="H348">
            <v>5</v>
          </cell>
          <cell r="I348" t="str">
            <v>กล่อง</v>
          </cell>
          <cell r="J348">
            <v>15</v>
          </cell>
        </row>
        <row r="349">
          <cell r="A349" t="str">
            <v>QT68014</v>
          </cell>
          <cell r="D349" t="str">
            <v>ซองน้ำตาลขยายข้าง A4 50 ซอง/แพ็ค</v>
          </cell>
          <cell r="H349">
            <v>1</v>
          </cell>
          <cell r="I349" t="str">
            <v>แพ็ค</v>
          </cell>
          <cell r="J349">
            <v>300</v>
          </cell>
        </row>
        <row r="350">
          <cell r="A350" t="str">
            <v>QT68014</v>
          </cell>
          <cell r="D350" t="str">
            <v>กระดาษโฟโต้ 180 แกรม</v>
          </cell>
          <cell r="H350">
            <v>1</v>
          </cell>
          <cell r="I350" t="str">
            <v>100แผ่น/แพ็ค</v>
          </cell>
          <cell r="J350">
            <v>350</v>
          </cell>
        </row>
        <row r="351">
          <cell r="A351" t="str">
            <v>QT68014</v>
          </cell>
          <cell r="D351" t="str">
            <v>ถ่าน Panasonic Alkaline ขนาด AA (แพ็ค 2 ก้อน)</v>
          </cell>
          <cell r="H351">
            <v>24</v>
          </cell>
          <cell r="I351" t="str">
            <v>แพ็ค</v>
          </cell>
          <cell r="J351">
            <v>60</v>
          </cell>
        </row>
        <row r="352">
          <cell r="A352" t="str">
            <v>QT68014</v>
          </cell>
          <cell r="D352" t="str">
            <v>ถ่าน Panasonic Alkaline ขนาด AAA (แพ็ค 2 ก้อน)</v>
          </cell>
          <cell r="H352">
            <v>24</v>
          </cell>
          <cell r="I352" t="str">
            <v>แพ็ค</v>
          </cell>
          <cell r="J352">
            <v>64</v>
          </cell>
        </row>
        <row r="353">
          <cell r="A353" t="str">
            <v>QT68014</v>
          </cell>
          <cell r="D353" t="str">
            <v>ธงชาติขนาด 150x100 ซม.</v>
          </cell>
          <cell r="H353">
            <v>5</v>
          </cell>
          <cell r="I353" t="str">
            <v>ผืน</v>
          </cell>
          <cell r="J353">
            <v>190</v>
          </cell>
        </row>
        <row r="354">
          <cell r="A354" t="str">
            <v>QT68014</v>
          </cell>
          <cell r="D354" t="str">
            <v>สมุดคุมการจ่ายเช็ค </v>
          </cell>
          <cell r="H354">
            <v>3</v>
          </cell>
          <cell r="I354" t="str">
            <v>เล่ม</v>
          </cell>
          <cell r="J354">
            <v>100</v>
          </cell>
        </row>
        <row r="355">
          <cell r="A355" t="str">
            <v>QT68014</v>
          </cell>
          <cell r="D355" t="str">
            <v>กระดาษการ์ดสี A4 80 แกรม สีเขียว</v>
          </cell>
          <cell r="H355">
            <v>2</v>
          </cell>
          <cell r="I355" t="str">
            <v>500แผ่น/แพ็ค</v>
          </cell>
          <cell r="J355">
            <v>270</v>
          </cell>
        </row>
        <row r="356">
          <cell r="A356" t="str">
            <v>QT68014</v>
          </cell>
          <cell r="D356" t="str">
            <v>กระดาษการ์ดสี A4 80 แกรม สีชมพู</v>
          </cell>
          <cell r="H356">
            <v>2</v>
          </cell>
          <cell r="I356" t="str">
            <v>500แผ่น/แพ็ค</v>
          </cell>
          <cell r="J356">
            <v>270</v>
          </cell>
        </row>
        <row r="357">
          <cell r="A357" t="str">
            <v>QT68014</v>
          </cell>
          <cell r="D357" t="str">
            <v>กระดาษการ์ดสี A4 80 แกรม สีฟ้า</v>
          </cell>
          <cell r="H357">
            <v>2</v>
          </cell>
          <cell r="I357" t="str">
            <v>500แผ่น/แพ็ค</v>
          </cell>
          <cell r="J357">
            <v>270</v>
          </cell>
        </row>
        <row r="358">
          <cell r="A358" t="str">
            <v>QT68014</v>
          </cell>
          <cell r="D358" t="str">
            <v>ลวดเย็บกระดาษ No.10-1M (กล่องใหญ่)</v>
          </cell>
          <cell r="H358">
            <v>2</v>
          </cell>
          <cell r="I358" t="str">
            <v>กล่อง</v>
          </cell>
          <cell r="J358">
            <v>240</v>
          </cell>
        </row>
        <row r="359">
          <cell r="A359" t="str">
            <v>QT68014</v>
          </cell>
          <cell r="D359" t="str">
            <v>กรรไกร 3M 8 นิ้ว</v>
          </cell>
          <cell r="H359">
            <v>1</v>
          </cell>
          <cell r="I359" t="str">
            <v>อัน</v>
          </cell>
          <cell r="J359">
            <v>80</v>
          </cell>
        </row>
        <row r="360">
          <cell r="A360" t="str">
            <v>QT68014</v>
          </cell>
          <cell r="D360" t="str">
            <v>แฟ้มซองเปิดข้าง 12 แฟ้ม/แพ็ค</v>
          </cell>
          <cell r="H360">
            <v>3</v>
          </cell>
          <cell r="I360" t="str">
            <v>แพ็ค</v>
          </cell>
          <cell r="J360">
            <v>60</v>
          </cell>
        </row>
        <row r="361">
          <cell r="A361" t="str">
            <v>QT68014</v>
          </cell>
          <cell r="D361" t="str">
            <v xml:space="preserve">คลิปดำ  NO.108 </v>
          </cell>
          <cell r="H361">
            <v>2</v>
          </cell>
          <cell r="I361" t="str">
            <v>12ตัว/กล่อง</v>
          </cell>
          <cell r="J361">
            <v>96</v>
          </cell>
        </row>
        <row r="362">
          <cell r="A362" t="str">
            <v>QT68014</v>
          </cell>
          <cell r="D362" t="str">
            <v>คลิปดำ  NO.109</v>
          </cell>
          <cell r="H362">
            <v>2</v>
          </cell>
          <cell r="I362" t="str">
            <v>12ตัว/กล่อง</v>
          </cell>
          <cell r="J362">
            <v>84</v>
          </cell>
        </row>
        <row r="363">
          <cell r="A363" t="str">
            <v>QT68015</v>
          </cell>
          <cell r="D363" t="str">
            <v>เครื่องพิมพ์ Mutifunction แบบฉีดหมึกพร้อมติดตั้งถัง
หมึกพิมพ์
CANON PIXMA G4010 + INK TANK
4800 x 1200 dpi / 8.8/5.0 ipm(BK/Col) /
Copy-Scan-Fax / WiFi / ADF / AirPrint-Google Cloud
Print
***รับประกัน 1 ปี</v>
          </cell>
          <cell r="H363">
            <v>1</v>
          </cell>
          <cell r="I363" t="str">
            <v>เครื่อง</v>
          </cell>
          <cell r="J363">
            <v>8000</v>
          </cell>
        </row>
        <row r="364">
          <cell r="A364" t="str">
            <v>QT68015</v>
          </cell>
          <cell r="D364" t="str">
            <v>เครื่องพิมพ์ Mutifunction แบบเลเซอร์หรือLED ขาวดํา
Pantum Laser MFP M7100DW
1200 x 1200 dpi / 256MB / 33 ppm(BK) / Copy-Scan /
LAN-WiFi / Auto Duplex-ADF / AirPrint-Mopria
รับประกัน 1 ปี</v>
          </cell>
          <cell r="H364">
            <v>1</v>
          </cell>
          <cell r="I364" t="str">
            <v>เครื่อง</v>
          </cell>
          <cell r="J364">
            <v>10000</v>
          </cell>
        </row>
        <row r="365">
          <cell r="A365" t="str">
            <v>QT68015</v>
          </cell>
          <cell r="D365" t="str">
            <v>เครื่องสํารองไฟฟ้า ขนาด 800VA
480 Watts / Back up 3 Ports / Bypass 1 Port
** รับประกันสินค้า 1 ปี</v>
          </cell>
          <cell r="H365">
            <v>4</v>
          </cell>
          <cell r="I365" t="str">
            <v>เครื่อง</v>
          </cell>
          <cell r="J365">
            <v>2500</v>
          </cell>
        </row>
        <row r="366">
          <cell r="A366" t="str">
            <v>QT68016</v>
          </cell>
          <cell r="D366" t="str">
            <v>ตู้เย็นขนาด 7 คิวบิกฟุต ฉลากเบอร์ 5</v>
          </cell>
          <cell r="H366">
            <v>1</v>
          </cell>
          <cell r="I366" t="str">
            <v>เครื่อง</v>
          </cell>
          <cell r="J366">
            <v>8700</v>
          </cell>
        </row>
        <row r="367">
          <cell r="A367" t="str">
            <v>QT68016</v>
          </cell>
          <cell r="D367" t="str">
            <v>ตู้เย็นขนาด 9 คิวบิกฟุต ฉลากเบอร์ 5</v>
          </cell>
          <cell r="H367">
            <v>1</v>
          </cell>
          <cell r="I367" t="str">
            <v>เครื่อง</v>
          </cell>
          <cell r="J367">
            <v>13900</v>
          </cell>
        </row>
        <row r="368">
          <cell r="A368" t="str">
            <v>QT68016</v>
          </cell>
          <cell r="D368" t="str">
            <v>เครื่องทำน้ำร้อน-น้ำเย็น แบบต่อท่อ ขนาด 2 ก๊อก</v>
          </cell>
          <cell r="H368">
            <v>1</v>
          </cell>
          <cell r="I368" t="str">
            <v>เครื่อง</v>
          </cell>
          <cell r="J368">
            <v>24900</v>
          </cell>
        </row>
        <row r="369">
          <cell r="A369" t="str">
            <v>QT68017</v>
          </cell>
          <cell r="D369" t="str">
            <v>เครื่องคอมพิวเตอร์ สำนักงาน
SVOA AMD RYZEN 5 4650G 3.7 GHz up to 4.2 GHz
6C/12T Cache 8MB RAM 8 GB DDR4 SSD256 GB
หน้าจอ 21.5 inch</v>
          </cell>
          <cell r="H369">
            <v>1</v>
          </cell>
          <cell r="I369" t="str">
            <v>เครื่อง</v>
          </cell>
          <cell r="J369">
            <v>19950</v>
          </cell>
        </row>
        <row r="370">
          <cell r="A370" t="str">
            <v>QT68018</v>
          </cell>
          <cell r="D370" t="str">
            <v>ไม้กวาดทางมะพร้าว</v>
          </cell>
          <cell r="H370">
            <v>5</v>
          </cell>
          <cell r="I370" t="str">
            <v>อัน</v>
          </cell>
          <cell r="J370">
            <v>85</v>
          </cell>
        </row>
        <row r="371">
          <cell r="A371" t="str">
            <v>QT68018</v>
          </cell>
          <cell r="D371" t="str">
            <v>ไม้กวาดดอกหญ้า ด้ามไม้</v>
          </cell>
          <cell r="H371">
            <v>15</v>
          </cell>
          <cell r="I371" t="str">
            <v>อัน</v>
          </cell>
          <cell r="J371">
            <v>65</v>
          </cell>
        </row>
        <row r="372">
          <cell r="A372" t="str">
            <v>QT68018</v>
          </cell>
          <cell r="D372" t="str">
            <v>ผงซักฟอก ไม่น้อยกว่า ขนาด 3000 gm.</v>
          </cell>
          <cell r="H372">
            <v>4</v>
          </cell>
          <cell r="I372" t="str">
            <v>ถุง</v>
          </cell>
          <cell r="J372">
            <v>220</v>
          </cell>
        </row>
        <row r="373">
          <cell r="A373" t="str">
            <v>QT68018</v>
          </cell>
          <cell r="D373" t="str">
            <v>น้ำยาล้างห้องน้ำ ขนาด 900 ml</v>
          </cell>
          <cell r="H373">
            <v>10</v>
          </cell>
          <cell r="I373" t="str">
            <v>ขวด</v>
          </cell>
          <cell r="J373">
            <v>60</v>
          </cell>
        </row>
        <row r="374">
          <cell r="A374" t="str">
            <v>QT68018</v>
          </cell>
          <cell r="D374" t="str">
            <v xml:space="preserve">ผลิตภัณฑ์ล้างจาน ไม่น้อยกว่า 3 ลิตร </v>
          </cell>
          <cell r="H374">
            <v>1</v>
          </cell>
          <cell r="I374" t="str">
            <v>แกลลอน</v>
          </cell>
          <cell r="J374">
            <v>210</v>
          </cell>
        </row>
        <row r="375">
          <cell r="A375" t="str">
            <v>QT68018</v>
          </cell>
          <cell r="D375" t="str">
            <v>น้ำยาปรับผ้านุ่ม ไม่น้อยกว่า 3000 มล</v>
          </cell>
          <cell r="H375">
            <v>3</v>
          </cell>
          <cell r="I375" t="str">
            <v>ขวด</v>
          </cell>
          <cell r="J375">
            <v>350</v>
          </cell>
        </row>
        <row r="376">
          <cell r="A376" t="str">
            <v>QT68018</v>
          </cell>
          <cell r="D376" t="str">
            <v>สบู่เหลวล้างมือ ไม่น้อยกว่า 3 ลิตร</v>
          </cell>
          <cell r="H376">
            <v>4</v>
          </cell>
          <cell r="I376" t="str">
            <v>แกลลอน</v>
          </cell>
          <cell r="J376">
            <v>200</v>
          </cell>
        </row>
        <row r="377">
          <cell r="A377" t="str">
            <v>QT68018</v>
          </cell>
          <cell r="D377" t="str">
            <v>ผลิตภัณฑ์เช็ดเก็บฝุ่น  ขนาด 3.8 ลิตร</v>
          </cell>
          <cell r="H377">
            <v>2</v>
          </cell>
          <cell r="I377" t="str">
            <v>แกลลอล</v>
          </cell>
          <cell r="J377">
            <v>350</v>
          </cell>
        </row>
        <row r="378">
          <cell r="A378" t="str">
            <v>QT68018</v>
          </cell>
          <cell r="D378" t="str">
            <v>กระดาษชำระแบบม้วน ธรรมดา</v>
          </cell>
          <cell r="H378">
            <v>11</v>
          </cell>
          <cell r="I378" t="str">
            <v>24ม้วน/แพ็ค</v>
          </cell>
          <cell r="J378">
            <v>155</v>
          </cell>
        </row>
        <row r="379">
          <cell r="A379" t="str">
            <v>QT68018</v>
          </cell>
          <cell r="D379" t="str">
            <v xml:space="preserve">กระดาษอเนกประสงค์ สำหรับเช็ดมือ แบบแผ่น 2 ชั้น </v>
          </cell>
          <cell r="H379">
            <v>24</v>
          </cell>
          <cell r="I379" t="str">
            <v>250แผ่น/ห่อ</v>
          </cell>
          <cell r="J379">
            <v>90</v>
          </cell>
        </row>
        <row r="380">
          <cell r="A380" t="str">
            <v>QT68018</v>
          </cell>
          <cell r="D380" t="str">
            <v>น้ำยาเช็ดกระจก ขนาด 600 ml</v>
          </cell>
          <cell r="H380">
            <v>4</v>
          </cell>
          <cell r="I380" t="str">
            <v>ขวด</v>
          </cell>
          <cell r="J380">
            <v>75</v>
          </cell>
        </row>
        <row r="381">
          <cell r="A381" t="str">
            <v>QT68018</v>
          </cell>
          <cell r="D381" t="str">
            <v>ไม้ม็อบดันฝุ่น พร้อมผ้า 24 นิ้ว</v>
          </cell>
          <cell r="H381">
            <v>1</v>
          </cell>
          <cell r="I381" t="str">
            <v>อัน</v>
          </cell>
          <cell r="J381">
            <v>290</v>
          </cell>
        </row>
        <row r="382">
          <cell r="A382" t="str">
            <v>QT68018</v>
          </cell>
          <cell r="D382" t="str">
            <v>ผ้าม็อบดันฝุ่น  24 นิ้ว</v>
          </cell>
          <cell r="H382">
            <v>3</v>
          </cell>
          <cell r="I382" t="str">
            <v>ผืน</v>
          </cell>
          <cell r="J382">
            <v>175</v>
          </cell>
        </row>
        <row r="383">
          <cell r="A383" t="str">
            <v>QT68018</v>
          </cell>
          <cell r="D383" t="str">
            <v>ผลิตภัณฑ์ทำความสะอาดพื้น ไม่น้อยกว่า 5 ลิตร</v>
          </cell>
          <cell r="H383">
            <v>2</v>
          </cell>
          <cell r="I383" t="str">
            <v>แกลลอล</v>
          </cell>
          <cell r="J383">
            <v>220</v>
          </cell>
        </row>
        <row r="384">
          <cell r="A384" t="str">
            <v>QT68018</v>
          </cell>
          <cell r="D384" t="str">
            <v>ถุงขยะสีแดง ขนาด 18x20 นิ้ว</v>
          </cell>
          <cell r="H384">
            <v>15</v>
          </cell>
          <cell r="I384" t="str">
            <v>ก.ก/แพ็ค</v>
          </cell>
          <cell r="J384">
            <v>85</v>
          </cell>
        </row>
        <row r="385">
          <cell r="A385" t="str">
            <v>QT68018</v>
          </cell>
          <cell r="D385" t="str">
            <v>ถุงขยะสีแดง ขนาด 24x28 นิ้ว</v>
          </cell>
          <cell r="H385">
            <v>15</v>
          </cell>
          <cell r="I385" t="str">
            <v>ก.ก/แพ็ค</v>
          </cell>
          <cell r="J385">
            <v>85</v>
          </cell>
        </row>
        <row r="386">
          <cell r="A386" t="str">
            <v>QT68018</v>
          </cell>
          <cell r="D386" t="str">
            <v>ถุงขยะสีดำ ขนาด 18x20 นิ้ว</v>
          </cell>
          <cell r="H386">
            <v>10</v>
          </cell>
          <cell r="I386" t="str">
            <v>ก.ก/แพ็ค</v>
          </cell>
          <cell r="J386">
            <v>65</v>
          </cell>
        </row>
        <row r="387">
          <cell r="A387" t="str">
            <v>QT68018</v>
          </cell>
          <cell r="D387" t="str">
            <v>ถุงขยะสีดำ ขนาด 24x28 นิ้ว</v>
          </cell>
          <cell r="H387">
            <v>10</v>
          </cell>
          <cell r="I387" t="str">
            <v>ก.ก/แพ็ค</v>
          </cell>
          <cell r="J387">
            <v>65</v>
          </cell>
        </row>
        <row r="388">
          <cell r="A388" t="str">
            <v>QT68019</v>
          </cell>
          <cell r="D388" t="str">
            <v>ไม้กวาดดอกหญ้า ด้ามไม้</v>
          </cell>
          <cell r="H388">
            <v>6</v>
          </cell>
          <cell r="I388" t="str">
            <v>อัน</v>
          </cell>
          <cell r="J388">
            <v>65</v>
          </cell>
        </row>
        <row r="389">
          <cell r="A389" t="str">
            <v>QT68019</v>
          </cell>
          <cell r="D389" t="str">
            <v>ไม้ม็อบดันฝุ่น พร้อมผ้า 24 นิ้ว</v>
          </cell>
          <cell r="H389">
            <v>1</v>
          </cell>
          <cell r="I389" t="str">
            <v>อัน</v>
          </cell>
          <cell r="J389">
            <v>290</v>
          </cell>
        </row>
        <row r="390">
          <cell r="A390" t="str">
            <v>QT68019</v>
          </cell>
          <cell r="D390" t="str">
            <v>กระดาษชำระแบบม้วน ธรรมดา</v>
          </cell>
          <cell r="H390">
            <v>6</v>
          </cell>
          <cell r="I390" t="str">
            <v>24ม้วน/แพ็ค</v>
          </cell>
          <cell r="J390">
            <v>155</v>
          </cell>
        </row>
        <row r="391">
          <cell r="A391" t="str">
            <v>QT68019</v>
          </cell>
          <cell r="D391" t="str">
            <v>สเปรย์ปรับอากาศ ขนาดไม่น้อยกว่า 300 ml.</v>
          </cell>
          <cell r="H391">
            <v>3</v>
          </cell>
          <cell r="I391" t="str">
            <v>กระป๋อง</v>
          </cell>
          <cell r="J391">
            <v>140</v>
          </cell>
        </row>
        <row r="392">
          <cell r="A392" t="str">
            <v>QT68019</v>
          </cell>
          <cell r="D392" t="str">
            <v>ถุงขยะสีดำ ขนาด 18x20 นิ้ว</v>
          </cell>
          <cell r="H392">
            <v>15</v>
          </cell>
          <cell r="I392" t="str">
            <v>ก.ก/แพ็ค</v>
          </cell>
          <cell r="J392">
            <v>65</v>
          </cell>
        </row>
        <row r="393">
          <cell r="A393" t="str">
            <v>QT68019</v>
          </cell>
          <cell r="D393" t="str">
            <v>ถุงขยะสีดำ ขนาด 24x28 นิ้ว</v>
          </cell>
          <cell r="H393">
            <v>15</v>
          </cell>
          <cell r="I393" t="str">
            <v>ก.ก/แพ็ค</v>
          </cell>
          <cell r="J393">
            <v>65</v>
          </cell>
        </row>
        <row r="394">
          <cell r="A394" t="str">
            <v>QT68019</v>
          </cell>
          <cell r="D394" t="str">
            <v>ไม้กวาดทางมะพร้าว</v>
          </cell>
          <cell r="H394">
            <v>5</v>
          </cell>
          <cell r="I394" t="str">
            <v>อัน</v>
          </cell>
          <cell r="J394">
            <v>85</v>
          </cell>
        </row>
        <row r="395">
          <cell r="A395" t="str">
            <v>QT68019</v>
          </cell>
          <cell r="D395" t="str">
            <v>ไม้กวาดหยากไย่</v>
          </cell>
          <cell r="H395">
            <v>2</v>
          </cell>
          <cell r="I395" t="str">
            <v>อัน</v>
          </cell>
          <cell r="J395">
            <v>75</v>
          </cell>
        </row>
        <row r="396">
          <cell r="A396" t="str">
            <v>QT68019</v>
          </cell>
          <cell r="D396" t="str">
            <v>น้ำยาล้างห้องน้ำ ขนาด 900 ml</v>
          </cell>
          <cell r="H396">
            <v>3</v>
          </cell>
          <cell r="I396" t="str">
            <v>ขวด</v>
          </cell>
          <cell r="J396">
            <v>60</v>
          </cell>
        </row>
        <row r="397">
          <cell r="A397" t="str">
            <v>QT68019</v>
          </cell>
          <cell r="D397" t="str">
            <v>ผลิตภัณฑ์ทำความสะอาดพื้น ไม่น้อยกว่า 5 ลิตร</v>
          </cell>
          <cell r="H397">
            <v>5</v>
          </cell>
          <cell r="I397" t="str">
            <v>แกลลอล</v>
          </cell>
          <cell r="J397">
            <v>220</v>
          </cell>
        </row>
        <row r="398">
          <cell r="A398" t="str">
            <v>QT68019</v>
          </cell>
          <cell r="D398" t="str">
            <v>ผงซักฟอก ไม่น้อยกว่า ขนาด 3000 gm.</v>
          </cell>
          <cell r="H398">
            <v>3</v>
          </cell>
          <cell r="I398" t="str">
            <v>ถุง</v>
          </cell>
          <cell r="J398">
            <v>220</v>
          </cell>
        </row>
        <row r="399">
          <cell r="A399" t="str">
            <v>QT68019</v>
          </cell>
          <cell r="D399" t="str">
            <v>ที่ตักผงแบบแสตนเลส</v>
          </cell>
          <cell r="H399">
            <v>1</v>
          </cell>
          <cell r="I399" t="str">
            <v>อัน</v>
          </cell>
          <cell r="J399">
            <v>210</v>
          </cell>
        </row>
        <row r="400">
          <cell r="A400" t="str">
            <v>QT68019</v>
          </cell>
          <cell r="D400" t="str">
            <v>แปรงขัดพื้นด้ามยาว</v>
          </cell>
          <cell r="H400">
            <v>2</v>
          </cell>
          <cell r="I400" t="str">
            <v>อัน</v>
          </cell>
          <cell r="J400">
            <v>120</v>
          </cell>
        </row>
        <row r="401">
          <cell r="A401" t="str">
            <v>QT68019</v>
          </cell>
          <cell r="D401" t="str">
            <v>ถุงมือยางอเนกประสงค์  ไซซ์ M สีส้ม</v>
          </cell>
          <cell r="H401">
            <v>1</v>
          </cell>
          <cell r="I401" t="str">
            <v>12คู่/กล่อง</v>
          </cell>
          <cell r="J401">
            <v>400</v>
          </cell>
        </row>
        <row r="402">
          <cell r="A402" t="str">
            <v>QT68019</v>
          </cell>
          <cell r="D402" t="str">
            <v>ถุงขยะสีแดง ขนาด 18x20 นิ้ว</v>
          </cell>
          <cell r="H402">
            <v>12</v>
          </cell>
          <cell r="I402" t="str">
            <v>ก.ก/แพ็ค</v>
          </cell>
          <cell r="J402">
            <v>85</v>
          </cell>
        </row>
        <row r="403">
          <cell r="A403" t="str">
            <v>QT68019</v>
          </cell>
          <cell r="D403" t="str">
            <v>ถุงขยะสีแดง ขนาด 24x28 นิ้ว</v>
          </cell>
          <cell r="H403">
            <v>6</v>
          </cell>
          <cell r="I403" t="str">
            <v>ก.ก/แพ็ค</v>
          </cell>
          <cell r="J403">
            <v>85</v>
          </cell>
        </row>
        <row r="404">
          <cell r="A404" t="str">
            <v>QT68019</v>
          </cell>
          <cell r="D404" t="str">
            <v>ผ้าเช็ดมือ</v>
          </cell>
          <cell r="H404">
            <v>24</v>
          </cell>
          <cell r="I404" t="str">
            <v>ผืน</v>
          </cell>
          <cell r="J404">
            <v>20</v>
          </cell>
        </row>
        <row r="405">
          <cell r="A405" t="str">
            <v>QT68019</v>
          </cell>
          <cell r="D405" t="str">
            <v xml:space="preserve">ผลิตภัณฑ์ล้างจาน ไม่น้อยกว่า 3 ลิตร </v>
          </cell>
          <cell r="H405">
            <v>3</v>
          </cell>
          <cell r="I405" t="str">
            <v>แกลลอน</v>
          </cell>
          <cell r="J405">
            <v>210</v>
          </cell>
        </row>
        <row r="406">
          <cell r="A406" t="str">
            <v>QT68019</v>
          </cell>
          <cell r="D406" t="str">
            <v xml:space="preserve">ผลิตภัณฑ์ล้างจาน ไม่น้อยกว่า 3 ลิตร </v>
          </cell>
          <cell r="H406">
            <v>4</v>
          </cell>
          <cell r="I406" t="str">
            <v>แกลลอน</v>
          </cell>
          <cell r="J406">
            <v>210</v>
          </cell>
        </row>
        <row r="407">
          <cell r="A407" t="str">
            <v>QT68019</v>
          </cell>
          <cell r="D407" t="str">
            <v xml:space="preserve">ผลิตภัณฑ์ล้างจาน ไม่น้อยกว่า 3 ลิตร </v>
          </cell>
          <cell r="H407">
            <v>5</v>
          </cell>
          <cell r="I407" t="str">
            <v>แกลลอน</v>
          </cell>
          <cell r="J407">
            <v>210</v>
          </cell>
        </row>
        <row r="408">
          <cell r="A408" t="str">
            <v>QT68019</v>
          </cell>
          <cell r="D408" t="str">
            <v xml:space="preserve">ผลิตภัณฑ์ล้างจาน ไม่น้อยกว่า 3 ลิตร </v>
          </cell>
          <cell r="H408">
            <v>6</v>
          </cell>
          <cell r="I408" t="str">
            <v>แกลลอน</v>
          </cell>
          <cell r="J408">
            <v>210</v>
          </cell>
        </row>
        <row r="409">
          <cell r="A409" t="str">
            <v>QT68019</v>
          </cell>
          <cell r="D409" t="str">
            <v xml:space="preserve">ผลิตภัณฑ์ล้างจาน ไม่น้อยกว่า 3 ลิตร </v>
          </cell>
          <cell r="H409">
            <v>7</v>
          </cell>
          <cell r="I409" t="str">
            <v>แกลลอน</v>
          </cell>
          <cell r="J409">
            <v>210</v>
          </cell>
        </row>
        <row r="410">
          <cell r="A410" t="str">
            <v>QT68019</v>
          </cell>
          <cell r="D410" t="str">
            <v xml:space="preserve">ผลิตภัณฑ์ล้างจาน ไม่น้อยกว่า 3 ลิตร </v>
          </cell>
          <cell r="H410">
            <v>8</v>
          </cell>
          <cell r="I410" t="str">
            <v>แกลลอน</v>
          </cell>
          <cell r="J410">
            <v>210</v>
          </cell>
        </row>
        <row r="411">
          <cell r="A411" t="str">
            <v>QT68019</v>
          </cell>
          <cell r="D411" t="str">
            <v xml:space="preserve">ผลิตภัณฑ์ล้างจาน ไม่น้อยกว่า 3 ลิตร </v>
          </cell>
          <cell r="H411">
            <v>9</v>
          </cell>
          <cell r="I411" t="str">
            <v>แกลลอน</v>
          </cell>
          <cell r="J411">
            <v>210</v>
          </cell>
        </row>
        <row r="412">
          <cell r="A412" t="str">
            <v>QT68019</v>
          </cell>
          <cell r="D412" t="str">
            <v xml:space="preserve">ผลิตภัณฑ์ล้างจาน ไม่น้อยกว่า 3 ลิตร </v>
          </cell>
          <cell r="H412">
            <v>10</v>
          </cell>
          <cell r="I412" t="str">
            <v>แกลลอน</v>
          </cell>
          <cell r="J412">
            <v>210</v>
          </cell>
        </row>
        <row r="413">
          <cell r="A413" t="str">
            <v>QT68019</v>
          </cell>
          <cell r="D413" t="str">
            <v xml:space="preserve">ผลิตภัณฑ์ล้างจาน ไม่น้อยกว่า 3 ลิตร </v>
          </cell>
          <cell r="H413">
            <v>11</v>
          </cell>
          <cell r="I413" t="str">
            <v>แกลลอน</v>
          </cell>
          <cell r="J413">
            <v>210</v>
          </cell>
        </row>
        <row r="414">
          <cell r="A414" t="str">
            <v>QT68019</v>
          </cell>
          <cell r="D414" t="str">
            <v xml:space="preserve">ผลิตภัณฑ์ล้างจาน ไม่น้อยกว่า 3 ลิตร </v>
          </cell>
          <cell r="H414">
            <v>12</v>
          </cell>
          <cell r="I414" t="str">
            <v>แกลลอน</v>
          </cell>
          <cell r="J414">
            <v>210</v>
          </cell>
        </row>
        <row r="415">
          <cell r="A415" t="str">
            <v>QT68019</v>
          </cell>
          <cell r="D415" t="str">
            <v xml:space="preserve">ผลิตภัณฑ์ล้างจาน ไม่น้อยกว่า 3 ลิตร </v>
          </cell>
          <cell r="H415">
            <v>13</v>
          </cell>
          <cell r="I415" t="str">
            <v>แกลลอน</v>
          </cell>
          <cell r="J415">
            <v>210</v>
          </cell>
        </row>
        <row r="416">
          <cell r="A416" t="str">
            <v>QT68019</v>
          </cell>
          <cell r="D416" t="str">
            <v xml:space="preserve">ผลิตภัณฑ์ล้างจาน ไม่น้อยกว่า 3 ลิตร </v>
          </cell>
          <cell r="H416">
            <v>14</v>
          </cell>
          <cell r="I416" t="str">
            <v>แกลลอน</v>
          </cell>
          <cell r="J416">
            <v>210</v>
          </cell>
        </row>
        <row r="417">
          <cell r="A417" t="str">
            <v>QT68019</v>
          </cell>
          <cell r="D417" t="str">
            <v xml:space="preserve">ผลิตภัณฑ์ล้างจาน ไม่น้อยกว่า 3 ลิตร </v>
          </cell>
          <cell r="H417">
            <v>15</v>
          </cell>
          <cell r="I417" t="str">
            <v>แกลลอน</v>
          </cell>
          <cell r="J417">
            <v>210</v>
          </cell>
        </row>
        <row r="418">
          <cell r="A418" t="str">
            <v>QT68019</v>
          </cell>
          <cell r="D418" t="str">
            <v xml:space="preserve">ผลิตภัณฑ์ล้างจาน ไม่น้อยกว่า 3 ลิตร </v>
          </cell>
          <cell r="H418">
            <v>16</v>
          </cell>
          <cell r="I418" t="str">
            <v>แกลลอน</v>
          </cell>
          <cell r="J418">
            <v>210</v>
          </cell>
        </row>
        <row r="419">
          <cell r="A419" t="str">
            <v>QT68019</v>
          </cell>
          <cell r="D419" t="str">
            <v xml:space="preserve">ผลิตภัณฑ์ล้างจาน ไม่น้อยกว่า 3 ลิตร </v>
          </cell>
          <cell r="H419">
            <v>17</v>
          </cell>
          <cell r="I419" t="str">
            <v>แกลลอน</v>
          </cell>
          <cell r="J419">
            <v>210</v>
          </cell>
        </row>
        <row r="420">
          <cell r="A420" t="str">
            <v>QT68019</v>
          </cell>
          <cell r="D420" t="str">
            <v xml:space="preserve">ผลิตภัณฑ์ล้างจาน ไม่น้อยกว่า 3 ลิตร </v>
          </cell>
          <cell r="H420">
            <v>18</v>
          </cell>
          <cell r="I420" t="str">
            <v>แกลลอน</v>
          </cell>
          <cell r="J420">
            <v>210</v>
          </cell>
        </row>
        <row r="421">
          <cell r="A421" t="str">
            <v>QT68019</v>
          </cell>
          <cell r="D421" t="str">
            <v xml:space="preserve">ผลิตภัณฑ์ล้างจาน ไม่น้อยกว่า 3 ลิตร </v>
          </cell>
          <cell r="H421">
            <v>19</v>
          </cell>
          <cell r="I421" t="str">
            <v>แกลลอน</v>
          </cell>
          <cell r="J421">
            <v>210</v>
          </cell>
        </row>
        <row r="422">
          <cell r="A422" t="str">
            <v>QT68019</v>
          </cell>
          <cell r="D422" t="str">
            <v xml:space="preserve">ผลิตภัณฑ์ล้างจาน ไม่น้อยกว่า 3 ลิตร </v>
          </cell>
          <cell r="H422">
            <v>20</v>
          </cell>
          <cell r="I422" t="str">
            <v>แกลลอน</v>
          </cell>
          <cell r="J422">
            <v>210</v>
          </cell>
        </row>
        <row r="423">
          <cell r="A423" t="str">
            <v>QT68019</v>
          </cell>
          <cell r="D423" t="str">
            <v xml:space="preserve">ผลิตภัณฑ์ล้างจาน ไม่น้อยกว่า 3 ลิตร </v>
          </cell>
          <cell r="H423">
            <v>21</v>
          </cell>
          <cell r="I423" t="str">
            <v>แกลลอน</v>
          </cell>
          <cell r="J423">
            <v>210</v>
          </cell>
        </row>
        <row r="424">
          <cell r="A424" t="str">
            <v>QT68019</v>
          </cell>
          <cell r="D424" t="str">
            <v xml:space="preserve">ผลิตภัณฑ์ล้างจาน ไม่น้อยกว่า 3 ลิตร </v>
          </cell>
          <cell r="H424">
            <v>22</v>
          </cell>
          <cell r="I424" t="str">
            <v>แกลลอน</v>
          </cell>
          <cell r="J424">
            <v>210</v>
          </cell>
        </row>
        <row r="425">
          <cell r="A425" t="str">
            <v>QT68019</v>
          </cell>
          <cell r="D425" t="str">
            <v xml:space="preserve">ผลิตภัณฑ์ล้างจาน ไม่น้อยกว่า 3 ลิตร </v>
          </cell>
          <cell r="H425">
            <v>23</v>
          </cell>
          <cell r="I425" t="str">
            <v>แกลลอน</v>
          </cell>
          <cell r="J425">
            <v>210</v>
          </cell>
        </row>
        <row r="426">
          <cell r="A426" t="str">
            <v>QT68019</v>
          </cell>
          <cell r="D426" t="str">
            <v xml:space="preserve">ผลิตภัณฑ์ล้างจาน ไม่น้อยกว่า 3 ลิตร </v>
          </cell>
          <cell r="H426">
            <v>24</v>
          </cell>
          <cell r="I426" t="str">
            <v>แกลลอน</v>
          </cell>
          <cell r="J426">
            <v>210</v>
          </cell>
        </row>
        <row r="427">
          <cell r="A427">
            <v>0</v>
          </cell>
          <cell r="D427" t="str">
            <v/>
          </cell>
          <cell r="H427" t="str">
            <v/>
          </cell>
          <cell r="I427" t="str">
            <v/>
          </cell>
          <cell r="J427" t="str">
            <v/>
          </cell>
        </row>
        <row r="428">
          <cell r="A428">
            <v>0</v>
          </cell>
          <cell r="D428" t="str">
            <v/>
          </cell>
          <cell r="H428" t="str">
            <v/>
          </cell>
          <cell r="I428" t="str">
            <v/>
          </cell>
          <cell r="J428" t="str">
            <v/>
          </cell>
        </row>
        <row r="429">
          <cell r="A429">
            <v>0</v>
          </cell>
          <cell r="D429" t="str">
            <v/>
          </cell>
          <cell r="H429" t="str">
            <v/>
          </cell>
          <cell r="I429" t="str">
            <v/>
          </cell>
          <cell r="J429" t="str">
            <v/>
          </cell>
        </row>
        <row r="430">
          <cell r="A430">
            <v>0</v>
          </cell>
          <cell r="D430" t="str">
            <v/>
          </cell>
          <cell r="H430" t="str">
            <v/>
          </cell>
          <cell r="I430" t="str">
            <v/>
          </cell>
          <cell r="J430" t="str">
            <v/>
          </cell>
        </row>
        <row r="431">
          <cell r="A431">
            <v>0</v>
          </cell>
          <cell r="D431" t="str">
            <v/>
          </cell>
          <cell r="H431" t="str">
            <v/>
          </cell>
          <cell r="I431" t="str">
            <v/>
          </cell>
          <cell r="J431" t="str">
            <v/>
          </cell>
        </row>
        <row r="432">
          <cell r="A432">
            <v>0</v>
          </cell>
          <cell r="D432" t="str">
            <v/>
          </cell>
          <cell r="H432" t="str">
            <v/>
          </cell>
          <cell r="I432" t="str">
            <v/>
          </cell>
          <cell r="J432" t="str">
            <v/>
          </cell>
        </row>
        <row r="433">
          <cell r="A433">
            <v>0</v>
          </cell>
          <cell r="D433" t="str">
            <v/>
          </cell>
          <cell r="H433" t="str">
            <v/>
          </cell>
          <cell r="I433" t="str">
            <v/>
          </cell>
          <cell r="J433" t="str">
            <v/>
          </cell>
        </row>
        <row r="434">
          <cell r="A434">
            <v>0</v>
          </cell>
          <cell r="D434" t="str">
            <v/>
          </cell>
          <cell r="H434" t="str">
            <v/>
          </cell>
          <cell r="I434" t="str">
            <v/>
          </cell>
          <cell r="J434" t="str">
            <v/>
          </cell>
        </row>
        <row r="435">
          <cell r="A435">
            <v>0</v>
          </cell>
          <cell r="D435" t="str">
            <v/>
          </cell>
          <cell r="H435" t="str">
            <v/>
          </cell>
          <cell r="I435" t="str">
            <v/>
          </cell>
          <cell r="J435" t="str">
            <v/>
          </cell>
        </row>
        <row r="436">
          <cell r="A436">
            <v>0</v>
          </cell>
          <cell r="D436" t="str">
            <v/>
          </cell>
          <cell r="H436" t="str">
            <v/>
          </cell>
          <cell r="I436" t="str">
            <v/>
          </cell>
          <cell r="J436" t="str">
            <v/>
          </cell>
        </row>
        <row r="437">
          <cell r="A437">
            <v>0</v>
          </cell>
          <cell r="D437" t="str">
            <v/>
          </cell>
          <cell r="H437" t="str">
            <v/>
          </cell>
          <cell r="I437" t="str">
            <v/>
          </cell>
          <cell r="J437" t="str">
            <v/>
          </cell>
        </row>
        <row r="438">
          <cell r="A438">
            <v>0</v>
          </cell>
          <cell r="D438" t="str">
            <v/>
          </cell>
          <cell r="H438" t="str">
            <v/>
          </cell>
          <cell r="I438" t="str">
            <v/>
          </cell>
          <cell r="J438" t="str">
            <v/>
          </cell>
        </row>
        <row r="439">
          <cell r="A439">
            <v>0</v>
          </cell>
          <cell r="D439" t="str">
            <v/>
          </cell>
          <cell r="H439" t="str">
            <v/>
          </cell>
          <cell r="I439" t="str">
            <v/>
          </cell>
          <cell r="J439" t="str">
            <v/>
          </cell>
        </row>
        <row r="440">
          <cell r="A440">
            <v>0</v>
          </cell>
          <cell r="D440" t="str">
            <v/>
          </cell>
          <cell r="H440" t="str">
            <v/>
          </cell>
          <cell r="I440" t="str">
            <v/>
          </cell>
          <cell r="J440" t="str">
            <v/>
          </cell>
        </row>
        <row r="441">
          <cell r="A441">
            <v>0</v>
          </cell>
          <cell r="D441" t="str">
            <v/>
          </cell>
          <cell r="H441" t="str">
            <v/>
          </cell>
          <cell r="I441" t="str">
            <v/>
          </cell>
          <cell r="J441" t="str">
            <v/>
          </cell>
        </row>
        <row r="442">
          <cell r="A442">
            <v>0</v>
          </cell>
          <cell r="D442" t="str">
            <v/>
          </cell>
          <cell r="H442" t="str">
            <v/>
          </cell>
          <cell r="I442" t="str">
            <v/>
          </cell>
          <cell r="J442" t="str">
            <v/>
          </cell>
        </row>
        <row r="443">
          <cell r="A443">
            <v>0</v>
          </cell>
          <cell r="D443" t="str">
            <v/>
          </cell>
          <cell r="H443" t="str">
            <v/>
          </cell>
          <cell r="I443" t="str">
            <v/>
          </cell>
          <cell r="J443" t="str">
            <v/>
          </cell>
        </row>
        <row r="444">
          <cell r="A444">
            <v>0</v>
          </cell>
          <cell r="D444" t="str">
            <v/>
          </cell>
          <cell r="H444" t="str">
            <v/>
          </cell>
          <cell r="I444" t="str">
            <v/>
          </cell>
          <cell r="J444" t="str">
            <v/>
          </cell>
        </row>
        <row r="445">
          <cell r="A445">
            <v>0</v>
          </cell>
          <cell r="D445" t="str">
            <v/>
          </cell>
          <cell r="H445" t="str">
            <v/>
          </cell>
          <cell r="I445" t="str">
            <v/>
          </cell>
          <cell r="J445" t="str">
            <v/>
          </cell>
        </row>
        <row r="446">
          <cell r="A446">
            <v>0</v>
          </cell>
          <cell r="D446" t="str">
            <v/>
          </cell>
          <cell r="H446" t="str">
            <v/>
          </cell>
          <cell r="I446" t="str">
            <v/>
          </cell>
          <cell r="J446" t="str">
            <v/>
          </cell>
        </row>
        <row r="447">
          <cell r="A447">
            <v>0</v>
          </cell>
          <cell r="D447" t="str">
            <v/>
          </cell>
          <cell r="H447" t="str">
            <v/>
          </cell>
          <cell r="I447" t="str">
            <v/>
          </cell>
          <cell r="J447" t="str">
            <v/>
          </cell>
        </row>
        <row r="448">
          <cell r="A448">
            <v>0</v>
          </cell>
          <cell r="D448" t="str">
            <v/>
          </cell>
          <cell r="H448" t="str">
            <v/>
          </cell>
          <cell r="I448" t="str">
            <v/>
          </cell>
          <cell r="J448" t="str">
            <v/>
          </cell>
        </row>
        <row r="449">
          <cell r="A449">
            <v>0</v>
          </cell>
          <cell r="D449" t="str">
            <v/>
          </cell>
          <cell r="H449" t="str">
            <v/>
          </cell>
          <cell r="I449" t="str">
            <v/>
          </cell>
          <cell r="J449" t="str">
            <v/>
          </cell>
        </row>
        <row r="450">
          <cell r="A450">
            <v>0</v>
          </cell>
          <cell r="D450" t="str">
            <v/>
          </cell>
          <cell r="H450" t="str">
            <v/>
          </cell>
          <cell r="I450" t="str">
            <v/>
          </cell>
          <cell r="J450" t="str">
            <v/>
          </cell>
        </row>
        <row r="451">
          <cell r="A451">
            <v>0</v>
          </cell>
          <cell r="D451" t="str">
            <v/>
          </cell>
          <cell r="H451" t="str">
            <v/>
          </cell>
          <cell r="I451" t="str">
            <v/>
          </cell>
          <cell r="J451" t="str">
            <v/>
          </cell>
        </row>
        <row r="452">
          <cell r="A452">
            <v>0</v>
          </cell>
          <cell r="D452" t="str">
            <v/>
          </cell>
          <cell r="H452" t="str">
            <v/>
          </cell>
          <cell r="I452" t="str">
            <v/>
          </cell>
          <cell r="J452" t="str">
            <v/>
          </cell>
        </row>
        <row r="453">
          <cell r="A453">
            <v>0</v>
          </cell>
          <cell r="D453" t="str">
            <v/>
          </cell>
          <cell r="H453" t="str">
            <v/>
          </cell>
          <cell r="I453" t="str">
            <v/>
          </cell>
          <cell r="J453" t="str">
            <v/>
          </cell>
        </row>
        <row r="454">
          <cell r="A454">
            <v>0</v>
          </cell>
          <cell r="D454" t="str">
            <v/>
          </cell>
          <cell r="H454" t="str">
            <v/>
          </cell>
          <cell r="I454" t="str">
            <v/>
          </cell>
          <cell r="J454" t="str">
            <v/>
          </cell>
        </row>
        <row r="455">
          <cell r="A455">
            <v>0</v>
          </cell>
          <cell r="D455" t="str">
            <v/>
          </cell>
          <cell r="H455" t="str">
            <v/>
          </cell>
          <cell r="I455" t="str">
            <v/>
          </cell>
          <cell r="J455" t="str">
            <v/>
          </cell>
        </row>
        <row r="456">
          <cell r="A456">
            <v>0</v>
          </cell>
          <cell r="D456" t="str">
            <v/>
          </cell>
          <cell r="H456" t="str">
            <v/>
          </cell>
          <cell r="I456" t="str">
            <v/>
          </cell>
          <cell r="J456" t="str">
            <v/>
          </cell>
        </row>
        <row r="457">
          <cell r="A457">
            <v>0</v>
          </cell>
          <cell r="D457" t="str">
            <v/>
          </cell>
          <cell r="H457" t="str">
            <v/>
          </cell>
          <cell r="I457" t="str">
            <v/>
          </cell>
          <cell r="J457" t="str">
            <v/>
          </cell>
        </row>
        <row r="458">
          <cell r="A458">
            <v>0</v>
          </cell>
          <cell r="D458" t="str">
            <v/>
          </cell>
          <cell r="H458" t="str">
            <v/>
          </cell>
          <cell r="I458" t="str">
            <v/>
          </cell>
          <cell r="J458" t="str">
            <v/>
          </cell>
        </row>
        <row r="459">
          <cell r="A459">
            <v>0</v>
          </cell>
          <cell r="D459" t="str">
            <v/>
          </cell>
          <cell r="H459" t="str">
            <v/>
          </cell>
          <cell r="I459" t="str">
            <v/>
          </cell>
          <cell r="J459" t="str">
            <v/>
          </cell>
        </row>
        <row r="460">
          <cell r="A460">
            <v>0</v>
          </cell>
          <cell r="D460" t="str">
            <v/>
          </cell>
          <cell r="H460" t="str">
            <v/>
          </cell>
          <cell r="I460" t="str">
            <v/>
          </cell>
          <cell r="J460" t="str">
            <v/>
          </cell>
        </row>
        <row r="461">
          <cell r="A461">
            <v>0</v>
          </cell>
          <cell r="D461" t="str">
            <v/>
          </cell>
          <cell r="H461" t="str">
            <v/>
          </cell>
          <cell r="I461" t="str">
            <v/>
          </cell>
          <cell r="J461" t="str">
            <v/>
          </cell>
        </row>
        <row r="462">
          <cell r="A462">
            <v>0</v>
          </cell>
          <cell r="D462" t="str">
            <v/>
          </cell>
          <cell r="H462" t="str">
            <v/>
          </cell>
          <cell r="I462" t="str">
            <v/>
          </cell>
          <cell r="J462" t="str">
            <v/>
          </cell>
        </row>
        <row r="463">
          <cell r="A463">
            <v>0</v>
          </cell>
          <cell r="D463" t="str">
            <v/>
          </cell>
          <cell r="H463" t="str">
            <v/>
          </cell>
          <cell r="I463" t="str">
            <v/>
          </cell>
          <cell r="J463" t="str">
            <v/>
          </cell>
        </row>
        <row r="464">
          <cell r="A464">
            <v>0</v>
          </cell>
          <cell r="D464" t="str">
            <v/>
          </cell>
          <cell r="H464" t="str">
            <v/>
          </cell>
          <cell r="I464" t="str">
            <v/>
          </cell>
          <cell r="J464" t="str">
            <v/>
          </cell>
        </row>
        <row r="465">
          <cell r="A465">
            <v>0</v>
          </cell>
          <cell r="D465" t="str">
            <v/>
          </cell>
          <cell r="H465" t="str">
            <v/>
          </cell>
          <cell r="I465" t="str">
            <v/>
          </cell>
          <cell r="J465" t="str">
            <v/>
          </cell>
        </row>
        <row r="466">
          <cell r="A466">
            <v>0</v>
          </cell>
          <cell r="D466" t="str">
            <v/>
          </cell>
          <cell r="H466" t="str">
            <v/>
          </cell>
          <cell r="I466" t="str">
            <v/>
          </cell>
          <cell r="J466" t="str">
            <v/>
          </cell>
        </row>
        <row r="467">
          <cell r="A467">
            <v>0</v>
          </cell>
          <cell r="D467" t="str">
            <v/>
          </cell>
          <cell r="H467" t="str">
            <v/>
          </cell>
          <cell r="I467" t="str">
            <v/>
          </cell>
          <cell r="J467" t="str">
            <v/>
          </cell>
        </row>
        <row r="468">
          <cell r="A468">
            <v>0</v>
          </cell>
          <cell r="D468" t="str">
            <v/>
          </cell>
          <cell r="H468" t="str">
            <v/>
          </cell>
          <cell r="I468" t="str">
            <v/>
          </cell>
          <cell r="J468" t="str">
            <v/>
          </cell>
        </row>
        <row r="469">
          <cell r="A469">
            <v>0</v>
          </cell>
          <cell r="D469" t="str">
            <v/>
          </cell>
          <cell r="H469" t="str">
            <v/>
          </cell>
          <cell r="I469" t="str">
            <v/>
          </cell>
          <cell r="J469" t="str">
            <v/>
          </cell>
        </row>
        <row r="470">
          <cell r="A470">
            <v>0</v>
          </cell>
          <cell r="D470" t="str">
            <v/>
          </cell>
          <cell r="H470" t="str">
            <v/>
          </cell>
          <cell r="I470" t="str">
            <v/>
          </cell>
          <cell r="J470" t="str">
            <v/>
          </cell>
        </row>
        <row r="471">
          <cell r="A471">
            <v>0</v>
          </cell>
          <cell r="D471" t="str">
            <v/>
          </cell>
          <cell r="H471" t="str">
            <v/>
          </cell>
          <cell r="I471" t="str">
            <v/>
          </cell>
          <cell r="J471" t="str">
            <v/>
          </cell>
        </row>
        <row r="472">
          <cell r="A472">
            <v>0</v>
          </cell>
          <cell r="D472" t="str">
            <v/>
          </cell>
          <cell r="H472" t="str">
            <v/>
          </cell>
          <cell r="I472" t="str">
            <v/>
          </cell>
          <cell r="J472" t="str">
            <v/>
          </cell>
        </row>
        <row r="473">
          <cell r="A473">
            <v>0</v>
          </cell>
          <cell r="D473" t="str">
            <v/>
          </cell>
          <cell r="H473" t="str">
            <v/>
          </cell>
          <cell r="I473" t="str">
            <v/>
          </cell>
          <cell r="J473" t="str">
            <v/>
          </cell>
        </row>
        <row r="474">
          <cell r="A474">
            <v>0</v>
          </cell>
          <cell r="D474" t="str">
            <v/>
          </cell>
          <cell r="H474" t="str">
            <v/>
          </cell>
          <cell r="I474" t="str">
            <v/>
          </cell>
          <cell r="J474" t="str">
            <v/>
          </cell>
        </row>
        <row r="475">
          <cell r="A475">
            <v>0</v>
          </cell>
          <cell r="D475" t="str">
            <v/>
          </cell>
          <cell r="H475" t="str">
            <v/>
          </cell>
          <cell r="I475" t="str">
            <v/>
          </cell>
          <cell r="J475" t="str">
            <v/>
          </cell>
        </row>
        <row r="476">
          <cell r="A476">
            <v>0</v>
          </cell>
          <cell r="D476" t="str">
            <v/>
          </cell>
          <cell r="H476" t="str">
            <v/>
          </cell>
          <cell r="I476" t="str">
            <v/>
          </cell>
          <cell r="J476" t="str">
            <v/>
          </cell>
        </row>
        <row r="477">
          <cell r="A477">
            <v>0</v>
          </cell>
          <cell r="D477" t="str">
            <v/>
          </cell>
          <cell r="H477" t="str">
            <v/>
          </cell>
          <cell r="I477" t="str">
            <v/>
          </cell>
          <cell r="J477" t="str">
            <v/>
          </cell>
        </row>
        <row r="478">
          <cell r="A478">
            <v>0</v>
          </cell>
          <cell r="D478" t="str">
            <v/>
          </cell>
          <cell r="H478" t="str">
            <v/>
          </cell>
          <cell r="I478" t="str">
            <v/>
          </cell>
          <cell r="J478" t="str">
            <v/>
          </cell>
        </row>
        <row r="479">
          <cell r="A479">
            <v>0</v>
          </cell>
          <cell r="D479" t="str">
            <v/>
          </cell>
          <cell r="H479" t="str">
            <v/>
          </cell>
          <cell r="I479" t="str">
            <v/>
          </cell>
          <cell r="J479" t="str">
            <v/>
          </cell>
        </row>
        <row r="480">
          <cell r="A480">
            <v>0</v>
          </cell>
          <cell r="D480" t="str">
            <v/>
          </cell>
          <cell r="H480" t="str">
            <v/>
          </cell>
          <cell r="I480" t="str">
            <v/>
          </cell>
          <cell r="J480" t="str">
            <v/>
          </cell>
        </row>
        <row r="481">
          <cell r="A481">
            <v>0</v>
          </cell>
          <cell r="D481" t="str">
            <v/>
          </cell>
          <cell r="H481" t="str">
            <v/>
          </cell>
          <cell r="I481" t="str">
            <v/>
          </cell>
          <cell r="J481" t="str">
            <v/>
          </cell>
        </row>
        <row r="482">
          <cell r="A482">
            <v>0</v>
          </cell>
          <cell r="D482" t="str">
            <v/>
          </cell>
          <cell r="H482" t="str">
            <v/>
          </cell>
          <cell r="I482" t="str">
            <v/>
          </cell>
          <cell r="J482" t="str">
            <v/>
          </cell>
        </row>
        <row r="483">
          <cell r="A483">
            <v>0</v>
          </cell>
          <cell r="D483" t="str">
            <v/>
          </cell>
          <cell r="H483" t="str">
            <v/>
          </cell>
          <cell r="I483" t="str">
            <v/>
          </cell>
          <cell r="J483" t="str">
            <v/>
          </cell>
        </row>
        <row r="484">
          <cell r="A484">
            <v>0</v>
          </cell>
          <cell r="D484" t="str">
            <v/>
          </cell>
          <cell r="H484" t="str">
            <v/>
          </cell>
          <cell r="I484" t="str">
            <v/>
          </cell>
          <cell r="J484" t="str">
            <v/>
          </cell>
        </row>
        <row r="485">
          <cell r="A485">
            <v>0</v>
          </cell>
          <cell r="D485" t="str">
            <v/>
          </cell>
          <cell r="H485" t="str">
            <v/>
          </cell>
          <cell r="I485" t="str">
            <v/>
          </cell>
          <cell r="J485" t="str">
            <v/>
          </cell>
        </row>
        <row r="486">
          <cell r="A486">
            <v>0</v>
          </cell>
          <cell r="D486" t="str">
            <v/>
          </cell>
          <cell r="H486" t="str">
            <v/>
          </cell>
          <cell r="I486" t="str">
            <v/>
          </cell>
          <cell r="J486" t="str">
            <v/>
          </cell>
        </row>
        <row r="487">
          <cell r="A487">
            <v>0</v>
          </cell>
          <cell r="D487" t="str">
            <v/>
          </cell>
          <cell r="H487" t="str">
            <v/>
          </cell>
          <cell r="I487" t="str">
            <v/>
          </cell>
          <cell r="J487" t="str">
            <v/>
          </cell>
        </row>
        <row r="488">
          <cell r="A488">
            <v>0</v>
          </cell>
          <cell r="D488" t="str">
            <v/>
          </cell>
          <cell r="H488" t="str">
            <v/>
          </cell>
          <cell r="I488" t="str">
            <v/>
          </cell>
          <cell r="J488" t="str">
            <v/>
          </cell>
        </row>
        <row r="489">
          <cell r="A489">
            <v>0</v>
          </cell>
          <cell r="D489" t="str">
            <v/>
          </cell>
          <cell r="H489" t="str">
            <v/>
          </cell>
          <cell r="I489" t="str">
            <v/>
          </cell>
          <cell r="J489" t="str">
            <v/>
          </cell>
        </row>
        <row r="490">
          <cell r="A490">
            <v>0</v>
          </cell>
          <cell r="D490" t="str">
            <v/>
          </cell>
          <cell r="H490" t="str">
            <v/>
          </cell>
          <cell r="I490" t="str">
            <v/>
          </cell>
          <cell r="J490" t="str">
            <v/>
          </cell>
        </row>
        <row r="491">
          <cell r="A491">
            <v>0</v>
          </cell>
          <cell r="D491" t="str">
            <v/>
          </cell>
          <cell r="H491" t="str">
            <v/>
          </cell>
          <cell r="I491" t="str">
            <v/>
          </cell>
          <cell r="J491" t="str">
            <v/>
          </cell>
        </row>
        <row r="492">
          <cell r="A492">
            <v>0</v>
          </cell>
          <cell r="D492" t="str">
            <v/>
          </cell>
          <cell r="H492" t="str">
            <v/>
          </cell>
          <cell r="I492" t="str">
            <v/>
          </cell>
          <cell r="J492" t="str">
            <v/>
          </cell>
        </row>
        <row r="493">
          <cell r="A493">
            <v>0</v>
          </cell>
          <cell r="D493" t="str">
            <v/>
          </cell>
          <cell r="H493" t="str">
            <v/>
          </cell>
          <cell r="I493" t="str">
            <v/>
          </cell>
          <cell r="J493" t="str">
            <v/>
          </cell>
        </row>
        <row r="494">
          <cell r="A494">
            <v>0</v>
          </cell>
          <cell r="D494" t="str">
            <v/>
          </cell>
          <cell r="H494" t="str">
            <v/>
          </cell>
          <cell r="I494" t="str">
            <v/>
          </cell>
          <cell r="J494" t="str">
            <v/>
          </cell>
        </row>
        <row r="495">
          <cell r="A495">
            <v>0</v>
          </cell>
          <cell r="D495" t="str">
            <v/>
          </cell>
          <cell r="H495" t="str">
            <v/>
          </cell>
          <cell r="I495" t="str">
            <v/>
          </cell>
          <cell r="J495" t="str">
            <v/>
          </cell>
        </row>
        <row r="496">
          <cell r="A496">
            <v>0</v>
          </cell>
          <cell r="D496" t="str">
            <v/>
          </cell>
          <cell r="H496" t="str">
            <v/>
          </cell>
          <cell r="I496" t="str">
            <v/>
          </cell>
          <cell r="J496" t="str">
            <v/>
          </cell>
        </row>
        <row r="497">
          <cell r="A497">
            <v>0</v>
          </cell>
          <cell r="D497" t="str">
            <v/>
          </cell>
          <cell r="H497" t="str">
            <v/>
          </cell>
          <cell r="I497" t="str">
            <v/>
          </cell>
          <cell r="J497" t="str">
            <v/>
          </cell>
        </row>
        <row r="498">
          <cell r="A498">
            <v>0</v>
          </cell>
          <cell r="D498" t="str">
            <v/>
          </cell>
          <cell r="H498" t="str">
            <v/>
          </cell>
          <cell r="I498" t="str">
            <v/>
          </cell>
          <cell r="J498" t="str">
            <v/>
          </cell>
        </row>
        <row r="499">
          <cell r="A499">
            <v>0</v>
          </cell>
          <cell r="D499" t="str">
            <v/>
          </cell>
          <cell r="H499" t="str">
            <v/>
          </cell>
          <cell r="I499" t="str">
            <v/>
          </cell>
          <cell r="J499" t="str">
            <v/>
          </cell>
        </row>
        <row r="500">
          <cell r="A500">
            <v>0</v>
          </cell>
          <cell r="D500" t="str">
            <v/>
          </cell>
          <cell r="H500" t="str">
            <v/>
          </cell>
          <cell r="I500" t="str">
            <v/>
          </cell>
          <cell r="J500" t="str">
            <v/>
          </cell>
        </row>
        <row r="501">
          <cell r="A501">
            <v>0</v>
          </cell>
          <cell r="D501" t="str">
            <v/>
          </cell>
          <cell r="H501" t="str">
            <v/>
          </cell>
          <cell r="I501" t="str">
            <v/>
          </cell>
          <cell r="J501" t="str">
            <v/>
          </cell>
        </row>
        <row r="502">
          <cell r="A502">
            <v>0</v>
          </cell>
          <cell r="D502" t="str">
            <v/>
          </cell>
          <cell r="H502" t="str">
            <v/>
          </cell>
          <cell r="I502" t="str">
            <v/>
          </cell>
          <cell r="J502" t="str">
            <v/>
          </cell>
        </row>
        <row r="503">
          <cell r="A503">
            <v>0</v>
          </cell>
          <cell r="D503" t="str">
            <v/>
          </cell>
          <cell r="H503" t="str">
            <v/>
          </cell>
          <cell r="I503" t="str">
            <v/>
          </cell>
          <cell r="J503" t="str">
            <v/>
          </cell>
        </row>
        <row r="504">
          <cell r="A504">
            <v>0</v>
          </cell>
          <cell r="D504" t="str">
            <v/>
          </cell>
          <cell r="H504" t="str">
            <v/>
          </cell>
          <cell r="I504" t="str">
            <v/>
          </cell>
          <cell r="J504" t="str">
            <v/>
          </cell>
        </row>
        <row r="505">
          <cell r="A505">
            <v>0</v>
          </cell>
          <cell r="D505" t="str">
            <v/>
          </cell>
          <cell r="H505" t="str">
            <v/>
          </cell>
          <cell r="I505" t="str">
            <v/>
          </cell>
          <cell r="J505" t="str">
            <v/>
          </cell>
        </row>
        <row r="506">
          <cell r="A506">
            <v>0</v>
          </cell>
          <cell r="D506" t="str">
            <v/>
          </cell>
          <cell r="H506" t="str">
            <v/>
          </cell>
          <cell r="I506" t="str">
            <v/>
          </cell>
          <cell r="J506" t="str">
            <v/>
          </cell>
        </row>
        <row r="507">
          <cell r="A507">
            <v>0</v>
          </cell>
          <cell r="D507" t="str">
            <v/>
          </cell>
          <cell r="H507" t="str">
            <v/>
          </cell>
          <cell r="I507" t="str">
            <v/>
          </cell>
          <cell r="J507" t="str">
            <v/>
          </cell>
        </row>
        <row r="508">
          <cell r="A508">
            <v>0</v>
          </cell>
          <cell r="D508" t="str">
            <v/>
          </cell>
          <cell r="H508" t="str">
            <v/>
          </cell>
          <cell r="I508" t="str">
            <v/>
          </cell>
          <cell r="J508" t="str">
            <v/>
          </cell>
        </row>
        <row r="509">
          <cell r="A509">
            <v>0</v>
          </cell>
          <cell r="D509" t="str">
            <v/>
          </cell>
          <cell r="H509" t="str">
            <v/>
          </cell>
          <cell r="I509" t="str">
            <v/>
          </cell>
          <cell r="J509" t="str">
            <v/>
          </cell>
        </row>
        <row r="510">
          <cell r="A510">
            <v>0</v>
          </cell>
          <cell r="D510" t="str">
            <v/>
          </cell>
          <cell r="H510" t="str">
            <v/>
          </cell>
          <cell r="I510" t="str">
            <v/>
          </cell>
          <cell r="J510" t="str">
            <v/>
          </cell>
        </row>
        <row r="511">
          <cell r="A511">
            <v>0</v>
          </cell>
          <cell r="D511" t="str">
            <v/>
          </cell>
          <cell r="H511" t="str">
            <v/>
          </cell>
          <cell r="I511" t="str">
            <v/>
          </cell>
          <cell r="J511" t="str">
            <v/>
          </cell>
        </row>
        <row r="512">
          <cell r="A512">
            <v>0</v>
          </cell>
          <cell r="D512" t="str">
            <v/>
          </cell>
          <cell r="H512" t="str">
            <v/>
          </cell>
          <cell r="I512" t="str">
            <v/>
          </cell>
          <cell r="J512" t="str">
            <v/>
          </cell>
        </row>
        <row r="513">
          <cell r="A513">
            <v>0</v>
          </cell>
          <cell r="D513" t="str">
            <v/>
          </cell>
          <cell r="H513" t="str">
            <v/>
          </cell>
          <cell r="I513" t="str">
            <v/>
          </cell>
          <cell r="J513" t="str">
            <v/>
          </cell>
        </row>
        <row r="514">
          <cell r="A514">
            <v>0</v>
          </cell>
          <cell r="D514" t="str">
            <v/>
          </cell>
          <cell r="H514" t="str">
            <v/>
          </cell>
          <cell r="I514" t="str">
            <v/>
          </cell>
          <cell r="J514" t="str">
            <v/>
          </cell>
        </row>
        <row r="515">
          <cell r="A515">
            <v>0</v>
          </cell>
          <cell r="D515" t="str">
            <v/>
          </cell>
          <cell r="H515" t="str">
            <v/>
          </cell>
          <cell r="I515" t="str">
            <v/>
          </cell>
          <cell r="J515" t="str">
            <v/>
          </cell>
        </row>
        <row r="516">
          <cell r="A516">
            <v>0</v>
          </cell>
          <cell r="D516" t="str">
            <v/>
          </cell>
          <cell r="H516" t="str">
            <v/>
          </cell>
          <cell r="I516" t="str">
            <v/>
          </cell>
          <cell r="J516" t="str">
            <v/>
          </cell>
        </row>
        <row r="517">
          <cell r="A517">
            <v>0</v>
          </cell>
          <cell r="D517" t="str">
            <v/>
          </cell>
          <cell r="H517" t="str">
            <v/>
          </cell>
          <cell r="I517" t="str">
            <v/>
          </cell>
          <cell r="J517" t="str">
            <v/>
          </cell>
        </row>
        <row r="518">
          <cell r="A518">
            <v>0</v>
          </cell>
          <cell r="D518" t="str">
            <v/>
          </cell>
          <cell r="H518" t="str">
            <v/>
          </cell>
          <cell r="I518" t="str">
            <v/>
          </cell>
          <cell r="J518" t="str">
            <v/>
          </cell>
        </row>
        <row r="519">
          <cell r="A519">
            <v>0</v>
          </cell>
          <cell r="D519" t="str">
            <v/>
          </cell>
          <cell r="H519" t="str">
            <v/>
          </cell>
          <cell r="I519" t="str">
            <v/>
          </cell>
          <cell r="J519" t="str">
            <v/>
          </cell>
        </row>
        <row r="520">
          <cell r="A520">
            <v>0</v>
          </cell>
          <cell r="D520" t="str">
            <v/>
          </cell>
          <cell r="H520" t="str">
            <v/>
          </cell>
          <cell r="I520" t="str">
            <v/>
          </cell>
          <cell r="J520" t="str">
            <v/>
          </cell>
        </row>
        <row r="521">
          <cell r="A521">
            <v>0</v>
          </cell>
          <cell r="D521" t="str">
            <v/>
          </cell>
          <cell r="H521" t="str">
            <v/>
          </cell>
          <cell r="I521" t="str">
            <v/>
          </cell>
          <cell r="J521" t="str">
            <v/>
          </cell>
        </row>
        <row r="522">
          <cell r="A522">
            <v>0</v>
          </cell>
          <cell r="D522" t="str">
            <v/>
          </cell>
          <cell r="H522" t="str">
            <v/>
          </cell>
          <cell r="I522" t="str">
            <v/>
          </cell>
          <cell r="J522" t="str">
            <v/>
          </cell>
        </row>
        <row r="523">
          <cell r="A523">
            <v>0</v>
          </cell>
          <cell r="D523" t="str">
            <v/>
          </cell>
          <cell r="H523" t="str">
            <v/>
          </cell>
          <cell r="I523" t="str">
            <v/>
          </cell>
          <cell r="J523" t="str">
            <v/>
          </cell>
        </row>
      </sheetData>
      <sheetData sheetId="5">
        <row r="1">
          <cell r="A1" t="str">
            <v>บริษัท / รายชื่อ</v>
          </cell>
          <cell r="B1" t="str">
            <v>ที่อยู่ 1</v>
          </cell>
          <cell r="C1" t="str">
            <v>ที่อยู่ 2</v>
          </cell>
          <cell r="D1" t="str">
            <v>ที่อยู่ 3</v>
          </cell>
          <cell r="E1" t="str">
            <v>จังหวัด</v>
          </cell>
          <cell r="F1" t="str">
            <v>รหัสไปรษณีย์</v>
          </cell>
          <cell r="G1" t="str">
            <v>ชื่อผู้ติดต่อ</v>
          </cell>
          <cell r="H1" t="str">
            <v>เบอร์โทร</v>
          </cell>
          <cell r="I1" t="str">
            <v>เบอร์แฟกซ์</v>
          </cell>
          <cell r="J1" t="str">
            <v>เงื่อนไขการชำระ</v>
          </cell>
          <cell r="K1" t="str">
            <v>คอลัมน์1</v>
          </cell>
          <cell r="L1" t="str">
            <v>ประเภท</v>
          </cell>
          <cell r="M1" t="str">
            <v>รหัสผู้เสียภาษี</v>
          </cell>
          <cell r="N1" t="str">
            <v>สาขา</v>
          </cell>
        </row>
        <row r="2">
          <cell r="A2" t="str">
            <v>โรงพยาบาลส่งเสริมสุขภาพตำบลบ้านลาดปลาเค้า</v>
          </cell>
          <cell r="B2" t="str">
            <v>หมู่ที่ 7</v>
          </cell>
          <cell r="C2" t="str">
            <v>ตำบลวังยาง</v>
          </cell>
          <cell r="D2" t="str">
            <v>อำเภอ</v>
          </cell>
          <cell r="E2" t="str">
            <v>จังหวัดสุพรรณบุรี</v>
          </cell>
          <cell r="F2">
            <v>72140</v>
          </cell>
          <cell r="G2" t="str">
            <v>นางนฤมล เสร็จกิจ</v>
          </cell>
          <cell r="H2" t="str">
            <v>080-6589995</v>
          </cell>
          <cell r="J2">
            <v>0</v>
          </cell>
          <cell r="K2" t="str">
            <v>วัน</v>
          </cell>
          <cell r="M2" t="str">
            <v xml:space="preserve">0994002522735 </v>
          </cell>
        </row>
        <row r="3">
          <cell r="A3" t="str">
            <v>โรงพยาบาลส่งเสริมสุขภาพตำบลวังยาง</v>
          </cell>
          <cell r="B3" t="str">
            <v>หมู่ที่ 5</v>
          </cell>
          <cell r="C3" t="str">
            <v>ตำบลวังยาง</v>
          </cell>
          <cell r="D3" t="str">
            <v>อำเภอศรีประจันต์</v>
          </cell>
          <cell r="E3" t="str">
            <v>จังหวัดสุพรรณบุรี</v>
          </cell>
          <cell r="F3">
            <v>72140</v>
          </cell>
          <cell r="J3">
            <v>0</v>
          </cell>
          <cell r="K3" t="str">
            <v>วัน</v>
          </cell>
          <cell r="L3" t="str">
            <v>ผู้จำหน่าย</v>
          </cell>
          <cell r="M3" t="str">
            <v>0994002522751</v>
          </cell>
        </row>
        <row r="4">
          <cell r="A4" t="str">
            <v>โรงพยาบาลส่งเสริมสุขภาพตำบลบ้านโพธิ์นฤมิตร</v>
          </cell>
          <cell r="B4" t="str">
            <v>หมู่ที่ 4</v>
          </cell>
          <cell r="C4" t="str">
            <v>ตำบลดอนปรู</v>
          </cell>
          <cell r="D4" t="str">
            <v>อำเภอศรีประจันต์</v>
          </cell>
          <cell r="E4" t="str">
            <v>จังหวัดสุพรรณบุรี</v>
          </cell>
          <cell r="F4">
            <v>72140</v>
          </cell>
          <cell r="G4" t="str">
            <v>นายสุขสันต์ แสงสว่าง</v>
          </cell>
          <cell r="H4" t="str">
            <v>080-6589993</v>
          </cell>
          <cell r="J4">
            <v>0</v>
          </cell>
          <cell r="K4" t="str">
            <v>วัน</v>
          </cell>
          <cell r="L4" t="str">
            <v>ผู้จำหน่าย</v>
          </cell>
          <cell r="M4" t="str">
            <v>0994002521330</v>
          </cell>
        </row>
        <row r="5">
          <cell r="A5" t="str">
            <v>โรงพยาบาลส่งเสริมสุขภาพตำบลปลายนา</v>
          </cell>
          <cell r="B5" t="str">
            <v>หมู่ที่ 1</v>
          </cell>
          <cell r="C5" t="str">
            <v>ตำบลปลายนา</v>
          </cell>
          <cell r="D5" t="str">
            <v>อำเภอศรีประจันต์</v>
          </cell>
          <cell r="E5" t="str">
            <v>จังหวัดสุพรรณบุรี</v>
          </cell>
          <cell r="F5">
            <v>72140</v>
          </cell>
          <cell r="H5" t="str">
            <v>080-6588884</v>
          </cell>
          <cell r="J5">
            <v>0</v>
          </cell>
          <cell r="K5" t="str">
            <v>วัน</v>
          </cell>
          <cell r="L5" t="str">
            <v>ลูกค้า</v>
          </cell>
          <cell r="M5" t="str">
            <v>0994002522123</v>
          </cell>
        </row>
        <row r="6">
          <cell r="A6" t="str">
            <v>โรงพยาบาลส่งเสริมสุขภาพตำบลวังหว้า</v>
          </cell>
          <cell r="B6" t="str">
            <v>หมู่ที่ 5</v>
          </cell>
          <cell r="C6" t="str">
            <v>ตำบลวังหว้า</v>
          </cell>
          <cell r="D6" t="str">
            <v>อำเภอศรีประจันต์</v>
          </cell>
          <cell r="E6" t="str">
            <v>จังหวัดสุพรรณบุรี</v>
          </cell>
          <cell r="F6">
            <v>72140</v>
          </cell>
          <cell r="H6" t="str">
            <v>080-6588881</v>
          </cell>
          <cell r="J6">
            <v>0</v>
          </cell>
          <cell r="K6" t="str">
            <v>วัน</v>
          </cell>
          <cell r="L6" t="str">
            <v>ผู้จำหน่าย</v>
          </cell>
          <cell r="M6" t="str">
            <v>0994002522131</v>
          </cell>
        </row>
        <row r="7">
          <cell r="A7" t="str">
            <v>โรงพยาบาลส่งเสริมสุขภาพตำบลมดแดง</v>
          </cell>
          <cell r="B7" t="str">
            <v>หมู่ที่ 2</v>
          </cell>
          <cell r="C7" t="str">
            <v>ตำบลมดแดง</v>
          </cell>
          <cell r="D7" t="str">
            <v>อำเภอศรีประจันต์</v>
          </cell>
          <cell r="E7" t="str">
            <v>จังหวัดสุพรรณบุรี</v>
          </cell>
          <cell r="F7">
            <v>72140</v>
          </cell>
          <cell r="H7" t="str">
            <v>080-6588882</v>
          </cell>
          <cell r="J7">
            <v>0</v>
          </cell>
          <cell r="K7" t="str">
            <v>วัน</v>
          </cell>
          <cell r="L7" t="str">
            <v>ผู้จำหน่าย</v>
          </cell>
          <cell r="M7" t="str">
            <v>0994002521372</v>
          </cell>
        </row>
        <row r="8">
          <cell r="A8" t="str">
            <v>โรงพยาบาลส่งเสริมสุขภาพตำบลวังน้ำซับ</v>
          </cell>
          <cell r="B8" t="str">
            <v>หมู่ที่ 2</v>
          </cell>
          <cell r="C8" t="str">
            <v>ตำบลวังน้ำซับ</v>
          </cell>
          <cell r="D8" t="str">
            <v>อำเภอศรีประจันต์</v>
          </cell>
          <cell r="E8" t="str">
            <v>จังหวัดสุพรรณบุรี</v>
          </cell>
          <cell r="F8">
            <v>72140</v>
          </cell>
          <cell r="H8" t="str">
            <v>080-6588886</v>
          </cell>
          <cell r="J8">
            <v>0</v>
          </cell>
          <cell r="K8" t="str">
            <v>วัน</v>
          </cell>
          <cell r="L8" t="str">
            <v>ลูกค้า</v>
          </cell>
          <cell r="M8" t="str">
            <v>0994002522786</v>
          </cell>
        </row>
        <row r="9">
          <cell r="A9" t="str">
            <v>โรงพยาบาลส่งเสริมสุขภาพตำบลดอนปรู</v>
          </cell>
          <cell r="B9" t="str">
            <v>หมู่ที่ 7</v>
          </cell>
          <cell r="C9" t="str">
            <v>ตำบลดอนปรู</v>
          </cell>
          <cell r="D9" t="str">
            <v>อำเภอศรีประจันต์</v>
          </cell>
          <cell r="E9" t="str">
            <v>จังหวัดสุพรรณบุรี</v>
          </cell>
          <cell r="F9">
            <v>72140</v>
          </cell>
          <cell r="J9">
            <v>0</v>
          </cell>
          <cell r="K9" t="str">
            <v>วัน</v>
          </cell>
          <cell r="L9" t="str">
            <v>ผู้จำหน่าย</v>
          </cell>
          <cell r="M9" t="str">
            <v>0994002522115</v>
          </cell>
        </row>
        <row r="10">
          <cell r="A10" t="str">
            <v>โรงพยาบาลส่งเสริมสุขภาพตำบลบ้านทุ่งขโมย</v>
          </cell>
          <cell r="B10" t="str">
            <v>หมู่ที่ 3</v>
          </cell>
          <cell r="C10" t="str">
            <v>ตำบลบางงาม</v>
          </cell>
          <cell r="D10" t="str">
            <v>อำเภอศรีประจันต์</v>
          </cell>
          <cell r="E10" t="str">
            <v>จังหวัดสุพรรณบุรี</v>
          </cell>
          <cell r="F10">
            <v>72140</v>
          </cell>
          <cell r="J10">
            <v>0</v>
          </cell>
          <cell r="K10" t="str">
            <v>วัน</v>
          </cell>
          <cell r="M10" t="str">
            <v>0994002522107</v>
          </cell>
        </row>
        <row r="11">
          <cell r="A11" t="str">
            <v>โรงพยาบาลส่งเสริมสุขภาพตำบลบ้านคลองชะโด</v>
          </cell>
          <cell r="B11" t="str">
            <v>หมู่ที่ 7</v>
          </cell>
          <cell r="C11" t="str">
            <v>ตำบลวังหว้า</v>
          </cell>
          <cell r="D11" t="str">
            <v>อำเภอศรีประจันต์</v>
          </cell>
          <cell r="E11" t="str">
            <v>จังหวัดสุพรรณบุรี</v>
          </cell>
          <cell r="F11">
            <v>72140</v>
          </cell>
          <cell r="J11">
            <v>0</v>
          </cell>
          <cell r="K11" t="str">
            <v>วัน</v>
          </cell>
          <cell r="M11" t="str">
            <v>0994002521305</v>
          </cell>
        </row>
        <row r="12">
          <cell r="A12" t="str">
            <v>โรงพยาบาลส่งเสริมสุขภาพตำบลบ้านม่วงเจริญผล</v>
          </cell>
          <cell r="B12" t="str">
            <v>หมู่ที่ 6</v>
          </cell>
          <cell r="C12" t="str">
            <v>ตำบลศรีประจันต์</v>
          </cell>
          <cell r="D12" t="str">
            <v>อำเภอศรีประจันต์</v>
          </cell>
          <cell r="E12" t="str">
            <v>จังหวัดสุพรรณบุรี</v>
          </cell>
          <cell r="F12">
            <v>72140</v>
          </cell>
          <cell r="H12" t="str">
            <v>080-6589992</v>
          </cell>
          <cell r="J12">
            <v>0</v>
          </cell>
          <cell r="K12" t="str">
            <v>วัน</v>
          </cell>
          <cell r="M12" t="str">
            <v>0994002521356</v>
          </cell>
        </row>
        <row r="13">
          <cell r="A13" t="str">
            <v>โรงพยาบาลส่งเสริมสุขภาพตำบลบ้านรางหางม้า</v>
          </cell>
          <cell r="B13" t="str">
            <v>หมู่ที่ 1</v>
          </cell>
          <cell r="C13" t="str">
            <v>ตำบลปลายนา</v>
          </cell>
          <cell r="D13" t="str">
            <v>อำเภอศรีประจันต์</v>
          </cell>
          <cell r="E13" t="str">
            <v>จังหวัดสุพรรณบุรี</v>
          </cell>
          <cell r="F13">
            <v>72140</v>
          </cell>
          <cell r="H13" t="str">
            <v>080-6589992</v>
          </cell>
          <cell r="J13">
            <v>0</v>
          </cell>
          <cell r="K13" t="str">
            <v>วัน</v>
          </cell>
          <cell r="M13" t="str">
            <v>0994002521283</v>
          </cell>
        </row>
        <row r="14">
          <cell r="A14" t="str">
            <v>โรงพยาบาลส่งเสริมสุขภาพตำบลแจงงาม</v>
          </cell>
          <cell r="B14" t="str">
            <v>หมู่ที่ 1</v>
          </cell>
          <cell r="C14" t="str">
            <v>ตำบลแจงงาม</v>
          </cell>
          <cell r="D14" t="str">
            <v>อำเภอหนองหญ้าไซ</v>
          </cell>
          <cell r="E14" t="str">
            <v>จังหวัดสุพรรณบุรี</v>
          </cell>
          <cell r="F14">
            <v>72240</v>
          </cell>
          <cell r="H14" t="str">
            <v>098-4521003</v>
          </cell>
          <cell r="J14">
            <v>0</v>
          </cell>
          <cell r="K14" t="str">
            <v>วัน</v>
          </cell>
          <cell r="M14" t="str">
            <v>0994000527462</v>
          </cell>
        </row>
        <row r="15">
          <cell r="A15" t="str">
            <v>โรงพยาบาลส่งเสริมสุขภาพตำบลบางงาม</v>
          </cell>
          <cell r="B15" t="str">
            <v>หมู่ที่ 1</v>
          </cell>
          <cell r="C15" t="str">
            <v>ตำบลบางงาม</v>
          </cell>
          <cell r="D15" t="str">
            <v>อำเภอศรีประจันต์</v>
          </cell>
          <cell r="E15" t="str">
            <v>จังหวัดสุพรรณบุรี</v>
          </cell>
          <cell r="F15">
            <v>72140</v>
          </cell>
          <cell r="J15">
            <v>0</v>
          </cell>
          <cell r="K15" t="str">
            <v>วัน</v>
          </cell>
          <cell r="M15" t="str">
            <v>0994002521402</v>
          </cell>
        </row>
        <row r="16">
          <cell r="A16" t="str">
            <v>โรงพยาบาลส่งเสริมสุขภาพตำบลสระกระโจม</v>
          </cell>
          <cell r="B16" t="str">
            <v>15 หมู่ที่ 4</v>
          </cell>
          <cell r="C16" t="str">
            <v>ตำบลสระกระโจม</v>
          </cell>
          <cell r="D16" t="str">
            <v>อำเภอดอนเจดีย์</v>
          </cell>
          <cell r="E16" t="str">
            <v>จังหวัดสุพรรณบุรี</v>
          </cell>
          <cell r="F16">
            <v>72250</v>
          </cell>
          <cell r="H16" t="str">
            <v>098-6923895</v>
          </cell>
          <cell r="J16">
            <v>0</v>
          </cell>
          <cell r="K16" t="str">
            <v>วัน</v>
          </cell>
        </row>
        <row r="17">
          <cell r="A17" t="str">
            <v>โรงพยาบาลส่งเสริมสุขภาพตำบลบ้านกร่าง</v>
          </cell>
          <cell r="B17" t="str">
            <v>หมุ่ที่ 3</v>
          </cell>
          <cell r="C17" t="str">
            <v>ตำบลบ้านกร่าง</v>
          </cell>
          <cell r="D17" t="str">
            <v>อำเภอศรีประจันต์</v>
          </cell>
          <cell r="E17" t="str">
            <v>จังหวัดสุพรรณบุรี</v>
          </cell>
          <cell r="F17">
            <v>72140</v>
          </cell>
          <cell r="J17">
            <v>0</v>
          </cell>
          <cell r="K17" t="str">
            <v>วัน</v>
          </cell>
          <cell r="M17" t="str">
            <v>0994002521348</v>
          </cell>
        </row>
        <row r="18">
          <cell r="A18" t="str">
            <v>โรงพยาบาลส่งเสริมสุขภาพตำบลวังน้ำโจน</v>
          </cell>
          <cell r="B18" t="str">
            <v>หมุ่ที่ 3</v>
          </cell>
          <cell r="C18" t="str">
            <v>ตำบลแจงงาม</v>
          </cell>
          <cell r="D18" t="str">
            <v>อำเภอหนองหญ้าไซ</v>
          </cell>
          <cell r="E18" t="str">
            <v>จังหวัดสุพรรณบุรี</v>
          </cell>
          <cell r="F18">
            <v>72240</v>
          </cell>
          <cell r="J18">
            <v>0</v>
          </cell>
          <cell r="K18" t="str">
            <v>วัน</v>
          </cell>
          <cell r="M18" t="str">
            <v>0994002519645</v>
          </cell>
        </row>
        <row r="19">
          <cell r="A19" t="str">
            <v>โรงพยาบาลส่งเสริมสุขภาพตำบลบ้านโค้งบ่อแร่</v>
          </cell>
          <cell r="B19" t="str">
            <v>หมุ่ที่ 9</v>
          </cell>
          <cell r="C19" t="str">
            <v>ตำบลทัพหลวง</v>
          </cell>
          <cell r="D19" t="str">
            <v>อำเภอหนองหญ้าไซ</v>
          </cell>
          <cell r="E19" t="str">
            <v>จังหวัดสุพรรณบุรี</v>
          </cell>
          <cell r="F19">
            <v>72240</v>
          </cell>
          <cell r="G19" t="str">
            <v>นางสาวศศิธร</v>
          </cell>
          <cell r="H19" t="str">
            <v>081 944 0280</v>
          </cell>
          <cell r="J19">
            <v>0</v>
          </cell>
          <cell r="K19" t="str">
            <v>วัน</v>
          </cell>
        </row>
        <row r="20">
          <cell r="A20" t="str">
            <v>โรงพยาบาลส่งเสริมสุขภาพตำบลหนองขาม</v>
          </cell>
          <cell r="B20" t="str">
            <v>หมุ่ที่ 9</v>
          </cell>
          <cell r="C20" t="str">
            <v>ตำบลหนองขาม</v>
          </cell>
          <cell r="D20" t="str">
            <v>อำเภอหนองหญ้าไซ</v>
          </cell>
          <cell r="E20" t="str">
            <v>จังหวัดสุพรรณบุรี</v>
          </cell>
          <cell r="F20">
            <v>72240</v>
          </cell>
          <cell r="J20">
            <v>0</v>
          </cell>
          <cell r="K20" t="str">
            <v>วัน</v>
          </cell>
          <cell r="M20" t="str">
            <v>0994002519661</v>
          </cell>
        </row>
        <row r="21">
          <cell r="A21" t="str">
            <v>โรงพยาบาลส่งเสริมสุขภาพตำบลองค์พระ</v>
          </cell>
          <cell r="B21" t="str">
            <v>308/1 หมุ่ที่ 2</v>
          </cell>
          <cell r="C21" t="str">
            <v>ตำบลองค์พระ</v>
          </cell>
          <cell r="D21" t="str">
            <v>อำเภอด่านช้าง</v>
          </cell>
          <cell r="E21" t="str">
            <v>จังหวัดสุพรรณบุรี</v>
          </cell>
          <cell r="F21">
            <v>72180</v>
          </cell>
          <cell r="J21">
            <v>0</v>
          </cell>
          <cell r="K21" t="str">
            <v>วัน</v>
          </cell>
        </row>
        <row r="22">
          <cell r="A22" t="str">
            <v>โรงพยาบาลส่งเสริมสุขภาพตำบลบ้านสามัคคีธรรม</v>
          </cell>
          <cell r="B22" t="str">
            <v>หมู่ที่ 5</v>
          </cell>
          <cell r="C22" t="str">
            <v>ตำบลหนองโพธิ์</v>
          </cell>
          <cell r="D22" t="str">
            <v>อำเภอหนองหญ้าไซ</v>
          </cell>
          <cell r="E22" t="str">
            <v>จังหวัดสุพรรณบุรี</v>
          </cell>
          <cell r="F22">
            <v>72240</v>
          </cell>
          <cell r="J22">
            <v>0</v>
          </cell>
          <cell r="K22" t="str">
            <v>วัน</v>
          </cell>
          <cell r="M22" t="str">
            <v>0994000527471</v>
          </cell>
        </row>
        <row r="23">
          <cell r="A23" t="str">
            <v>โรงพยาบาลส่งเสริมสุขภาพตำบลหนองโพธิ์</v>
          </cell>
          <cell r="B23" t="str">
            <v>หมู่ที่ 4</v>
          </cell>
          <cell r="C23" t="str">
            <v>ตำบลหนองโพธิ์</v>
          </cell>
          <cell r="D23" t="str">
            <v>อำเภอหนองหญ้าไซ</v>
          </cell>
          <cell r="E23" t="str">
            <v>จังหวัดสุพรรณบุรี</v>
          </cell>
          <cell r="F23">
            <v>72240</v>
          </cell>
          <cell r="J23">
            <v>0</v>
          </cell>
          <cell r="K23" t="str">
            <v>วัน</v>
          </cell>
          <cell r="M23" t="str">
            <v>0994002519611</v>
          </cell>
        </row>
        <row r="24">
          <cell r="A24" t="str">
            <v>โรงพยาบาลส่งเสริมสุขภาพตำบลหนองราชวัตร</v>
          </cell>
          <cell r="B24" t="str">
            <v>หมู่ที่ 3</v>
          </cell>
          <cell r="C24" t="str">
            <v>ตำบลหนองราชวัตร</v>
          </cell>
          <cell r="D24" t="str">
            <v>อำเภอหนองหญ้าไซ</v>
          </cell>
          <cell r="E24" t="str">
            <v>จังหวัดสุพรรณบุรี</v>
          </cell>
          <cell r="F24">
            <v>72240</v>
          </cell>
          <cell r="J24">
            <v>0</v>
          </cell>
          <cell r="K24" t="str">
            <v>วัน</v>
          </cell>
          <cell r="M24" t="str">
            <v>0994002519629</v>
          </cell>
        </row>
      </sheetData>
      <sheetData sheetId="6" refreshError="1"/>
      <sheetData sheetId="7">
        <row r="1">
          <cell r="B1" t="str">
            <v>บันทึกข้อมูล</v>
          </cell>
        </row>
        <row r="2">
          <cell r="B2" t="str">
            <v>ลำดับที่</v>
          </cell>
        </row>
        <row r="4">
          <cell r="B4" t="str">
            <v>No</v>
          </cell>
        </row>
        <row r="5">
          <cell r="B5">
            <v>1</v>
          </cell>
        </row>
        <row r="6">
          <cell r="B6">
            <v>2</v>
          </cell>
          <cell r="G6" t="str">
            <v>QT68001</v>
          </cell>
          <cell r="H6" t="str">
            <v>QT</v>
          </cell>
          <cell r="I6">
            <v>3</v>
          </cell>
          <cell r="J6" t="str">
            <v>โรงพยาบาลส่งเสริมสุขภาพตำบลแจงงาม</v>
          </cell>
        </row>
        <row r="7">
          <cell r="B7">
            <v>3</v>
          </cell>
          <cell r="G7" t="str">
            <v>QT68001</v>
          </cell>
          <cell r="H7" t="str">
            <v>QT</v>
          </cell>
          <cell r="I7">
            <v>7</v>
          </cell>
          <cell r="J7" t="str">
            <v>โรงพยาบาลส่งเสริมสุขภาพตำบลแจงงาม</v>
          </cell>
        </row>
        <row r="8">
          <cell r="B8">
            <v>4</v>
          </cell>
          <cell r="G8" t="str">
            <v>QT68001</v>
          </cell>
          <cell r="H8" t="str">
            <v>QT</v>
          </cell>
          <cell r="I8">
            <v>2</v>
          </cell>
          <cell r="J8" t="str">
            <v>โรงพยาบาลส่งเสริมสุขภาพตำบลแจงงาม</v>
          </cell>
        </row>
        <row r="9">
          <cell r="B9">
            <v>5</v>
          </cell>
          <cell r="G9" t="str">
            <v>QT68001</v>
          </cell>
          <cell r="H9" t="str">
            <v>QT</v>
          </cell>
          <cell r="I9">
            <v>5</v>
          </cell>
          <cell r="J9" t="str">
            <v>โรงพยาบาลส่งเสริมสุขภาพตำบลแจงงาม</v>
          </cell>
        </row>
        <row r="10">
          <cell r="B10">
            <v>6</v>
          </cell>
          <cell r="G10" t="str">
            <v>QT68001</v>
          </cell>
          <cell r="H10" t="str">
            <v>QT</v>
          </cell>
          <cell r="I10">
            <v>5</v>
          </cell>
          <cell r="J10" t="str">
            <v>โรงพยาบาลส่งเสริมสุขภาพตำบลแจงงาม</v>
          </cell>
        </row>
        <row r="11">
          <cell r="B11">
            <v>7</v>
          </cell>
          <cell r="G11" t="str">
            <v>QT68001</v>
          </cell>
          <cell r="H11" t="str">
            <v>QT</v>
          </cell>
          <cell r="I11">
            <v>5</v>
          </cell>
          <cell r="J11" t="str">
            <v>โรงพยาบาลส่งเสริมสุขภาพตำบลแจงงาม</v>
          </cell>
        </row>
        <row r="12">
          <cell r="B12">
            <v>8</v>
          </cell>
          <cell r="G12" t="str">
            <v>QT68001</v>
          </cell>
          <cell r="H12" t="str">
            <v>QT</v>
          </cell>
          <cell r="I12">
            <v>1</v>
          </cell>
          <cell r="J12" t="str">
            <v>โรงพยาบาลส่งเสริมสุขภาพตำบลแจงงาม</v>
          </cell>
        </row>
        <row r="13">
          <cell r="B13">
            <v>9</v>
          </cell>
          <cell r="G13" t="str">
            <v>QT68001</v>
          </cell>
          <cell r="H13" t="str">
            <v>QT</v>
          </cell>
          <cell r="I13">
            <v>5</v>
          </cell>
          <cell r="J13" t="str">
            <v>โรงพยาบาลส่งเสริมสุขภาพตำบลแจงงาม</v>
          </cell>
        </row>
        <row r="14">
          <cell r="B14">
            <v>10</v>
          </cell>
          <cell r="G14" t="str">
            <v>QT68001</v>
          </cell>
          <cell r="H14" t="str">
            <v>QT</v>
          </cell>
          <cell r="I14">
            <v>1</v>
          </cell>
          <cell r="J14" t="str">
            <v>โรงพยาบาลส่งเสริมสุขภาพตำบลแจงงาม</v>
          </cell>
        </row>
        <row r="15">
          <cell r="B15">
            <v>11</v>
          </cell>
          <cell r="G15" t="str">
            <v>QT68001</v>
          </cell>
          <cell r="H15" t="str">
            <v>QT</v>
          </cell>
          <cell r="I15">
            <v>3</v>
          </cell>
          <cell r="J15" t="str">
            <v>โรงพยาบาลส่งเสริมสุขภาพตำบลแจงงาม</v>
          </cell>
        </row>
        <row r="16">
          <cell r="B16">
            <v>12</v>
          </cell>
          <cell r="G16" t="str">
            <v>QT68001</v>
          </cell>
          <cell r="H16" t="str">
            <v>QT</v>
          </cell>
          <cell r="I16">
            <v>2</v>
          </cell>
          <cell r="J16" t="str">
            <v>โรงพยาบาลส่งเสริมสุขภาพตำบลแจงงาม</v>
          </cell>
        </row>
        <row r="17">
          <cell r="B17">
            <v>13</v>
          </cell>
          <cell r="G17" t="str">
            <v>QT68001</v>
          </cell>
          <cell r="H17" t="str">
            <v>QT</v>
          </cell>
          <cell r="I17">
            <v>2</v>
          </cell>
          <cell r="J17" t="str">
            <v>โรงพยาบาลส่งเสริมสุขภาพตำบลแจงงาม</v>
          </cell>
        </row>
        <row r="18">
          <cell r="B18">
            <v>14</v>
          </cell>
          <cell r="G18" t="str">
            <v>QT68001</v>
          </cell>
          <cell r="H18" t="str">
            <v>QT</v>
          </cell>
          <cell r="I18">
            <v>1</v>
          </cell>
          <cell r="J18" t="str">
            <v>โรงพยาบาลส่งเสริมสุขภาพตำบลแจงงาม</v>
          </cell>
        </row>
        <row r="19">
          <cell r="B19">
            <v>15</v>
          </cell>
          <cell r="G19" t="str">
            <v>QT68001</v>
          </cell>
          <cell r="H19" t="str">
            <v>QT</v>
          </cell>
          <cell r="I19">
            <v>2</v>
          </cell>
          <cell r="J19" t="str">
            <v>โรงพยาบาลส่งเสริมสุขภาพตำบลแจงงาม</v>
          </cell>
        </row>
        <row r="20">
          <cell r="B20">
            <v>16</v>
          </cell>
          <cell r="G20" t="str">
            <v>QT68001</v>
          </cell>
          <cell r="H20" t="str">
            <v>QT</v>
          </cell>
          <cell r="I20">
            <v>1</v>
          </cell>
          <cell r="J20" t="str">
            <v>โรงพยาบาลส่งเสริมสุขภาพตำบลแจงงาม</v>
          </cell>
        </row>
        <row r="21">
          <cell r="B21">
            <v>17</v>
          </cell>
          <cell r="G21" t="str">
            <v>QT68002</v>
          </cell>
          <cell r="H21" t="str">
            <v>QT</v>
          </cell>
          <cell r="I21">
            <v>2</v>
          </cell>
          <cell r="J21" t="str">
            <v>โรงพยาบาลส่งเสริมสุขภาพตำบลแจงงาม</v>
          </cell>
        </row>
        <row r="22">
          <cell r="B22">
            <v>18</v>
          </cell>
          <cell r="G22" t="str">
            <v>QT68002</v>
          </cell>
          <cell r="H22" t="str">
            <v>QT</v>
          </cell>
          <cell r="I22">
            <v>5</v>
          </cell>
          <cell r="J22" t="str">
            <v>โรงพยาบาลส่งเสริมสุขภาพตำบลแจงงาม</v>
          </cell>
        </row>
        <row r="23">
          <cell r="B23">
            <v>19</v>
          </cell>
          <cell r="G23" t="str">
            <v>QT68002</v>
          </cell>
          <cell r="H23" t="str">
            <v>QT</v>
          </cell>
          <cell r="I23">
            <v>2</v>
          </cell>
          <cell r="J23" t="str">
            <v>โรงพยาบาลส่งเสริมสุขภาพตำบลแจงงาม</v>
          </cell>
        </row>
        <row r="24">
          <cell r="B24">
            <v>20</v>
          </cell>
          <cell r="G24" t="str">
            <v>QT68002</v>
          </cell>
          <cell r="H24" t="str">
            <v>QT</v>
          </cell>
          <cell r="I24">
            <v>2</v>
          </cell>
          <cell r="J24" t="str">
            <v>โรงพยาบาลส่งเสริมสุขภาพตำบลแจงงาม</v>
          </cell>
        </row>
        <row r="25">
          <cell r="B25">
            <v>21</v>
          </cell>
          <cell r="G25" t="str">
            <v>QT68002</v>
          </cell>
          <cell r="H25" t="str">
            <v>QT</v>
          </cell>
          <cell r="I25">
            <v>2</v>
          </cell>
          <cell r="J25" t="str">
            <v>โรงพยาบาลส่งเสริมสุขภาพตำบลแจงงาม</v>
          </cell>
        </row>
        <row r="26">
          <cell r="B26">
            <v>22</v>
          </cell>
          <cell r="G26" t="str">
            <v>QT68003</v>
          </cell>
          <cell r="H26" t="str">
            <v>QT</v>
          </cell>
          <cell r="I26">
            <v>1</v>
          </cell>
          <cell r="J26" t="str">
            <v>โรงพยาบาลส่งเสริมสุขภาพตำบลแจงงาม</v>
          </cell>
        </row>
        <row r="27">
          <cell r="B27">
            <v>23</v>
          </cell>
          <cell r="G27" t="str">
            <v>QT68003</v>
          </cell>
          <cell r="H27" t="str">
            <v>QT</v>
          </cell>
          <cell r="I27">
            <v>1</v>
          </cell>
          <cell r="J27" t="str">
            <v>โรงพยาบาลส่งเสริมสุขภาพตำบลแจงงาม</v>
          </cell>
        </row>
        <row r="28">
          <cell r="B28">
            <v>24</v>
          </cell>
          <cell r="G28" t="str">
            <v>QT68003</v>
          </cell>
          <cell r="H28" t="str">
            <v>QT</v>
          </cell>
          <cell r="I28">
            <v>1</v>
          </cell>
          <cell r="J28" t="str">
            <v>โรงพยาบาลส่งเสริมสุขภาพตำบลแจงงาม</v>
          </cell>
        </row>
        <row r="29">
          <cell r="B29">
            <v>25</v>
          </cell>
          <cell r="G29" t="str">
            <v>QT68003</v>
          </cell>
          <cell r="H29" t="str">
            <v>QT</v>
          </cell>
          <cell r="I29">
            <v>1</v>
          </cell>
          <cell r="J29" t="str">
            <v>โรงพยาบาลส่งเสริมสุขภาพตำบลแจงงาม</v>
          </cell>
        </row>
        <row r="30">
          <cell r="B30">
            <v>26</v>
          </cell>
          <cell r="G30" t="str">
            <v>QT68004</v>
          </cell>
          <cell r="H30" t="str">
            <v>QT</v>
          </cell>
          <cell r="I30">
            <v>2</v>
          </cell>
          <cell r="J30" t="str">
            <v>โรงพยาบาลส่งเสริมสุขภาพตำบลบ้านสามัคคีธรรม</v>
          </cell>
        </row>
        <row r="31">
          <cell r="B31">
            <v>27</v>
          </cell>
          <cell r="G31" t="str">
            <v>QT68005</v>
          </cell>
          <cell r="H31" t="str">
            <v>QT</v>
          </cell>
          <cell r="I31">
            <v>5</v>
          </cell>
          <cell r="J31" t="str">
            <v>โรงพยาบาลส่งเสริมสุขภาพตำบลหนองโพธิ์</v>
          </cell>
        </row>
        <row r="32">
          <cell r="B32">
            <v>28</v>
          </cell>
          <cell r="G32" t="str">
            <v>QT68006</v>
          </cell>
          <cell r="H32" t="str">
            <v>QT</v>
          </cell>
          <cell r="I32">
            <v>50</v>
          </cell>
          <cell r="J32" t="str">
            <v>โรงพยาบาลส่งเสริมสุขภาพตำบลแจงงาม</v>
          </cell>
        </row>
        <row r="33">
          <cell r="B33">
            <v>29</v>
          </cell>
          <cell r="G33" t="str">
            <v>QT68006</v>
          </cell>
          <cell r="H33" t="str">
            <v>QT</v>
          </cell>
          <cell r="I33">
            <v>1</v>
          </cell>
          <cell r="J33" t="str">
            <v>โรงพยาบาลส่งเสริมสุขภาพตำบลแจงงาม</v>
          </cell>
        </row>
        <row r="34">
          <cell r="B34">
            <v>30</v>
          </cell>
          <cell r="G34" t="str">
            <v>QT68006</v>
          </cell>
          <cell r="H34" t="str">
            <v>QT</v>
          </cell>
          <cell r="I34">
            <v>2</v>
          </cell>
          <cell r="J34" t="str">
            <v>โรงพยาบาลส่งเสริมสุขภาพตำบลแจงงาม</v>
          </cell>
        </row>
        <row r="35">
          <cell r="B35">
            <v>31</v>
          </cell>
          <cell r="G35" t="str">
            <v>QT68006</v>
          </cell>
          <cell r="H35" t="str">
            <v>QT</v>
          </cell>
          <cell r="I35">
            <v>5</v>
          </cell>
          <cell r="J35" t="str">
            <v>โรงพยาบาลส่งเสริมสุขภาพตำบลแจงงาม</v>
          </cell>
        </row>
        <row r="36">
          <cell r="B36">
            <v>32</v>
          </cell>
          <cell r="G36" t="str">
            <v>QT68006</v>
          </cell>
          <cell r="H36" t="str">
            <v>QT</v>
          </cell>
          <cell r="I36">
            <v>2</v>
          </cell>
          <cell r="J36" t="str">
            <v>โรงพยาบาลส่งเสริมสุขภาพตำบลแจงงาม</v>
          </cell>
        </row>
        <row r="37">
          <cell r="B37">
            <v>33</v>
          </cell>
          <cell r="G37" t="str">
            <v>QT68006</v>
          </cell>
          <cell r="H37" t="str">
            <v>QT</v>
          </cell>
          <cell r="I37">
            <v>1</v>
          </cell>
          <cell r="J37" t="str">
            <v>โรงพยาบาลส่งเสริมสุขภาพตำบลแจงงาม</v>
          </cell>
        </row>
        <row r="38">
          <cell r="B38">
            <v>34</v>
          </cell>
          <cell r="G38" t="str">
            <v>QT68006</v>
          </cell>
          <cell r="H38" t="str">
            <v>QT</v>
          </cell>
          <cell r="I38">
            <v>3</v>
          </cell>
          <cell r="J38" t="str">
            <v>โรงพยาบาลส่งเสริมสุขภาพตำบลแจงงาม</v>
          </cell>
        </row>
        <row r="39">
          <cell r="B39">
            <v>35</v>
          </cell>
          <cell r="G39" t="str">
            <v>QT68006</v>
          </cell>
          <cell r="H39" t="str">
            <v>QT</v>
          </cell>
          <cell r="I39">
            <v>3</v>
          </cell>
          <cell r="J39" t="str">
            <v>โรงพยาบาลส่งเสริมสุขภาพตำบลแจงงาม</v>
          </cell>
        </row>
        <row r="40">
          <cell r="B40">
            <v>36</v>
          </cell>
          <cell r="G40" t="str">
            <v>QT68006</v>
          </cell>
          <cell r="H40" t="str">
            <v>QT</v>
          </cell>
          <cell r="I40">
            <v>3</v>
          </cell>
          <cell r="J40" t="str">
            <v>โรงพยาบาลส่งเสริมสุขภาพตำบลแจงงาม</v>
          </cell>
        </row>
        <row r="41">
          <cell r="B41">
            <v>37</v>
          </cell>
          <cell r="G41" t="str">
            <v>QT68006</v>
          </cell>
          <cell r="H41" t="str">
            <v>QT</v>
          </cell>
          <cell r="I41">
            <v>1</v>
          </cell>
          <cell r="J41" t="str">
            <v>โรงพยาบาลส่งเสริมสุขภาพตำบลแจงงาม</v>
          </cell>
        </row>
        <row r="42">
          <cell r="B42">
            <v>38</v>
          </cell>
          <cell r="G42" t="str">
            <v>QT68006</v>
          </cell>
          <cell r="H42" t="str">
            <v>QT</v>
          </cell>
          <cell r="I42">
            <v>1</v>
          </cell>
          <cell r="J42" t="str">
            <v>โรงพยาบาลส่งเสริมสุขภาพตำบลแจงงาม</v>
          </cell>
        </row>
        <row r="43">
          <cell r="B43">
            <v>39</v>
          </cell>
          <cell r="G43" t="str">
            <v>QT68006</v>
          </cell>
          <cell r="H43" t="str">
            <v>QT</v>
          </cell>
          <cell r="I43">
            <v>2</v>
          </cell>
          <cell r="J43" t="str">
            <v>โรงพยาบาลส่งเสริมสุขภาพตำบลแจงงาม</v>
          </cell>
        </row>
        <row r="44">
          <cell r="B44">
            <v>40</v>
          </cell>
          <cell r="G44" t="str">
            <v>QT68006</v>
          </cell>
          <cell r="H44" t="str">
            <v>QT</v>
          </cell>
          <cell r="I44">
            <v>1</v>
          </cell>
          <cell r="J44" t="str">
            <v>โรงพยาบาลส่งเสริมสุขภาพตำบลแจงงาม</v>
          </cell>
        </row>
        <row r="45">
          <cell r="B45">
            <v>41</v>
          </cell>
          <cell r="G45" t="str">
            <v>QT68006</v>
          </cell>
          <cell r="H45" t="str">
            <v>QT</v>
          </cell>
          <cell r="I45">
            <v>5</v>
          </cell>
          <cell r="J45" t="str">
            <v>โรงพยาบาลส่งเสริมสุขภาพตำบลแจงงาม</v>
          </cell>
        </row>
        <row r="46">
          <cell r="B46">
            <v>42</v>
          </cell>
          <cell r="G46" t="str">
            <v>QT68006</v>
          </cell>
          <cell r="H46" t="str">
            <v>QT</v>
          </cell>
          <cell r="I46">
            <v>3</v>
          </cell>
          <cell r="J46" t="str">
            <v>โรงพยาบาลส่งเสริมสุขภาพตำบลแจงงาม</v>
          </cell>
        </row>
        <row r="47">
          <cell r="B47">
            <v>43</v>
          </cell>
          <cell r="G47" t="str">
            <v>QT68006</v>
          </cell>
          <cell r="H47" t="str">
            <v>QT</v>
          </cell>
          <cell r="I47">
            <v>13</v>
          </cell>
          <cell r="J47" t="str">
            <v>โรงพยาบาลส่งเสริมสุขภาพตำบลแจงงาม</v>
          </cell>
        </row>
        <row r="48">
          <cell r="B48">
            <v>44</v>
          </cell>
          <cell r="G48" t="str">
            <v>QT68006</v>
          </cell>
          <cell r="H48" t="str">
            <v>QT</v>
          </cell>
          <cell r="I48">
            <v>15</v>
          </cell>
          <cell r="J48" t="str">
            <v>โรงพยาบาลส่งเสริมสุขภาพตำบลแจงงาม</v>
          </cell>
        </row>
        <row r="49">
          <cell r="B49">
            <v>45</v>
          </cell>
          <cell r="G49" t="str">
            <v>QT68006</v>
          </cell>
          <cell r="H49" t="str">
            <v>QT</v>
          </cell>
          <cell r="I49">
            <v>2</v>
          </cell>
          <cell r="J49" t="str">
            <v>โรงพยาบาลส่งเสริมสุขภาพตำบลแจงงาม</v>
          </cell>
        </row>
        <row r="50">
          <cell r="B50">
            <v>46</v>
          </cell>
          <cell r="G50" t="str">
            <v>QT68006</v>
          </cell>
          <cell r="H50" t="str">
            <v>QT</v>
          </cell>
          <cell r="I50">
            <v>13</v>
          </cell>
          <cell r="J50" t="str">
            <v>โรงพยาบาลส่งเสริมสุขภาพตำบลแจงงาม</v>
          </cell>
        </row>
        <row r="51">
          <cell r="B51">
            <v>47</v>
          </cell>
          <cell r="G51" t="str">
            <v>QT68006</v>
          </cell>
          <cell r="H51" t="str">
            <v>QT</v>
          </cell>
          <cell r="I51">
            <v>5</v>
          </cell>
          <cell r="J51" t="str">
            <v>โรงพยาบาลส่งเสริมสุขภาพตำบลแจงงาม</v>
          </cell>
        </row>
        <row r="52">
          <cell r="B52">
            <v>48</v>
          </cell>
          <cell r="G52" t="str">
            <v>QT68006</v>
          </cell>
          <cell r="H52" t="str">
            <v>QT</v>
          </cell>
          <cell r="I52">
            <v>1</v>
          </cell>
          <cell r="J52" t="str">
            <v>โรงพยาบาลส่งเสริมสุขภาพตำบลแจงงาม</v>
          </cell>
        </row>
        <row r="53">
          <cell r="B53">
            <v>49</v>
          </cell>
          <cell r="G53" t="str">
            <v>QT68006</v>
          </cell>
          <cell r="H53" t="str">
            <v>QT</v>
          </cell>
          <cell r="I53">
            <v>2</v>
          </cell>
          <cell r="J53" t="str">
            <v>โรงพยาบาลส่งเสริมสุขภาพตำบลแจงงาม</v>
          </cell>
        </row>
        <row r="54">
          <cell r="B54">
            <v>50</v>
          </cell>
          <cell r="G54" t="str">
            <v>QT68006</v>
          </cell>
          <cell r="H54" t="str">
            <v>QT</v>
          </cell>
          <cell r="I54">
            <v>10</v>
          </cell>
          <cell r="J54" t="str">
            <v>โรงพยาบาลส่งเสริมสุขภาพตำบลแจงงาม</v>
          </cell>
        </row>
        <row r="55">
          <cell r="B55">
            <v>51</v>
          </cell>
          <cell r="G55" t="str">
            <v>QT68006</v>
          </cell>
          <cell r="H55" t="str">
            <v>QT</v>
          </cell>
          <cell r="I55">
            <v>5</v>
          </cell>
          <cell r="J55" t="str">
            <v>โรงพยาบาลส่งเสริมสุขภาพตำบลแจงงาม</v>
          </cell>
        </row>
        <row r="56">
          <cell r="B56">
            <v>52</v>
          </cell>
          <cell r="G56" t="str">
            <v>QT68006</v>
          </cell>
          <cell r="H56" t="str">
            <v>QT</v>
          </cell>
          <cell r="I56">
            <v>1</v>
          </cell>
          <cell r="J56" t="str">
            <v>โรงพยาบาลส่งเสริมสุขภาพตำบลแจงงาม</v>
          </cell>
        </row>
        <row r="57">
          <cell r="B57">
            <v>53</v>
          </cell>
          <cell r="G57" t="str">
            <v>QT68006</v>
          </cell>
          <cell r="H57" t="str">
            <v>QT</v>
          </cell>
          <cell r="I57">
            <v>1</v>
          </cell>
          <cell r="J57" t="str">
            <v>โรงพยาบาลส่งเสริมสุขภาพตำบลแจงงาม</v>
          </cell>
        </row>
        <row r="58">
          <cell r="B58">
            <v>54</v>
          </cell>
          <cell r="G58" t="str">
            <v>QT68006</v>
          </cell>
          <cell r="H58" t="str">
            <v>QT</v>
          </cell>
          <cell r="I58">
            <v>1</v>
          </cell>
          <cell r="J58" t="str">
            <v>โรงพยาบาลส่งเสริมสุขภาพตำบลแจงงาม</v>
          </cell>
        </row>
        <row r="59">
          <cell r="B59">
            <v>55</v>
          </cell>
          <cell r="G59" t="str">
            <v>QT68006</v>
          </cell>
          <cell r="H59" t="str">
            <v>QT</v>
          </cell>
          <cell r="I59">
            <v>5</v>
          </cell>
          <cell r="J59" t="str">
            <v>โรงพยาบาลส่งเสริมสุขภาพตำบลแจงงาม</v>
          </cell>
        </row>
        <row r="60">
          <cell r="B60">
            <v>56</v>
          </cell>
          <cell r="G60" t="str">
            <v>QT68006</v>
          </cell>
          <cell r="H60" t="str">
            <v>QT</v>
          </cell>
          <cell r="I60">
            <v>1</v>
          </cell>
          <cell r="J60" t="str">
            <v>โรงพยาบาลส่งเสริมสุขภาพตำบลแจงงาม</v>
          </cell>
        </row>
        <row r="61">
          <cell r="B61">
            <v>57</v>
          </cell>
          <cell r="G61" t="str">
            <v>QT68006</v>
          </cell>
          <cell r="H61" t="str">
            <v>QT</v>
          </cell>
          <cell r="I61">
            <v>1</v>
          </cell>
          <cell r="J61" t="str">
            <v>โรงพยาบาลส่งเสริมสุขภาพตำบลแจงงาม</v>
          </cell>
        </row>
        <row r="62">
          <cell r="B62">
            <v>58</v>
          </cell>
          <cell r="G62" t="str">
            <v>QT68006</v>
          </cell>
          <cell r="H62" t="str">
            <v>QT</v>
          </cell>
          <cell r="I62">
            <v>20</v>
          </cell>
          <cell r="J62" t="str">
            <v>โรงพยาบาลส่งเสริมสุขภาพตำบลแจงงาม</v>
          </cell>
        </row>
        <row r="63">
          <cell r="B63">
            <v>59</v>
          </cell>
          <cell r="G63" t="str">
            <v>QT68006</v>
          </cell>
          <cell r="H63" t="str">
            <v>QT</v>
          </cell>
          <cell r="I63">
            <v>2</v>
          </cell>
          <cell r="J63" t="str">
            <v>โรงพยาบาลส่งเสริมสุขภาพตำบลแจงงาม</v>
          </cell>
        </row>
        <row r="64">
          <cell r="B64">
            <v>60</v>
          </cell>
          <cell r="G64" t="str">
            <v>QT68006</v>
          </cell>
          <cell r="H64" t="str">
            <v>QT</v>
          </cell>
          <cell r="I64">
            <v>2</v>
          </cell>
          <cell r="J64" t="str">
            <v>โรงพยาบาลส่งเสริมสุขภาพตำบลแจงงาม</v>
          </cell>
        </row>
        <row r="65">
          <cell r="B65">
            <v>61</v>
          </cell>
          <cell r="G65" t="str">
            <v>QT68006</v>
          </cell>
          <cell r="H65" t="str">
            <v>QT</v>
          </cell>
          <cell r="I65">
            <v>1</v>
          </cell>
          <cell r="J65" t="str">
            <v>โรงพยาบาลส่งเสริมสุขภาพตำบลแจงงาม</v>
          </cell>
        </row>
        <row r="66">
          <cell r="B66">
            <v>62</v>
          </cell>
          <cell r="G66" t="str">
            <v>QT68006</v>
          </cell>
          <cell r="H66" t="str">
            <v>QT</v>
          </cell>
          <cell r="I66">
            <v>5</v>
          </cell>
          <cell r="J66" t="str">
            <v>โรงพยาบาลส่งเสริมสุขภาพตำบลแจงงาม</v>
          </cell>
        </row>
        <row r="67">
          <cell r="B67">
            <v>63</v>
          </cell>
          <cell r="G67" t="str">
            <v>QT68006</v>
          </cell>
          <cell r="H67" t="str">
            <v>QT</v>
          </cell>
          <cell r="I67">
            <v>12</v>
          </cell>
          <cell r="J67" t="str">
            <v>โรงพยาบาลส่งเสริมสุขภาพตำบลแจงงาม</v>
          </cell>
        </row>
        <row r="68">
          <cell r="B68">
            <v>64</v>
          </cell>
          <cell r="G68" t="str">
            <v>QT68006</v>
          </cell>
          <cell r="H68" t="str">
            <v>QT</v>
          </cell>
          <cell r="I68">
            <v>15</v>
          </cell>
          <cell r="J68" t="str">
            <v>โรงพยาบาลส่งเสริมสุขภาพตำบลแจงงาม</v>
          </cell>
        </row>
        <row r="69">
          <cell r="B69">
            <v>65</v>
          </cell>
          <cell r="G69" t="str">
            <v>QT68006</v>
          </cell>
          <cell r="H69" t="str">
            <v>QT</v>
          </cell>
          <cell r="I69">
            <v>2</v>
          </cell>
          <cell r="J69" t="str">
            <v>โรงพยาบาลส่งเสริมสุขภาพตำบลแจงงาม</v>
          </cell>
        </row>
        <row r="70">
          <cell r="B70">
            <v>66</v>
          </cell>
          <cell r="G70" t="str">
            <v>QT68006</v>
          </cell>
          <cell r="H70" t="str">
            <v>QT</v>
          </cell>
          <cell r="I70">
            <v>1</v>
          </cell>
          <cell r="J70" t="str">
            <v>โรงพยาบาลส่งเสริมสุขภาพตำบลแจงงาม</v>
          </cell>
        </row>
        <row r="71">
          <cell r="B71">
            <v>67</v>
          </cell>
          <cell r="G71" t="str">
            <v>QT68006</v>
          </cell>
          <cell r="H71" t="str">
            <v>QT</v>
          </cell>
          <cell r="I71">
            <v>5</v>
          </cell>
          <cell r="J71" t="str">
            <v>โรงพยาบาลส่งเสริมสุขภาพตำบลแจงงาม</v>
          </cell>
        </row>
        <row r="72">
          <cell r="B72">
            <v>68</v>
          </cell>
          <cell r="G72" t="str">
            <v>QT68006</v>
          </cell>
          <cell r="H72" t="str">
            <v>QT</v>
          </cell>
          <cell r="I72">
            <v>15</v>
          </cell>
          <cell r="J72" t="str">
            <v>โรงพยาบาลส่งเสริมสุขภาพตำบลแจงงาม</v>
          </cell>
        </row>
        <row r="73">
          <cell r="B73">
            <v>69</v>
          </cell>
          <cell r="G73" t="str">
            <v>QT68006</v>
          </cell>
          <cell r="H73" t="str">
            <v>QT</v>
          </cell>
          <cell r="I73">
            <v>5</v>
          </cell>
          <cell r="J73" t="str">
            <v>โรงพยาบาลส่งเสริมสุขภาพตำบลแจงงาม</v>
          </cell>
        </row>
        <row r="74">
          <cell r="B74">
            <v>70</v>
          </cell>
          <cell r="G74" t="str">
            <v>QT68006</v>
          </cell>
          <cell r="H74" t="str">
            <v>QT</v>
          </cell>
          <cell r="I74">
            <v>1</v>
          </cell>
          <cell r="J74" t="str">
            <v>โรงพยาบาลส่งเสริมสุขภาพตำบลแจงงาม</v>
          </cell>
        </row>
        <row r="75">
          <cell r="B75">
            <v>71</v>
          </cell>
          <cell r="G75" t="str">
            <v>QT68006</v>
          </cell>
          <cell r="H75" t="str">
            <v>QT</v>
          </cell>
          <cell r="I75">
            <v>13</v>
          </cell>
          <cell r="J75" t="str">
            <v>โรงพยาบาลส่งเสริมสุขภาพตำบลแจงงาม</v>
          </cell>
        </row>
        <row r="76">
          <cell r="B76">
            <v>72</v>
          </cell>
          <cell r="G76" t="str">
            <v>QT68006</v>
          </cell>
          <cell r="H76" t="str">
            <v>QT</v>
          </cell>
          <cell r="I76">
            <v>1</v>
          </cell>
          <cell r="J76" t="str">
            <v>โรงพยาบาลส่งเสริมสุขภาพตำบลแจงงาม</v>
          </cell>
        </row>
        <row r="77">
          <cell r="B77">
            <v>73</v>
          </cell>
          <cell r="G77" t="str">
            <v>QT68006</v>
          </cell>
          <cell r="H77" t="str">
            <v>QT</v>
          </cell>
          <cell r="I77">
            <v>1</v>
          </cell>
          <cell r="J77" t="str">
            <v>โรงพยาบาลส่งเสริมสุขภาพตำบลแจงงาม</v>
          </cell>
        </row>
        <row r="78">
          <cell r="B78">
            <v>74</v>
          </cell>
          <cell r="G78" t="str">
            <v>QT68006</v>
          </cell>
          <cell r="H78" t="str">
            <v>QT</v>
          </cell>
          <cell r="I78">
            <v>1</v>
          </cell>
          <cell r="J78" t="str">
            <v>โรงพยาบาลส่งเสริมสุขภาพตำบลแจงงาม</v>
          </cell>
        </row>
        <row r="79">
          <cell r="B79">
            <v>75</v>
          </cell>
          <cell r="G79" t="str">
            <v>QT68006</v>
          </cell>
          <cell r="H79" t="str">
            <v>QT</v>
          </cell>
          <cell r="I79">
            <v>1</v>
          </cell>
          <cell r="J79" t="str">
            <v>โรงพยาบาลส่งเสริมสุขภาพตำบลแจงงาม</v>
          </cell>
        </row>
        <row r="80">
          <cell r="B80">
            <v>76</v>
          </cell>
          <cell r="G80" t="str">
            <v>IN00001</v>
          </cell>
          <cell r="H80" t="str">
            <v>IN</v>
          </cell>
          <cell r="I80">
            <v>2</v>
          </cell>
          <cell r="J80" t="str">
            <v>โรงพยาบาลส่งเสริมสุขภาพตำบลบ้านสามัคคีธรรม</v>
          </cell>
          <cell r="K80" t="str">
            <v>QT68004</v>
          </cell>
        </row>
        <row r="81">
          <cell r="B81">
            <v>77</v>
          </cell>
          <cell r="G81" t="str">
            <v>RT00001</v>
          </cell>
          <cell r="H81" t="str">
            <v>RT</v>
          </cell>
          <cell r="I81">
            <v>2</v>
          </cell>
          <cell r="J81" t="str">
            <v>โรงพยาบาลส่งเสริมสุขภาพตำบลบ้านสามัคคีธรรม</v>
          </cell>
          <cell r="K81" t="str">
            <v>In00001</v>
          </cell>
        </row>
        <row r="82">
          <cell r="B82">
            <v>78</v>
          </cell>
          <cell r="G82" t="str">
            <v>RT00002</v>
          </cell>
          <cell r="H82" t="str">
            <v>RT</v>
          </cell>
          <cell r="I82">
            <v>3</v>
          </cell>
          <cell r="J82" t="str">
            <v>โรงพยาบาลส่งเสริมสุขภาพตำบลแจงงาม</v>
          </cell>
          <cell r="K82" t="str">
            <v>QT68001</v>
          </cell>
        </row>
        <row r="83">
          <cell r="B83">
            <v>80</v>
          </cell>
          <cell r="G83" t="str">
            <v>RT00002</v>
          </cell>
          <cell r="H83" t="str">
            <v>RT</v>
          </cell>
          <cell r="I83">
            <v>7</v>
          </cell>
          <cell r="J83" t="str">
            <v>โรงพยาบาลส่งเสริมสุขภาพตำบลแจงงาม</v>
          </cell>
          <cell r="K83" t="str">
            <v>QT68001</v>
          </cell>
        </row>
        <row r="84">
          <cell r="B84">
            <v>83</v>
          </cell>
          <cell r="G84" t="str">
            <v>RT00002</v>
          </cell>
          <cell r="H84" t="str">
            <v>RT</v>
          </cell>
          <cell r="I84">
            <v>2</v>
          </cell>
          <cell r="J84" t="str">
            <v>โรงพยาบาลส่งเสริมสุขภาพตำบลแจงงาม</v>
          </cell>
          <cell r="K84" t="str">
            <v>QT68001</v>
          </cell>
        </row>
        <row r="85">
          <cell r="B85">
            <v>87</v>
          </cell>
          <cell r="G85" t="str">
            <v>RT00002</v>
          </cell>
          <cell r="H85" t="str">
            <v>RT</v>
          </cell>
          <cell r="I85">
            <v>5</v>
          </cell>
          <cell r="J85" t="str">
            <v>โรงพยาบาลส่งเสริมสุขภาพตำบลแจงงาม</v>
          </cell>
          <cell r="K85" t="str">
            <v>QT68001</v>
          </cell>
        </row>
        <row r="86">
          <cell r="B86">
            <v>92</v>
          </cell>
          <cell r="G86" t="str">
            <v>RT00002</v>
          </cell>
          <cell r="H86" t="str">
            <v>RT</v>
          </cell>
          <cell r="I86">
            <v>5</v>
          </cell>
          <cell r="J86" t="str">
            <v>โรงพยาบาลส่งเสริมสุขภาพตำบลแจงงาม</v>
          </cell>
          <cell r="K86" t="str">
            <v>QT68001</v>
          </cell>
        </row>
        <row r="87">
          <cell r="B87">
            <v>98</v>
          </cell>
          <cell r="G87" t="str">
            <v>RT00002</v>
          </cell>
          <cell r="H87" t="str">
            <v>RT</v>
          </cell>
          <cell r="I87">
            <v>5</v>
          </cell>
          <cell r="J87" t="str">
            <v>โรงพยาบาลส่งเสริมสุขภาพตำบลแจงงาม</v>
          </cell>
          <cell r="K87" t="str">
            <v>QT68001</v>
          </cell>
        </row>
        <row r="88">
          <cell r="B88">
            <v>99</v>
          </cell>
          <cell r="G88" t="str">
            <v>RT00002</v>
          </cell>
          <cell r="H88" t="str">
            <v>RT</v>
          </cell>
          <cell r="I88">
            <v>1</v>
          </cell>
          <cell r="J88" t="str">
            <v>โรงพยาบาลส่งเสริมสุขภาพตำบลแจงงาม</v>
          </cell>
          <cell r="K88" t="str">
            <v>QT68001</v>
          </cell>
        </row>
        <row r="89">
          <cell r="B89">
            <v>100</v>
          </cell>
          <cell r="G89" t="str">
            <v>RT00002</v>
          </cell>
          <cell r="H89" t="str">
            <v>RT</v>
          </cell>
          <cell r="I89">
            <v>5</v>
          </cell>
          <cell r="J89" t="str">
            <v>โรงพยาบาลส่งเสริมสุขภาพตำบลแจงงาม</v>
          </cell>
          <cell r="K89" t="str">
            <v>QT68001</v>
          </cell>
        </row>
        <row r="90">
          <cell r="B90">
            <v>101</v>
          </cell>
          <cell r="G90" t="str">
            <v>RT00002</v>
          </cell>
          <cell r="H90" t="str">
            <v>RT</v>
          </cell>
          <cell r="I90">
            <v>1</v>
          </cell>
          <cell r="J90" t="str">
            <v>โรงพยาบาลส่งเสริมสุขภาพตำบลแจงงาม</v>
          </cell>
          <cell r="K90" t="str">
            <v>QT68001</v>
          </cell>
        </row>
        <row r="91">
          <cell r="B91">
            <v>102</v>
          </cell>
          <cell r="G91" t="str">
            <v>RT00002</v>
          </cell>
          <cell r="H91" t="str">
            <v>RT</v>
          </cell>
          <cell r="I91">
            <v>3</v>
          </cell>
          <cell r="J91" t="str">
            <v>โรงพยาบาลส่งเสริมสุขภาพตำบลแจงงาม</v>
          </cell>
          <cell r="K91" t="str">
            <v>QT68001</v>
          </cell>
        </row>
        <row r="92">
          <cell r="B92">
            <v>103</v>
          </cell>
          <cell r="G92" t="str">
            <v>RT00002</v>
          </cell>
          <cell r="H92" t="str">
            <v>RT</v>
          </cell>
          <cell r="I92">
            <v>2</v>
          </cell>
          <cell r="J92" t="str">
            <v>โรงพยาบาลส่งเสริมสุขภาพตำบลแจงงาม</v>
          </cell>
          <cell r="K92" t="str">
            <v>QT68001</v>
          </cell>
        </row>
        <row r="93">
          <cell r="B93">
            <v>104</v>
          </cell>
          <cell r="G93" t="str">
            <v>RT00002</v>
          </cell>
          <cell r="H93" t="str">
            <v>RT</v>
          </cell>
          <cell r="I93">
            <v>2</v>
          </cell>
          <cell r="J93" t="str">
            <v>โรงพยาบาลส่งเสริมสุขภาพตำบลแจงงาม</v>
          </cell>
          <cell r="K93" t="str">
            <v>QT68001</v>
          </cell>
        </row>
        <row r="94">
          <cell r="B94">
            <v>105</v>
          </cell>
          <cell r="G94" t="str">
            <v>RT00002</v>
          </cell>
          <cell r="H94" t="str">
            <v>RT</v>
          </cell>
          <cell r="I94">
            <v>1</v>
          </cell>
          <cell r="J94" t="str">
            <v>โรงพยาบาลส่งเสริมสุขภาพตำบลแจงงาม</v>
          </cell>
          <cell r="K94" t="str">
            <v>QT68001</v>
          </cell>
        </row>
        <row r="95">
          <cell r="B95">
            <v>106</v>
          </cell>
          <cell r="G95" t="str">
            <v>RT00002</v>
          </cell>
          <cell r="H95" t="str">
            <v>RT</v>
          </cell>
          <cell r="I95">
            <v>2</v>
          </cell>
          <cell r="J95" t="str">
            <v>โรงพยาบาลส่งเสริมสุขภาพตำบลแจงงาม</v>
          </cell>
          <cell r="K95" t="str">
            <v>QT68001</v>
          </cell>
        </row>
        <row r="96">
          <cell r="B96">
            <v>107</v>
          </cell>
          <cell r="G96" t="str">
            <v>RT00002</v>
          </cell>
          <cell r="H96" t="str">
            <v>RT</v>
          </cell>
          <cell r="I96">
            <v>1</v>
          </cell>
          <cell r="J96" t="str">
            <v>โรงพยาบาลส่งเสริมสุขภาพตำบลแจงงาม</v>
          </cell>
          <cell r="K96" t="str">
            <v>QT68001</v>
          </cell>
        </row>
        <row r="97">
          <cell r="B97">
            <v>108</v>
          </cell>
          <cell r="G97" t="str">
            <v>IN00002</v>
          </cell>
          <cell r="H97" t="str">
            <v>IN</v>
          </cell>
          <cell r="I97">
            <v>3</v>
          </cell>
          <cell r="J97" t="str">
            <v>โรงพยาบาลส่งเสริมสุขภาพตำบลแจงงาม</v>
          </cell>
          <cell r="K97" t="str">
            <v>QT68001</v>
          </cell>
        </row>
        <row r="98">
          <cell r="B98">
            <v>109</v>
          </cell>
          <cell r="G98" t="str">
            <v>IN00002</v>
          </cell>
          <cell r="H98" t="str">
            <v>IN</v>
          </cell>
          <cell r="I98">
            <v>7</v>
          </cell>
          <cell r="J98" t="str">
            <v>โรงพยาบาลส่งเสริมสุขภาพตำบลแจงงาม</v>
          </cell>
          <cell r="K98" t="str">
            <v>QT68001</v>
          </cell>
        </row>
        <row r="99">
          <cell r="B99">
            <v>110</v>
          </cell>
          <cell r="G99" t="str">
            <v>IN00002</v>
          </cell>
          <cell r="H99" t="str">
            <v>IN</v>
          </cell>
          <cell r="I99">
            <v>2</v>
          </cell>
          <cell r="J99" t="str">
            <v>โรงพยาบาลส่งเสริมสุขภาพตำบลแจงงาม</v>
          </cell>
          <cell r="K99" t="str">
            <v>QT68001</v>
          </cell>
        </row>
        <row r="100">
          <cell r="B100">
            <v>111</v>
          </cell>
          <cell r="G100" t="str">
            <v>IN00002</v>
          </cell>
          <cell r="H100" t="str">
            <v>IN</v>
          </cell>
          <cell r="I100">
            <v>5</v>
          </cell>
          <cell r="J100" t="str">
            <v>โรงพยาบาลส่งเสริมสุขภาพตำบลแจงงาม</v>
          </cell>
          <cell r="K100" t="str">
            <v>QT68001</v>
          </cell>
        </row>
        <row r="101">
          <cell r="B101">
            <v>112</v>
          </cell>
          <cell r="G101" t="str">
            <v>IN00002</v>
          </cell>
          <cell r="H101" t="str">
            <v>IN</v>
          </cell>
          <cell r="I101">
            <v>5</v>
          </cell>
          <cell r="J101" t="str">
            <v>โรงพยาบาลส่งเสริมสุขภาพตำบลแจงงาม</v>
          </cell>
          <cell r="K101" t="str">
            <v>QT68001</v>
          </cell>
        </row>
        <row r="102">
          <cell r="B102">
            <v>113</v>
          </cell>
          <cell r="G102" t="str">
            <v>IN00002</v>
          </cell>
          <cell r="H102" t="str">
            <v>IN</v>
          </cell>
          <cell r="I102">
            <v>5</v>
          </cell>
          <cell r="J102" t="str">
            <v>โรงพยาบาลส่งเสริมสุขภาพตำบลแจงงาม</v>
          </cell>
          <cell r="K102" t="str">
            <v>QT68001</v>
          </cell>
        </row>
        <row r="103">
          <cell r="B103">
            <v>114</v>
          </cell>
          <cell r="G103" t="str">
            <v>IN00002</v>
          </cell>
          <cell r="H103" t="str">
            <v>IN</v>
          </cell>
          <cell r="I103">
            <v>1</v>
          </cell>
          <cell r="J103" t="str">
            <v>โรงพยาบาลส่งเสริมสุขภาพตำบลแจงงาม</v>
          </cell>
          <cell r="K103" t="str">
            <v>QT68001</v>
          </cell>
        </row>
        <row r="104">
          <cell r="B104">
            <v>115</v>
          </cell>
          <cell r="G104" t="str">
            <v>IN00002</v>
          </cell>
          <cell r="H104" t="str">
            <v>IN</v>
          </cell>
          <cell r="I104">
            <v>5</v>
          </cell>
          <cell r="J104" t="str">
            <v>โรงพยาบาลส่งเสริมสุขภาพตำบลแจงงาม</v>
          </cell>
          <cell r="K104" t="str">
            <v>QT68001</v>
          </cell>
        </row>
        <row r="105">
          <cell r="B105">
            <v>116</v>
          </cell>
          <cell r="G105" t="str">
            <v>IN00002</v>
          </cell>
          <cell r="H105" t="str">
            <v>IN</v>
          </cell>
          <cell r="I105">
            <v>1</v>
          </cell>
          <cell r="J105" t="str">
            <v>โรงพยาบาลส่งเสริมสุขภาพตำบลแจงงาม</v>
          </cell>
          <cell r="K105" t="str">
            <v>QT68001</v>
          </cell>
        </row>
        <row r="106">
          <cell r="B106">
            <v>117</v>
          </cell>
          <cell r="G106" t="str">
            <v>IN00002</v>
          </cell>
          <cell r="H106" t="str">
            <v>IN</v>
          </cell>
          <cell r="I106">
            <v>3</v>
          </cell>
          <cell r="J106" t="str">
            <v>โรงพยาบาลส่งเสริมสุขภาพตำบลแจงงาม</v>
          </cell>
          <cell r="K106" t="str">
            <v>QT68001</v>
          </cell>
        </row>
        <row r="107">
          <cell r="B107">
            <v>118</v>
          </cell>
          <cell r="G107" t="str">
            <v>IN00002</v>
          </cell>
          <cell r="H107" t="str">
            <v>IN</v>
          </cell>
          <cell r="I107">
            <v>2</v>
          </cell>
          <cell r="J107" t="str">
            <v>โรงพยาบาลส่งเสริมสุขภาพตำบลแจงงาม</v>
          </cell>
          <cell r="K107" t="str">
            <v>QT68001</v>
          </cell>
        </row>
        <row r="108">
          <cell r="B108">
            <v>119</v>
          </cell>
          <cell r="G108" t="str">
            <v>IN00002</v>
          </cell>
          <cell r="H108" t="str">
            <v>IN</v>
          </cell>
          <cell r="I108">
            <v>2</v>
          </cell>
          <cell r="J108" t="str">
            <v>โรงพยาบาลส่งเสริมสุขภาพตำบลแจงงาม</v>
          </cell>
          <cell r="K108" t="str">
            <v>QT68001</v>
          </cell>
        </row>
        <row r="109">
          <cell r="B109">
            <v>120</v>
          </cell>
          <cell r="G109" t="str">
            <v>IN00002</v>
          </cell>
          <cell r="H109" t="str">
            <v>IN</v>
          </cell>
          <cell r="I109">
            <v>1</v>
          </cell>
          <cell r="J109" t="str">
            <v>โรงพยาบาลส่งเสริมสุขภาพตำบลแจงงาม</v>
          </cell>
          <cell r="K109" t="str">
            <v>QT68001</v>
          </cell>
        </row>
        <row r="110">
          <cell r="B110">
            <v>121</v>
          </cell>
          <cell r="G110" t="str">
            <v>IN00002</v>
          </cell>
          <cell r="H110" t="str">
            <v>IN</v>
          </cell>
          <cell r="I110">
            <v>2</v>
          </cell>
          <cell r="J110" t="str">
            <v>โรงพยาบาลส่งเสริมสุขภาพตำบลแจงงาม</v>
          </cell>
          <cell r="K110" t="str">
            <v>QT68001</v>
          </cell>
        </row>
        <row r="111">
          <cell r="B111">
            <v>122</v>
          </cell>
          <cell r="G111" t="str">
            <v>IN00002</v>
          </cell>
          <cell r="H111" t="str">
            <v>IN</v>
          </cell>
          <cell r="I111">
            <v>1</v>
          </cell>
          <cell r="J111" t="str">
            <v>โรงพยาบาลส่งเสริมสุขภาพตำบลแจงงาม</v>
          </cell>
          <cell r="K111" t="str">
            <v>QT68001</v>
          </cell>
        </row>
        <row r="112">
          <cell r="B112">
            <v>123</v>
          </cell>
          <cell r="G112" t="str">
            <v>IN00003</v>
          </cell>
          <cell r="H112" t="str">
            <v>IN</v>
          </cell>
          <cell r="I112">
            <v>50</v>
          </cell>
          <cell r="J112" t="str">
            <v>โรงพยาบาลส่งเสริมสุขภาพตำบลแจงงาม</v>
          </cell>
          <cell r="K112" t="str">
            <v>QT68006</v>
          </cell>
        </row>
        <row r="113">
          <cell r="B113">
            <v>124</v>
          </cell>
          <cell r="G113" t="str">
            <v>IN00003</v>
          </cell>
          <cell r="H113" t="str">
            <v>IN</v>
          </cell>
          <cell r="I113">
            <v>1</v>
          </cell>
          <cell r="J113" t="str">
            <v>โรงพยาบาลส่งเสริมสุขภาพตำบลแจงงาม</v>
          </cell>
          <cell r="K113" t="str">
            <v>QT68006</v>
          </cell>
        </row>
        <row r="114">
          <cell r="B114">
            <v>125</v>
          </cell>
          <cell r="G114" t="str">
            <v>IN00003</v>
          </cell>
          <cell r="H114" t="str">
            <v>IN</v>
          </cell>
          <cell r="I114">
            <v>2</v>
          </cell>
          <cell r="J114" t="str">
            <v>โรงพยาบาลส่งเสริมสุขภาพตำบลแจงงาม</v>
          </cell>
          <cell r="K114" t="str">
            <v>QT68006</v>
          </cell>
        </row>
        <row r="115">
          <cell r="B115">
            <v>126</v>
          </cell>
          <cell r="G115" t="str">
            <v>IN00003</v>
          </cell>
          <cell r="H115" t="str">
            <v>IN</v>
          </cell>
          <cell r="I115">
            <v>5</v>
          </cell>
          <cell r="J115" t="str">
            <v>โรงพยาบาลส่งเสริมสุขภาพตำบลแจงงาม</v>
          </cell>
          <cell r="K115" t="str">
            <v>QT68006</v>
          </cell>
        </row>
        <row r="116">
          <cell r="B116">
            <v>127</v>
          </cell>
          <cell r="G116" t="str">
            <v>IN00003</v>
          </cell>
          <cell r="H116" t="str">
            <v>IN</v>
          </cell>
          <cell r="I116">
            <v>2</v>
          </cell>
          <cell r="J116" t="str">
            <v>โรงพยาบาลส่งเสริมสุขภาพตำบลแจงงาม</v>
          </cell>
          <cell r="K116" t="str">
            <v>QT68006</v>
          </cell>
        </row>
        <row r="117">
          <cell r="B117">
            <v>128</v>
          </cell>
          <cell r="G117" t="str">
            <v>IN00003</v>
          </cell>
          <cell r="H117" t="str">
            <v>IN</v>
          </cell>
          <cell r="I117">
            <v>1</v>
          </cell>
          <cell r="J117" t="str">
            <v>โรงพยาบาลส่งเสริมสุขภาพตำบลแจงงาม</v>
          </cell>
          <cell r="K117" t="str">
            <v>QT68006</v>
          </cell>
        </row>
        <row r="118">
          <cell r="B118">
            <v>129</v>
          </cell>
          <cell r="G118" t="str">
            <v>IN00003</v>
          </cell>
          <cell r="H118" t="str">
            <v>IN</v>
          </cell>
          <cell r="I118">
            <v>3</v>
          </cell>
          <cell r="J118" t="str">
            <v>โรงพยาบาลส่งเสริมสุขภาพตำบลแจงงาม</v>
          </cell>
          <cell r="K118" t="str">
            <v>QT68006</v>
          </cell>
        </row>
        <row r="119">
          <cell r="B119">
            <v>130</v>
          </cell>
          <cell r="G119" t="str">
            <v>IN00003</v>
          </cell>
          <cell r="H119" t="str">
            <v>IN</v>
          </cell>
          <cell r="I119">
            <v>3</v>
          </cell>
          <cell r="J119" t="str">
            <v>โรงพยาบาลส่งเสริมสุขภาพตำบลแจงงาม</v>
          </cell>
          <cell r="K119" t="str">
            <v>QT68006</v>
          </cell>
        </row>
        <row r="120">
          <cell r="B120">
            <v>131</v>
          </cell>
          <cell r="G120" t="str">
            <v>IN00003</v>
          </cell>
          <cell r="H120" t="str">
            <v>IN</v>
          </cell>
          <cell r="I120">
            <v>3</v>
          </cell>
          <cell r="J120" t="str">
            <v>โรงพยาบาลส่งเสริมสุขภาพตำบลแจงงาม</v>
          </cell>
          <cell r="K120" t="str">
            <v>QT68006</v>
          </cell>
        </row>
        <row r="121">
          <cell r="B121">
            <v>132</v>
          </cell>
          <cell r="G121" t="str">
            <v>IN00003</v>
          </cell>
          <cell r="H121" t="str">
            <v>IN</v>
          </cell>
          <cell r="I121">
            <v>1</v>
          </cell>
          <cell r="J121" t="str">
            <v>โรงพยาบาลส่งเสริมสุขภาพตำบลแจงงาม</v>
          </cell>
          <cell r="K121" t="str">
            <v>QT68006</v>
          </cell>
        </row>
        <row r="122">
          <cell r="B122">
            <v>133</v>
          </cell>
          <cell r="G122" t="str">
            <v>IN00003</v>
          </cell>
          <cell r="H122" t="str">
            <v>IN</v>
          </cell>
          <cell r="I122">
            <v>1</v>
          </cell>
          <cell r="J122" t="str">
            <v>โรงพยาบาลส่งเสริมสุขภาพตำบลแจงงาม</v>
          </cell>
          <cell r="K122" t="str">
            <v>QT68006</v>
          </cell>
        </row>
        <row r="123">
          <cell r="B123">
            <v>134</v>
          </cell>
          <cell r="G123" t="str">
            <v>IN00003</v>
          </cell>
          <cell r="H123" t="str">
            <v>IN</v>
          </cell>
          <cell r="I123">
            <v>2</v>
          </cell>
          <cell r="J123" t="str">
            <v>โรงพยาบาลส่งเสริมสุขภาพตำบลแจงงาม</v>
          </cell>
          <cell r="K123" t="str">
            <v>QT68006</v>
          </cell>
        </row>
        <row r="124">
          <cell r="B124">
            <v>135</v>
          </cell>
          <cell r="G124" t="str">
            <v>IN00003</v>
          </cell>
          <cell r="H124" t="str">
            <v>IN</v>
          </cell>
          <cell r="I124">
            <v>1</v>
          </cell>
          <cell r="J124" t="str">
            <v>โรงพยาบาลส่งเสริมสุขภาพตำบลแจงงาม</v>
          </cell>
          <cell r="K124" t="str">
            <v>QT68006</v>
          </cell>
        </row>
        <row r="125">
          <cell r="B125">
            <v>136</v>
          </cell>
          <cell r="G125" t="str">
            <v>IN00003</v>
          </cell>
          <cell r="H125" t="str">
            <v>IN</v>
          </cell>
          <cell r="I125">
            <v>5</v>
          </cell>
          <cell r="J125" t="str">
            <v>โรงพยาบาลส่งเสริมสุขภาพตำบลแจงงาม</v>
          </cell>
          <cell r="K125" t="str">
            <v>QT68006</v>
          </cell>
        </row>
        <row r="126">
          <cell r="B126">
            <v>137</v>
          </cell>
          <cell r="G126" t="str">
            <v>IN00003</v>
          </cell>
          <cell r="H126" t="str">
            <v>IN</v>
          </cell>
          <cell r="I126">
            <v>3</v>
          </cell>
          <cell r="J126" t="str">
            <v>โรงพยาบาลส่งเสริมสุขภาพตำบลแจงงาม</v>
          </cell>
          <cell r="K126" t="str">
            <v>QT68006</v>
          </cell>
        </row>
        <row r="127">
          <cell r="B127">
            <v>138</v>
          </cell>
          <cell r="G127" t="str">
            <v>IN00003</v>
          </cell>
          <cell r="H127" t="str">
            <v>IN</v>
          </cell>
          <cell r="I127">
            <v>13</v>
          </cell>
          <cell r="J127" t="str">
            <v>โรงพยาบาลส่งเสริมสุขภาพตำบลแจงงาม</v>
          </cell>
          <cell r="K127" t="str">
            <v>QT68006</v>
          </cell>
        </row>
        <row r="128">
          <cell r="B128">
            <v>139</v>
          </cell>
          <cell r="G128" t="str">
            <v>IN00003</v>
          </cell>
          <cell r="H128" t="str">
            <v>IN</v>
          </cell>
          <cell r="I128">
            <v>15</v>
          </cell>
          <cell r="J128" t="str">
            <v>โรงพยาบาลส่งเสริมสุขภาพตำบลแจงงาม</v>
          </cell>
          <cell r="K128" t="str">
            <v>QT68006</v>
          </cell>
        </row>
        <row r="129">
          <cell r="B129">
            <v>140</v>
          </cell>
          <cell r="G129" t="str">
            <v>IN00003</v>
          </cell>
          <cell r="H129" t="str">
            <v>IN</v>
          </cell>
          <cell r="I129">
            <v>2</v>
          </cell>
          <cell r="J129" t="str">
            <v>โรงพยาบาลส่งเสริมสุขภาพตำบลแจงงาม</v>
          </cell>
          <cell r="K129" t="str">
            <v>QT68006</v>
          </cell>
        </row>
        <row r="130">
          <cell r="B130">
            <v>141</v>
          </cell>
          <cell r="G130" t="str">
            <v>IN00003</v>
          </cell>
          <cell r="H130" t="str">
            <v>IN</v>
          </cell>
          <cell r="I130">
            <v>13</v>
          </cell>
          <cell r="J130" t="str">
            <v>โรงพยาบาลส่งเสริมสุขภาพตำบลแจงงาม</v>
          </cell>
          <cell r="K130" t="str">
            <v>QT68006</v>
          </cell>
        </row>
        <row r="131">
          <cell r="B131">
            <v>142</v>
          </cell>
          <cell r="G131" t="str">
            <v>IN00003</v>
          </cell>
          <cell r="H131" t="str">
            <v>IN</v>
          </cell>
          <cell r="I131">
            <v>5</v>
          </cell>
          <cell r="J131" t="str">
            <v>โรงพยาบาลส่งเสริมสุขภาพตำบลแจงงาม</v>
          </cell>
          <cell r="K131" t="str">
            <v>QT68006</v>
          </cell>
        </row>
        <row r="132">
          <cell r="B132">
            <v>143</v>
          </cell>
          <cell r="G132" t="str">
            <v>IN00003</v>
          </cell>
          <cell r="H132" t="str">
            <v>IN</v>
          </cell>
          <cell r="I132">
            <v>1</v>
          </cell>
          <cell r="J132" t="str">
            <v>โรงพยาบาลส่งเสริมสุขภาพตำบลแจงงาม</v>
          </cell>
          <cell r="K132" t="str">
            <v>QT68006</v>
          </cell>
        </row>
        <row r="133">
          <cell r="B133">
            <v>144</v>
          </cell>
          <cell r="G133" t="str">
            <v>IN00003</v>
          </cell>
          <cell r="H133" t="str">
            <v>IN</v>
          </cell>
          <cell r="I133">
            <v>2</v>
          </cell>
          <cell r="J133" t="str">
            <v>โรงพยาบาลส่งเสริมสุขภาพตำบลแจงงาม</v>
          </cell>
          <cell r="K133" t="str">
            <v>QT68006</v>
          </cell>
        </row>
        <row r="134">
          <cell r="B134">
            <v>145</v>
          </cell>
          <cell r="G134" t="str">
            <v>IN00003</v>
          </cell>
          <cell r="H134" t="str">
            <v>IN</v>
          </cell>
          <cell r="I134">
            <v>10</v>
          </cell>
          <cell r="J134" t="str">
            <v>โรงพยาบาลส่งเสริมสุขภาพตำบลแจงงาม</v>
          </cell>
          <cell r="K134" t="str">
            <v>QT68006</v>
          </cell>
        </row>
        <row r="135">
          <cell r="B135">
            <v>146</v>
          </cell>
          <cell r="G135" t="str">
            <v>IN00003</v>
          </cell>
          <cell r="H135" t="str">
            <v>IN</v>
          </cell>
          <cell r="I135">
            <v>5</v>
          </cell>
          <cell r="J135" t="str">
            <v>โรงพยาบาลส่งเสริมสุขภาพตำบลแจงงาม</v>
          </cell>
          <cell r="K135" t="str">
            <v>QT68006</v>
          </cell>
        </row>
        <row r="136">
          <cell r="B136">
            <v>147</v>
          </cell>
          <cell r="G136" t="str">
            <v>IN00003</v>
          </cell>
          <cell r="H136" t="str">
            <v>IN</v>
          </cell>
          <cell r="I136">
            <v>1</v>
          </cell>
          <cell r="J136" t="str">
            <v>โรงพยาบาลส่งเสริมสุขภาพตำบลแจงงาม</v>
          </cell>
          <cell r="K136" t="str">
            <v>QT68006</v>
          </cell>
        </row>
        <row r="137">
          <cell r="B137">
            <v>148</v>
          </cell>
          <cell r="G137" t="str">
            <v>IN00003</v>
          </cell>
          <cell r="H137" t="str">
            <v>IN</v>
          </cell>
          <cell r="I137">
            <v>1</v>
          </cell>
          <cell r="J137" t="str">
            <v>โรงพยาบาลส่งเสริมสุขภาพตำบลแจงงาม</v>
          </cell>
          <cell r="K137" t="str">
            <v>QT68006</v>
          </cell>
        </row>
        <row r="138">
          <cell r="B138">
            <v>149</v>
          </cell>
          <cell r="G138" t="str">
            <v>IN00003</v>
          </cell>
          <cell r="H138" t="str">
            <v>IN</v>
          </cell>
          <cell r="I138">
            <v>1</v>
          </cell>
          <cell r="J138" t="str">
            <v>โรงพยาบาลส่งเสริมสุขภาพตำบลแจงงาม</v>
          </cell>
          <cell r="K138" t="str">
            <v>QT68006</v>
          </cell>
        </row>
        <row r="139">
          <cell r="B139">
            <v>150</v>
          </cell>
          <cell r="G139" t="str">
            <v>IN00003</v>
          </cell>
          <cell r="H139" t="str">
            <v>IN</v>
          </cell>
          <cell r="I139">
            <v>5</v>
          </cell>
          <cell r="J139" t="str">
            <v>โรงพยาบาลส่งเสริมสุขภาพตำบลแจงงาม</v>
          </cell>
          <cell r="K139" t="str">
            <v>QT68006</v>
          </cell>
        </row>
        <row r="140">
          <cell r="B140">
            <v>151</v>
          </cell>
          <cell r="G140" t="str">
            <v>IN00003</v>
          </cell>
          <cell r="H140" t="str">
            <v>IN</v>
          </cell>
          <cell r="I140">
            <v>1</v>
          </cell>
          <cell r="J140" t="str">
            <v>โรงพยาบาลส่งเสริมสุขภาพตำบลแจงงาม</v>
          </cell>
          <cell r="K140" t="str">
            <v>QT68006</v>
          </cell>
        </row>
        <row r="141">
          <cell r="B141">
            <v>152</v>
          </cell>
          <cell r="G141" t="str">
            <v>IN00003</v>
          </cell>
          <cell r="H141" t="str">
            <v>IN</v>
          </cell>
          <cell r="I141">
            <v>1</v>
          </cell>
          <cell r="J141" t="str">
            <v>โรงพยาบาลส่งเสริมสุขภาพตำบลแจงงาม</v>
          </cell>
          <cell r="K141" t="str">
            <v>QT68006</v>
          </cell>
        </row>
        <row r="142">
          <cell r="B142">
            <v>153</v>
          </cell>
          <cell r="G142" t="str">
            <v>IN00003</v>
          </cell>
          <cell r="H142" t="str">
            <v>IN</v>
          </cell>
          <cell r="I142">
            <v>20</v>
          </cell>
          <cell r="J142" t="str">
            <v>โรงพยาบาลส่งเสริมสุขภาพตำบลแจงงาม</v>
          </cell>
          <cell r="K142" t="str">
            <v>QT68006</v>
          </cell>
        </row>
        <row r="143">
          <cell r="B143">
            <v>154</v>
          </cell>
          <cell r="G143" t="str">
            <v>IN00003</v>
          </cell>
          <cell r="H143" t="str">
            <v>IN</v>
          </cell>
          <cell r="I143">
            <v>2</v>
          </cell>
          <cell r="J143" t="str">
            <v>โรงพยาบาลส่งเสริมสุขภาพตำบลแจงงาม</v>
          </cell>
          <cell r="K143" t="str">
            <v>QT68006</v>
          </cell>
        </row>
        <row r="144">
          <cell r="B144">
            <v>155</v>
          </cell>
          <cell r="G144" t="str">
            <v>IN00003</v>
          </cell>
          <cell r="H144" t="str">
            <v>IN</v>
          </cell>
          <cell r="I144">
            <v>2</v>
          </cell>
          <cell r="J144" t="str">
            <v>โรงพยาบาลส่งเสริมสุขภาพตำบลแจงงาม</v>
          </cell>
          <cell r="K144" t="str">
            <v>QT68006</v>
          </cell>
        </row>
        <row r="145">
          <cell r="B145">
            <v>156</v>
          </cell>
          <cell r="G145" t="str">
            <v>IN00003</v>
          </cell>
          <cell r="H145" t="str">
            <v>IN</v>
          </cell>
          <cell r="I145">
            <v>1</v>
          </cell>
          <cell r="J145" t="str">
            <v>โรงพยาบาลส่งเสริมสุขภาพตำบลแจงงาม</v>
          </cell>
          <cell r="K145" t="str">
            <v>QT68006</v>
          </cell>
        </row>
        <row r="146">
          <cell r="B146">
            <v>157</v>
          </cell>
          <cell r="G146" t="str">
            <v>IN00003</v>
          </cell>
          <cell r="H146" t="str">
            <v>IN</v>
          </cell>
          <cell r="I146">
            <v>5</v>
          </cell>
          <cell r="J146" t="str">
            <v>โรงพยาบาลส่งเสริมสุขภาพตำบลแจงงาม</v>
          </cell>
          <cell r="K146" t="str">
            <v>QT68006</v>
          </cell>
        </row>
        <row r="147">
          <cell r="B147">
            <v>158</v>
          </cell>
          <cell r="G147" t="str">
            <v>IN00003</v>
          </cell>
          <cell r="H147" t="str">
            <v>IN</v>
          </cell>
          <cell r="I147">
            <v>12</v>
          </cell>
          <cell r="J147" t="str">
            <v>โรงพยาบาลส่งเสริมสุขภาพตำบลแจงงาม</v>
          </cell>
          <cell r="K147" t="str">
            <v>QT68006</v>
          </cell>
        </row>
        <row r="148">
          <cell r="B148">
            <v>159</v>
          </cell>
          <cell r="G148" t="str">
            <v>IN00003</v>
          </cell>
          <cell r="H148" t="str">
            <v>IN</v>
          </cell>
          <cell r="I148">
            <v>15</v>
          </cell>
          <cell r="J148" t="str">
            <v>โรงพยาบาลส่งเสริมสุขภาพตำบลแจงงาม</v>
          </cell>
          <cell r="K148" t="str">
            <v>QT68006</v>
          </cell>
        </row>
        <row r="149">
          <cell r="B149">
            <v>160</v>
          </cell>
          <cell r="G149" t="str">
            <v>IN00003</v>
          </cell>
          <cell r="H149" t="str">
            <v>IN</v>
          </cell>
          <cell r="I149">
            <v>2</v>
          </cell>
          <cell r="J149" t="str">
            <v>โรงพยาบาลส่งเสริมสุขภาพตำบลแจงงาม</v>
          </cell>
          <cell r="K149" t="str">
            <v>QT68006</v>
          </cell>
        </row>
        <row r="150">
          <cell r="B150">
            <v>161</v>
          </cell>
          <cell r="G150" t="str">
            <v>IN00003</v>
          </cell>
          <cell r="H150" t="str">
            <v>IN</v>
          </cell>
          <cell r="I150">
            <v>1</v>
          </cell>
          <cell r="J150" t="str">
            <v>โรงพยาบาลส่งเสริมสุขภาพตำบลแจงงาม</v>
          </cell>
          <cell r="K150" t="str">
            <v>QT68006</v>
          </cell>
        </row>
        <row r="151">
          <cell r="B151">
            <v>162</v>
          </cell>
          <cell r="G151" t="str">
            <v>IN00003</v>
          </cell>
          <cell r="H151" t="str">
            <v>IN</v>
          </cell>
          <cell r="I151">
            <v>5</v>
          </cell>
          <cell r="J151" t="str">
            <v>โรงพยาบาลส่งเสริมสุขภาพตำบลแจงงาม</v>
          </cell>
          <cell r="K151" t="str">
            <v>QT68006</v>
          </cell>
        </row>
        <row r="152">
          <cell r="B152">
            <v>163</v>
          </cell>
          <cell r="G152" t="str">
            <v>IN00003</v>
          </cell>
          <cell r="H152" t="str">
            <v>IN</v>
          </cell>
          <cell r="I152">
            <v>15</v>
          </cell>
          <cell r="J152" t="str">
            <v>โรงพยาบาลส่งเสริมสุขภาพตำบลแจงงาม</v>
          </cell>
          <cell r="K152" t="str">
            <v>QT68006</v>
          </cell>
        </row>
        <row r="153">
          <cell r="B153">
            <v>164</v>
          </cell>
          <cell r="G153" t="str">
            <v>IN00003</v>
          </cell>
          <cell r="H153" t="str">
            <v>IN</v>
          </cell>
          <cell r="I153">
            <v>5</v>
          </cell>
          <cell r="J153" t="str">
            <v>โรงพยาบาลส่งเสริมสุขภาพตำบลแจงงาม</v>
          </cell>
          <cell r="K153" t="str">
            <v>QT68006</v>
          </cell>
        </row>
        <row r="154">
          <cell r="B154">
            <v>165</v>
          </cell>
          <cell r="G154" t="str">
            <v>IN00003</v>
          </cell>
          <cell r="H154" t="str">
            <v>IN</v>
          </cell>
          <cell r="I154">
            <v>1</v>
          </cell>
          <cell r="J154" t="str">
            <v>โรงพยาบาลส่งเสริมสุขภาพตำบลแจงงาม</v>
          </cell>
          <cell r="K154" t="str">
            <v>QT68006</v>
          </cell>
        </row>
        <row r="155">
          <cell r="B155">
            <v>166</v>
          </cell>
          <cell r="G155" t="str">
            <v>IN00003</v>
          </cell>
          <cell r="H155" t="str">
            <v>IN</v>
          </cell>
          <cell r="I155">
            <v>13</v>
          </cell>
          <cell r="J155" t="str">
            <v>โรงพยาบาลส่งเสริมสุขภาพตำบลแจงงาม</v>
          </cell>
          <cell r="K155" t="str">
            <v>QT68006</v>
          </cell>
        </row>
        <row r="156">
          <cell r="B156">
            <v>167</v>
          </cell>
          <cell r="G156" t="str">
            <v>IN00003</v>
          </cell>
          <cell r="H156" t="str">
            <v>IN</v>
          </cell>
          <cell r="I156">
            <v>1</v>
          </cell>
          <cell r="J156" t="str">
            <v>โรงพยาบาลส่งเสริมสุขภาพตำบลแจงงาม</v>
          </cell>
          <cell r="K156" t="str">
            <v>QT68006</v>
          </cell>
        </row>
        <row r="157">
          <cell r="B157">
            <v>168</v>
          </cell>
          <cell r="G157" t="str">
            <v>IN00003</v>
          </cell>
          <cell r="H157" t="str">
            <v>IN</v>
          </cell>
          <cell r="I157">
            <v>1</v>
          </cell>
          <cell r="J157" t="str">
            <v>โรงพยาบาลส่งเสริมสุขภาพตำบลแจงงาม</v>
          </cell>
          <cell r="K157" t="str">
            <v>QT68006</v>
          </cell>
        </row>
        <row r="158">
          <cell r="B158">
            <v>169</v>
          </cell>
          <cell r="G158" t="str">
            <v>IN00003</v>
          </cell>
          <cell r="H158" t="str">
            <v>IN</v>
          </cell>
          <cell r="I158">
            <v>1</v>
          </cell>
          <cell r="J158" t="str">
            <v>โรงพยาบาลส่งเสริมสุขภาพตำบลแจงงาม</v>
          </cell>
          <cell r="K158" t="str">
            <v>QT68006</v>
          </cell>
        </row>
        <row r="159">
          <cell r="B159">
            <v>170</v>
          </cell>
          <cell r="G159" t="str">
            <v>IN00003</v>
          </cell>
          <cell r="H159" t="str">
            <v>IN</v>
          </cell>
          <cell r="I159">
            <v>1</v>
          </cell>
          <cell r="J159" t="str">
            <v>โรงพยาบาลส่งเสริมสุขภาพตำบลแจงงาม</v>
          </cell>
          <cell r="K159" t="str">
            <v>QT68006</v>
          </cell>
        </row>
        <row r="160">
          <cell r="B160">
            <v>171</v>
          </cell>
          <cell r="G160" t="str">
            <v>RT00003</v>
          </cell>
          <cell r="H160" t="str">
            <v>RT</v>
          </cell>
          <cell r="I160">
            <v>50</v>
          </cell>
          <cell r="J160" t="str">
            <v>โรงพยาบาลส่งเสริมสุขภาพตำบลแจงงาม</v>
          </cell>
          <cell r="K160" t="str">
            <v>QT68006</v>
          </cell>
        </row>
        <row r="161">
          <cell r="B161">
            <v>172</v>
          </cell>
          <cell r="G161" t="str">
            <v>RT00003</v>
          </cell>
          <cell r="H161" t="str">
            <v>RT</v>
          </cell>
          <cell r="I161">
            <v>1</v>
          </cell>
          <cell r="J161" t="str">
            <v>โรงพยาบาลส่งเสริมสุขภาพตำบลแจงงาม</v>
          </cell>
          <cell r="K161" t="str">
            <v>QT68006</v>
          </cell>
        </row>
        <row r="162">
          <cell r="B162">
            <v>173</v>
          </cell>
          <cell r="G162" t="str">
            <v>RT00003</v>
          </cell>
          <cell r="H162" t="str">
            <v>RT</v>
          </cell>
          <cell r="I162">
            <v>2</v>
          </cell>
          <cell r="J162" t="str">
            <v>โรงพยาบาลส่งเสริมสุขภาพตำบลแจงงาม</v>
          </cell>
          <cell r="K162" t="str">
            <v>QT68006</v>
          </cell>
        </row>
        <row r="163">
          <cell r="B163">
            <v>174</v>
          </cell>
          <cell r="G163" t="str">
            <v>RT00003</v>
          </cell>
          <cell r="H163" t="str">
            <v>RT</v>
          </cell>
          <cell r="I163">
            <v>5</v>
          </cell>
          <cell r="J163" t="str">
            <v>โรงพยาบาลส่งเสริมสุขภาพตำบลแจงงาม</v>
          </cell>
          <cell r="K163" t="str">
            <v>QT68006</v>
          </cell>
        </row>
        <row r="164">
          <cell r="B164">
            <v>175</v>
          </cell>
          <cell r="G164" t="str">
            <v>RT00003</v>
          </cell>
          <cell r="H164" t="str">
            <v>RT</v>
          </cell>
          <cell r="I164">
            <v>2</v>
          </cell>
          <cell r="J164" t="str">
            <v>โรงพยาบาลส่งเสริมสุขภาพตำบลแจงงาม</v>
          </cell>
          <cell r="K164" t="str">
            <v>QT68006</v>
          </cell>
        </row>
        <row r="165">
          <cell r="B165">
            <v>176</v>
          </cell>
          <cell r="G165" t="str">
            <v>RT00003</v>
          </cell>
          <cell r="H165" t="str">
            <v>RT</v>
          </cell>
          <cell r="I165">
            <v>1</v>
          </cell>
          <cell r="J165" t="str">
            <v>โรงพยาบาลส่งเสริมสุขภาพตำบลแจงงาม</v>
          </cell>
          <cell r="K165" t="str">
            <v>QT68006</v>
          </cell>
        </row>
        <row r="166">
          <cell r="B166">
            <v>177</v>
          </cell>
          <cell r="G166" t="str">
            <v>RT00003</v>
          </cell>
          <cell r="H166" t="str">
            <v>RT</v>
          </cell>
          <cell r="I166">
            <v>3</v>
          </cell>
          <cell r="J166" t="str">
            <v>โรงพยาบาลส่งเสริมสุขภาพตำบลแจงงาม</v>
          </cell>
          <cell r="K166" t="str">
            <v>QT68006</v>
          </cell>
        </row>
        <row r="167">
          <cell r="B167">
            <v>178</v>
          </cell>
          <cell r="G167" t="str">
            <v>RT00003</v>
          </cell>
          <cell r="H167" t="str">
            <v>RT</v>
          </cell>
          <cell r="I167">
            <v>3</v>
          </cell>
          <cell r="J167" t="str">
            <v>โรงพยาบาลส่งเสริมสุขภาพตำบลแจงงาม</v>
          </cell>
          <cell r="K167" t="str">
            <v>QT68006</v>
          </cell>
        </row>
        <row r="168">
          <cell r="B168">
            <v>179</v>
          </cell>
          <cell r="G168" t="str">
            <v>RT00003</v>
          </cell>
          <cell r="H168" t="str">
            <v>RT</v>
          </cell>
          <cell r="I168">
            <v>3</v>
          </cell>
          <cell r="J168" t="str">
            <v>โรงพยาบาลส่งเสริมสุขภาพตำบลแจงงาม</v>
          </cell>
          <cell r="K168" t="str">
            <v>QT68006</v>
          </cell>
        </row>
        <row r="169">
          <cell r="B169">
            <v>180</v>
          </cell>
          <cell r="G169" t="str">
            <v>RT00003</v>
          </cell>
          <cell r="H169" t="str">
            <v>RT</v>
          </cell>
          <cell r="I169">
            <v>1</v>
          </cell>
          <cell r="J169" t="str">
            <v>โรงพยาบาลส่งเสริมสุขภาพตำบลแจงงาม</v>
          </cell>
          <cell r="K169" t="str">
            <v>QT68006</v>
          </cell>
        </row>
        <row r="170">
          <cell r="B170">
            <v>181</v>
          </cell>
          <cell r="G170" t="str">
            <v>RT00003</v>
          </cell>
          <cell r="H170" t="str">
            <v>RT</v>
          </cell>
          <cell r="I170">
            <v>1</v>
          </cell>
          <cell r="J170" t="str">
            <v>โรงพยาบาลส่งเสริมสุขภาพตำบลแจงงาม</v>
          </cell>
          <cell r="K170" t="str">
            <v>QT68006</v>
          </cell>
        </row>
        <row r="171">
          <cell r="B171">
            <v>182</v>
          </cell>
          <cell r="G171" t="str">
            <v>RT00003</v>
          </cell>
          <cell r="H171" t="str">
            <v>RT</v>
          </cell>
          <cell r="I171">
            <v>2</v>
          </cell>
          <cell r="J171" t="str">
            <v>โรงพยาบาลส่งเสริมสุขภาพตำบลแจงงาม</v>
          </cell>
          <cell r="K171" t="str">
            <v>QT68006</v>
          </cell>
        </row>
        <row r="172">
          <cell r="B172">
            <v>183</v>
          </cell>
          <cell r="G172" t="str">
            <v>RT00003</v>
          </cell>
          <cell r="H172" t="str">
            <v>RT</v>
          </cell>
          <cell r="I172">
            <v>1</v>
          </cell>
          <cell r="J172" t="str">
            <v>โรงพยาบาลส่งเสริมสุขภาพตำบลแจงงาม</v>
          </cell>
          <cell r="K172" t="str">
            <v>QT68006</v>
          </cell>
        </row>
        <row r="173">
          <cell r="B173">
            <v>184</v>
          </cell>
          <cell r="G173" t="str">
            <v>RT00003</v>
          </cell>
          <cell r="H173" t="str">
            <v>RT</v>
          </cell>
          <cell r="I173">
            <v>5</v>
          </cell>
          <cell r="J173" t="str">
            <v>โรงพยาบาลส่งเสริมสุขภาพตำบลแจงงาม</v>
          </cell>
          <cell r="K173" t="str">
            <v>QT68006</v>
          </cell>
        </row>
        <row r="174">
          <cell r="B174">
            <v>185</v>
          </cell>
          <cell r="G174" t="str">
            <v>RT00003</v>
          </cell>
          <cell r="H174" t="str">
            <v>RT</v>
          </cell>
          <cell r="I174">
            <v>3</v>
          </cell>
          <cell r="J174" t="str">
            <v>โรงพยาบาลส่งเสริมสุขภาพตำบลแจงงาม</v>
          </cell>
          <cell r="K174" t="str">
            <v>QT68006</v>
          </cell>
        </row>
        <row r="175">
          <cell r="B175">
            <v>186</v>
          </cell>
          <cell r="G175" t="str">
            <v>RT00003</v>
          </cell>
          <cell r="H175" t="str">
            <v>RT</v>
          </cell>
          <cell r="I175">
            <v>13</v>
          </cell>
          <cell r="J175" t="str">
            <v>โรงพยาบาลส่งเสริมสุขภาพตำบลแจงงาม</v>
          </cell>
          <cell r="K175" t="str">
            <v>QT68006</v>
          </cell>
        </row>
        <row r="176">
          <cell r="B176">
            <v>187</v>
          </cell>
          <cell r="G176" t="str">
            <v>RT00003</v>
          </cell>
          <cell r="H176" t="str">
            <v>RT</v>
          </cell>
          <cell r="I176">
            <v>15</v>
          </cell>
          <cell r="J176" t="str">
            <v>โรงพยาบาลส่งเสริมสุขภาพตำบลแจงงาม</v>
          </cell>
          <cell r="K176" t="str">
            <v>QT68006</v>
          </cell>
        </row>
        <row r="177">
          <cell r="B177">
            <v>188</v>
          </cell>
          <cell r="G177" t="str">
            <v>RT00003</v>
          </cell>
          <cell r="H177" t="str">
            <v>RT</v>
          </cell>
          <cell r="I177">
            <v>2</v>
          </cell>
          <cell r="J177" t="str">
            <v>โรงพยาบาลส่งเสริมสุขภาพตำบลแจงงาม</v>
          </cell>
          <cell r="K177" t="str">
            <v>QT68006</v>
          </cell>
        </row>
        <row r="178">
          <cell r="B178">
            <v>189</v>
          </cell>
          <cell r="G178" t="str">
            <v>RT00003</v>
          </cell>
          <cell r="H178" t="str">
            <v>RT</v>
          </cell>
          <cell r="I178">
            <v>13</v>
          </cell>
          <cell r="J178" t="str">
            <v>โรงพยาบาลส่งเสริมสุขภาพตำบลแจงงาม</v>
          </cell>
          <cell r="K178" t="str">
            <v>QT68006</v>
          </cell>
        </row>
        <row r="179">
          <cell r="B179">
            <v>190</v>
          </cell>
          <cell r="G179" t="str">
            <v>RT00003</v>
          </cell>
          <cell r="H179" t="str">
            <v>RT</v>
          </cell>
          <cell r="I179">
            <v>5</v>
          </cell>
          <cell r="J179" t="str">
            <v>โรงพยาบาลส่งเสริมสุขภาพตำบลแจงงาม</v>
          </cell>
          <cell r="K179" t="str">
            <v>QT68006</v>
          </cell>
        </row>
        <row r="180">
          <cell r="B180">
            <v>191</v>
          </cell>
          <cell r="G180" t="str">
            <v>RT00003</v>
          </cell>
          <cell r="H180" t="str">
            <v>RT</v>
          </cell>
          <cell r="I180">
            <v>1</v>
          </cell>
          <cell r="J180" t="str">
            <v>โรงพยาบาลส่งเสริมสุขภาพตำบลแจงงาม</v>
          </cell>
          <cell r="K180" t="str">
            <v>QT68006</v>
          </cell>
        </row>
        <row r="181">
          <cell r="B181">
            <v>192</v>
          </cell>
          <cell r="G181" t="str">
            <v>RT00003</v>
          </cell>
          <cell r="H181" t="str">
            <v>RT</v>
          </cell>
          <cell r="I181">
            <v>2</v>
          </cell>
          <cell r="J181" t="str">
            <v>โรงพยาบาลส่งเสริมสุขภาพตำบลแจงงาม</v>
          </cell>
          <cell r="K181" t="str">
            <v>QT68006</v>
          </cell>
        </row>
        <row r="182">
          <cell r="B182">
            <v>193</v>
          </cell>
          <cell r="G182" t="str">
            <v>RT00003</v>
          </cell>
          <cell r="H182" t="str">
            <v>RT</v>
          </cell>
          <cell r="I182">
            <v>10</v>
          </cell>
          <cell r="J182" t="str">
            <v>โรงพยาบาลส่งเสริมสุขภาพตำบลแจงงาม</v>
          </cell>
          <cell r="K182" t="str">
            <v>QT68006</v>
          </cell>
        </row>
        <row r="183">
          <cell r="B183">
            <v>194</v>
          </cell>
          <cell r="G183" t="str">
            <v>RT00003</v>
          </cell>
          <cell r="H183" t="str">
            <v>RT</v>
          </cell>
          <cell r="I183">
            <v>5</v>
          </cell>
          <cell r="J183" t="str">
            <v>โรงพยาบาลส่งเสริมสุขภาพตำบลแจงงาม</v>
          </cell>
          <cell r="K183" t="str">
            <v>QT68006</v>
          </cell>
        </row>
        <row r="184">
          <cell r="B184">
            <v>195</v>
          </cell>
          <cell r="G184" t="str">
            <v>RT00003</v>
          </cell>
          <cell r="H184" t="str">
            <v>RT</v>
          </cell>
          <cell r="I184">
            <v>1</v>
          </cell>
          <cell r="J184" t="str">
            <v>โรงพยาบาลส่งเสริมสุขภาพตำบลแจงงาม</v>
          </cell>
          <cell r="K184" t="str">
            <v>QT68006</v>
          </cell>
        </row>
        <row r="185">
          <cell r="B185">
            <v>196</v>
          </cell>
          <cell r="G185" t="str">
            <v>RT00003</v>
          </cell>
          <cell r="H185" t="str">
            <v>RT</v>
          </cell>
          <cell r="I185">
            <v>1</v>
          </cell>
          <cell r="J185" t="str">
            <v>โรงพยาบาลส่งเสริมสุขภาพตำบลแจงงาม</v>
          </cell>
          <cell r="K185" t="str">
            <v>QT68006</v>
          </cell>
        </row>
        <row r="186">
          <cell r="B186">
            <v>197</v>
          </cell>
          <cell r="G186" t="str">
            <v>RT00003</v>
          </cell>
          <cell r="H186" t="str">
            <v>RT</v>
          </cell>
          <cell r="I186">
            <v>1</v>
          </cell>
          <cell r="J186" t="str">
            <v>โรงพยาบาลส่งเสริมสุขภาพตำบลแจงงาม</v>
          </cell>
          <cell r="K186" t="str">
            <v>QT68006</v>
          </cell>
        </row>
        <row r="187">
          <cell r="B187">
            <v>198</v>
          </cell>
          <cell r="G187" t="str">
            <v>RT00003</v>
          </cell>
          <cell r="H187" t="str">
            <v>RT</v>
          </cell>
          <cell r="I187">
            <v>5</v>
          </cell>
          <cell r="J187" t="str">
            <v>โรงพยาบาลส่งเสริมสุขภาพตำบลแจงงาม</v>
          </cell>
          <cell r="K187" t="str">
            <v>QT68006</v>
          </cell>
        </row>
        <row r="188">
          <cell r="B188">
            <v>199</v>
          </cell>
          <cell r="G188" t="str">
            <v>RT00003</v>
          </cell>
          <cell r="H188" t="str">
            <v>RT</v>
          </cell>
          <cell r="I188">
            <v>1</v>
          </cell>
          <cell r="J188" t="str">
            <v>โรงพยาบาลส่งเสริมสุขภาพตำบลแจงงาม</v>
          </cell>
          <cell r="K188" t="str">
            <v>QT68006</v>
          </cell>
        </row>
        <row r="189">
          <cell r="B189">
            <v>200</v>
          </cell>
          <cell r="G189" t="str">
            <v>RT00003</v>
          </cell>
          <cell r="H189" t="str">
            <v>RT</v>
          </cell>
          <cell r="I189">
            <v>1</v>
          </cell>
          <cell r="J189" t="str">
            <v>โรงพยาบาลส่งเสริมสุขภาพตำบลแจงงาม</v>
          </cell>
          <cell r="K189" t="str">
            <v>QT68006</v>
          </cell>
        </row>
        <row r="190">
          <cell r="B190">
            <v>201</v>
          </cell>
          <cell r="G190" t="str">
            <v>RT00003</v>
          </cell>
          <cell r="H190" t="str">
            <v>RT</v>
          </cell>
          <cell r="I190">
            <v>20</v>
          </cell>
          <cell r="J190" t="str">
            <v>โรงพยาบาลส่งเสริมสุขภาพตำบลแจงงาม</v>
          </cell>
          <cell r="K190" t="str">
            <v>QT68006</v>
          </cell>
        </row>
        <row r="191">
          <cell r="B191">
            <v>202</v>
          </cell>
          <cell r="G191" t="str">
            <v>RT00003</v>
          </cell>
          <cell r="H191" t="str">
            <v>RT</v>
          </cell>
          <cell r="I191">
            <v>2</v>
          </cell>
          <cell r="J191" t="str">
            <v>โรงพยาบาลส่งเสริมสุขภาพตำบลแจงงาม</v>
          </cell>
          <cell r="K191" t="str">
            <v>QT68006</v>
          </cell>
        </row>
        <row r="192">
          <cell r="B192">
            <v>203</v>
          </cell>
          <cell r="G192" t="str">
            <v>RT00003</v>
          </cell>
          <cell r="H192" t="str">
            <v>RT</v>
          </cell>
          <cell r="I192">
            <v>2</v>
          </cell>
          <cell r="J192" t="str">
            <v>โรงพยาบาลส่งเสริมสุขภาพตำบลแจงงาม</v>
          </cell>
          <cell r="K192" t="str">
            <v>QT68006</v>
          </cell>
        </row>
        <row r="193">
          <cell r="B193">
            <v>204</v>
          </cell>
          <cell r="G193" t="str">
            <v>RT00003</v>
          </cell>
          <cell r="H193" t="str">
            <v>RT</v>
          </cell>
          <cell r="I193">
            <v>1</v>
          </cell>
          <cell r="J193" t="str">
            <v>โรงพยาบาลส่งเสริมสุขภาพตำบลแจงงาม</v>
          </cell>
          <cell r="K193" t="str">
            <v>QT68006</v>
          </cell>
        </row>
        <row r="194">
          <cell r="B194">
            <v>205</v>
          </cell>
          <cell r="G194" t="str">
            <v>RT00003</v>
          </cell>
          <cell r="H194" t="str">
            <v>RT</v>
          </cell>
          <cell r="I194">
            <v>5</v>
          </cell>
          <cell r="J194" t="str">
            <v>โรงพยาบาลส่งเสริมสุขภาพตำบลแจงงาม</v>
          </cell>
          <cell r="K194" t="str">
            <v>QT68006</v>
          </cell>
        </row>
        <row r="195">
          <cell r="B195">
            <v>206</v>
          </cell>
          <cell r="G195" t="str">
            <v>RT00003</v>
          </cell>
          <cell r="H195" t="str">
            <v>RT</v>
          </cell>
          <cell r="I195">
            <v>12</v>
          </cell>
          <cell r="J195" t="str">
            <v>โรงพยาบาลส่งเสริมสุขภาพตำบลแจงงาม</v>
          </cell>
          <cell r="K195" t="str">
            <v>QT68006</v>
          </cell>
        </row>
        <row r="196">
          <cell r="B196">
            <v>207</v>
          </cell>
          <cell r="G196" t="str">
            <v>RT00003</v>
          </cell>
          <cell r="H196" t="str">
            <v>RT</v>
          </cell>
          <cell r="I196">
            <v>15</v>
          </cell>
          <cell r="J196" t="str">
            <v>โรงพยาบาลส่งเสริมสุขภาพตำบลแจงงาม</v>
          </cell>
          <cell r="K196" t="str">
            <v>QT68006</v>
          </cell>
        </row>
        <row r="197">
          <cell r="B197">
            <v>208</v>
          </cell>
          <cell r="G197" t="str">
            <v>RT00003</v>
          </cell>
          <cell r="H197" t="str">
            <v>RT</v>
          </cell>
          <cell r="I197">
            <v>2</v>
          </cell>
          <cell r="J197" t="str">
            <v>โรงพยาบาลส่งเสริมสุขภาพตำบลแจงงาม</v>
          </cell>
          <cell r="K197" t="str">
            <v>QT68006</v>
          </cell>
        </row>
        <row r="198">
          <cell r="B198">
            <v>209</v>
          </cell>
          <cell r="G198" t="str">
            <v>RT00003</v>
          </cell>
          <cell r="H198" t="str">
            <v>RT</v>
          </cell>
          <cell r="I198">
            <v>1</v>
          </cell>
          <cell r="J198" t="str">
            <v>โรงพยาบาลส่งเสริมสุขภาพตำบลแจงงาม</v>
          </cell>
          <cell r="K198" t="str">
            <v>QT68006</v>
          </cell>
        </row>
        <row r="199">
          <cell r="B199">
            <v>210</v>
          </cell>
          <cell r="G199" t="str">
            <v>RT00003</v>
          </cell>
          <cell r="H199" t="str">
            <v>RT</v>
          </cell>
          <cell r="I199">
            <v>5</v>
          </cell>
          <cell r="J199" t="str">
            <v>โรงพยาบาลส่งเสริมสุขภาพตำบลแจงงาม</v>
          </cell>
          <cell r="K199" t="str">
            <v>QT68006</v>
          </cell>
        </row>
        <row r="200">
          <cell r="B200">
            <v>211</v>
          </cell>
          <cell r="G200" t="str">
            <v>RT00003</v>
          </cell>
          <cell r="H200" t="str">
            <v>RT</v>
          </cell>
          <cell r="I200">
            <v>15</v>
          </cell>
          <cell r="J200" t="str">
            <v>โรงพยาบาลส่งเสริมสุขภาพตำบลแจงงาม</v>
          </cell>
          <cell r="K200" t="str">
            <v>QT68006</v>
          </cell>
        </row>
        <row r="201">
          <cell r="B201">
            <v>212</v>
          </cell>
          <cell r="G201" t="str">
            <v>RT00003</v>
          </cell>
          <cell r="H201" t="str">
            <v>RT</v>
          </cell>
          <cell r="I201">
            <v>5</v>
          </cell>
          <cell r="J201" t="str">
            <v>โรงพยาบาลส่งเสริมสุขภาพตำบลแจงงาม</v>
          </cell>
          <cell r="K201" t="str">
            <v>QT68006</v>
          </cell>
        </row>
        <row r="202">
          <cell r="B202">
            <v>213</v>
          </cell>
          <cell r="G202" t="str">
            <v>RT00003</v>
          </cell>
          <cell r="H202" t="str">
            <v>RT</v>
          </cell>
          <cell r="I202">
            <v>1</v>
          </cell>
          <cell r="J202" t="str">
            <v>โรงพยาบาลส่งเสริมสุขภาพตำบลแจงงาม</v>
          </cell>
          <cell r="K202" t="str">
            <v>QT68006</v>
          </cell>
        </row>
        <row r="203">
          <cell r="B203">
            <v>214</v>
          </cell>
          <cell r="G203" t="str">
            <v>RT00003</v>
          </cell>
          <cell r="H203" t="str">
            <v>RT</v>
          </cell>
          <cell r="I203">
            <v>13</v>
          </cell>
          <cell r="J203" t="str">
            <v>โรงพยาบาลส่งเสริมสุขภาพตำบลแจงงาม</v>
          </cell>
          <cell r="K203" t="str">
            <v>QT68006</v>
          </cell>
        </row>
        <row r="204">
          <cell r="B204">
            <v>215</v>
          </cell>
          <cell r="G204" t="str">
            <v>RT00003</v>
          </cell>
          <cell r="H204" t="str">
            <v>RT</v>
          </cell>
          <cell r="I204">
            <v>1</v>
          </cell>
          <cell r="J204" t="str">
            <v>โรงพยาบาลส่งเสริมสุขภาพตำบลแจงงาม</v>
          </cell>
          <cell r="K204" t="str">
            <v>QT68006</v>
          </cell>
        </row>
        <row r="205">
          <cell r="B205">
            <v>216</v>
          </cell>
          <cell r="G205" t="str">
            <v>RT00003</v>
          </cell>
          <cell r="H205" t="str">
            <v>RT</v>
          </cell>
          <cell r="I205">
            <v>1</v>
          </cell>
          <cell r="J205" t="str">
            <v>โรงพยาบาลส่งเสริมสุขภาพตำบลแจงงาม</v>
          </cell>
          <cell r="K205" t="str">
            <v>QT68006</v>
          </cell>
        </row>
        <row r="206">
          <cell r="B206">
            <v>217</v>
          </cell>
          <cell r="G206" t="str">
            <v>RT00003</v>
          </cell>
          <cell r="H206" t="str">
            <v>RT</v>
          </cell>
          <cell r="I206">
            <v>1</v>
          </cell>
          <cell r="J206" t="str">
            <v>โรงพยาบาลส่งเสริมสุขภาพตำบลแจงงาม</v>
          </cell>
          <cell r="K206" t="str">
            <v>QT68006</v>
          </cell>
        </row>
        <row r="207">
          <cell r="B207">
            <v>218</v>
          </cell>
          <cell r="G207" t="str">
            <v>RT00003</v>
          </cell>
          <cell r="H207" t="str">
            <v>RT</v>
          </cell>
          <cell r="I207">
            <v>1</v>
          </cell>
          <cell r="J207" t="str">
            <v>โรงพยาบาลส่งเสริมสุขภาพตำบลแจงงาม</v>
          </cell>
          <cell r="K207" t="str">
            <v>QT68006</v>
          </cell>
        </row>
        <row r="208">
          <cell r="B208">
            <v>219</v>
          </cell>
          <cell r="G208" t="str">
            <v>RT00004</v>
          </cell>
          <cell r="H208" t="str">
            <v>RT</v>
          </cell>
          <cell r="I208">
            <v>2</v>
          </cell>
          <cell r="J208" t="str">
            <v>โรงพยาบาลส่งเสริมสุขภาพตำบลแจงงาม</v>
          </cell>
          <cell r="K208" t="str">
            <v>QT68002</v>
          </cell>
        </row>
        <row r="209">
          <cell r="B209">
            <v>220</v>
          </cell>
          <cell r="G209" t="str">
            <v>RT00004</v>
          </cell>
          <cell r="H209" t="str">
            <v>RT</v>
          </cell>
          <cell r="I209">
            <v>5</v>
          </cell>
          <cell r="J209" t="str">
            <v>โรงพยาบาลส่งเสริมสุขภาพตำบลแจงงาม</v>
          </cell>
          <cell r="K209" t="str">
            <v>QT68002</v>
          </cell>
        </row>
        <row r="210">
          <cell r="B210">
            <v>221</v>
          </cell>
          <cell r="G210" t="str">
            <v>RT00004</v>
          </cell>
          <cell r="H210" t="str">
            <v>RT</v>
          </cell>
          <cell r="I210">
            <v>2</v>
          </cell>
          <cell r="J210" t="str">
            <v>โรงพยาบาลส่งเสริมสุขภาพตำบลแจงงาม</v>
          </cell>
          <cell r="K210" t="str">
            <v>QT68002</v>
          </cell>
        </row>
        <row r="211">
          <cell r="B211">
            <v>222</v>
          </cell>
          <cell r="G211" t="str">
            <v>RT00004</v>
          </cell>
          <cell r="H211" t="str">
            <v>RT</v>
          </cell>
          <cell r="I211">
            <v>2</v>
          </cell>
          <cell r="J211" t="str">
            <v>โรงพยาบาลส่งเสริมสุขภาพตำบลแจงงาม</v>
          </cell>
          <cell r="K211" t="str">
            <v>QT68002</v>
          </cell>
        </row>
        <row r="212">
          <cell r="B212">
            <v>223</v>
          </cell>
          <cell r="G212" t="str">
            <v>RT00004</v>
          </cell>
          <cell r="H212" t="str">
            <v>RT</v>
          </cell>
          <cell r="I212">
            <v>2</v>
          </cell>
          <cell r="J212" t="str">
            <v>โรงพยาบาลส่งเสริมสุขภาพตำบลแจงงาม</v>
          </cell>
          <cell r="K212" t="str">
            <v>QT68002</v>
          </cell>
        </row>
        <row r="213">
          <cell r="B213">
            <v>224</v>
          </cell>
          <cell r="G213" t="str">
            <v>IN00004</v>
          </cell>
          <cell r="H213" t="str">
            <v>IN</v>
          </cell>
          <cell r="I213">
            <v>2</v>
          </cell>
          <cell r="J213" t="str">
            <v>โรงพยาบาลส่งเสริมสุขภาพตำบลแจงงาม</v>
          </cell>
          <cell r="K213" t="str">
            <v>QT68002</v>
          </cell>
        </row>
        <row r="214">
          <cell r="B214">
            <v>225</v>
          </cell>
          <cell r="G214" t="str">
            <v>IN00004</v>
          </cell>
          <cell r="H214" t="str">
            <v>IN</v>
          </cell>
          <cell r="I214">
            <v>5</v>
          </cell>
          <cell r="J214" t="str">
            <v>โรงพยาบาลส่งเสริมสุขภาพตำบลแจงงาม</v>
          </cell>
          <cell r="K214" t="str">
            <v>QT68002</v>
          </cell>
        </row>
        <row r="215">
          <cell r="B215">
            <v>226</v>
          </cell>
          <cell r="G215" t="str">
            <v>IN00004</v>
          </cell>
          <cell r="H215" t="str">
            <v>IN</v>
          </cell>
          <cell r="I215">
            <v>2</v>
          </cell>
          <cell r="J215" t="str">
            <v>โรงพยาบาลส่งเสริมสุขภาพตำบลแจงงาม</v>
          </cell>
          <cell r="K215" t="str">
            <v>QT68002</v>
          </cell>
        </row>
        <row r="216">
          <cell r="B216">
            <v>227</v>
          </cell>
          <cell r="G216" t="str">
            <v>IN00004</v>
          </cell>
          <cell r="H216" t="str">
            <v>IN</v>
          </cell>
          <cell r="I216">
            <v>2</v>
          </cell>
          <cell r="J216" t="str">
            <v>โรงพยาบาลส่งเสริมสุขภาพตำบลแจงงาม</v>
          </cell>
          <cell r="K216" t="str">
            <v>QT68002</v>
          </cell>
        </row>
        <row r="217">
          <cell r="B217">
            <v>228</v>
          </cell>
          <cell r="G217" t="str">
            <v>IN00004</v>
          </cell>
          <cell r="H217" t="str">
            <v>IN</v>
          </cell>
          <cell r="I217">
            <v>2</v>
          </cell>
          <cell r="J217" t="str">
            <v>โรงพยาบาลส่งเสริมสุขภาพตำบลแจงงาม</v>
          </cell>
          <cell r="K217" t="str">
            <v>QT68002</v>
          </cell>
        </row>
        <row r="218">
          <cell r="B218">
            <v>229</v>
          </cell>
          <cell r="G218" t="str">
            <v>IN00005</v>
          </cell>
          <cell r="H218" t="str">
            <v>IN</v>
          </cell>
          <cell r="I218">
            <v>1</v>
          </cell>
          <cell r="J218" t="str">
            <v>โรงพยาบาลส่งเสริมสุขภาพตำบลแจงงาม</v>
          </cell>
          <cell r="K218" t="str">
            <v>QT68003</v>
          </cell>
        </row>
        <row r="219">
          <cell r="B219">
            <v>230</v>
          </cell>
          <cell r="G219" t="str">
            <v>IN00005</v>
          </cell>
          <cell r="H219" t="str">
            <v>IN</v>
          </cell>
          <cell r="I219">
            <v>1</v>
          </cell>
          <cell r="J219" t="str">
            <v>โรงพยาบาลส่งเสริมสุขภาพตำบลแจงงาม</v>
          </cell>
          <cell r="K219" t="str">
            <v>QT68003</v>
          </cell>
        </row>
        <row r="220">
          <cell r="B220">
            <v>231</v>
          </cell>
          <cell r="G220" t="str">
            <v>IN00005</v>
          </cell>
          <cell r="H220" t="str">
            <v>IN</v>
          </cell>
          <cell r="I220">
            <v>1</v>
          </cell>
          <cell r="J220" t="str">
            <v>โรงพยาบาลส่งเสริมสุขภาพตำบลแจงงาม</v>
          </cell>
          <cell r="K220" t="str">
            <v>QT68003</v>
          </cell>
        </row>
        <row r="221">
          <cell r="B221">
            <v>232</v>
          </cell>
          <cell r="G221" t="str">
            <v>IN00005</v>
          </cell>
          <cell r="H221" t="str">
            <v>IN</v>
          </cell>
          <cell r="I221">
            <v>1</v>
          </cell>
          <cell r="J221" t="str">
            <v>โรงพยาบาลส่งเสริมสุขภาพตำบลแจงงาม</v>
          </cell>
          <cell r="K221" t="str">
            <v>QT68003</v>
          </cell>
        </row>
        <row r="222">
          <cell r="B222">
            <v>233</v>
          </cell>
          <cell r="G222" t="str">
            <v>RT00005</v>
          </cell>
          <cell r="H222" t="str">
            <v>RT</v>
          </cell>
          <cell r="I222">
            <v>1</v>
          </cell>
          <cell r="J222" t="str">
            <v>โรงพยาบาลส่งเสริมสุขภาพตำบลแจงงาม</v>
          </cell>
          <cell r="K222" t="str">
            <v>QT68003</v>
          </cell>
        </row>
        <row r="223">
          <cell r="B223">
            <v>234</v>
          </cell>
          <cell r="G223" t="str">
            <v>RT00005</v>
          </cell>
          <cell r="H223" t="str">
            <v>RT</v>
          </cell>
          <cell r="I223">
            <v>1</v>
          </cell>
          <cell r="J223" t="str">
            <v>โรงพยาบาลส่งเสริมสุขภาพตำบลแจงงาม</v>
          </cell>
          <cell r="K223" t="str">
            <v>QT68003</v>
          </cell>
        </row>
        <row r="224">
          <cell r="B224">
            <v>235</v>
          </cell>
          <cell r="G224" t="str">
            <v>RT00005</v>
          </cell>
          <cell r="H224" t="str">
            <v>RT</v>
          </cell>
          <cell r="I224">
            <v>1</v>
          </cell>
          <cell r="J224" t="str">
            <v>โรงพยาบาลส่งเสริมสุขภาพตำบลแจงงาม</v>
          </cell>
          <cell r="K224" t="str">
            <v>QT68003</v>
          </cell>
        </row>
        <row r="225">
          <cell r="B225">
            <v>236</v>
          </cell>
          <cell r="G225" t="str">
            <v>RT00005</v>
          </cell>
          <cell r="H225" t="str">
            <v>RT</v>
          </cell>
          <cell r="I225">
            <v>1</v>
          </cell>
          <cell r="J225" t="str">
            <v>โรงพยาบาลส่งเสริมสุขภาพตำบลแจงงาม</v>
          </cell>
          <cell r="K225" t="str">
            <v>QT68003</v>
          </cell>
        </row>
        <row r="226">
          <cell r="B226">
            <v>237</v>
          </cell>
          <cell r="G226" t="str">
            <v>IN00006</v>
          </cell>
          <cell r="H226" t="str">
            <v>IN</v>
          </cell>
          <cell r="I226">
            <v>5</v>
          </cell>
          <cell r="J226" t="str">
            <v>โรงพยาบาลส่งเสริมสุขภาพตำบลหนองโพธิ์</v>
          </cell>
          <cell r="K226" t="str">
            <v>QT68005</v>
          </cell>
        </row>
        <row r="227">
          <cell r="B227">
            <v>238</v>
          </cell>
          <cell r="G227" t="str">
            <v>RT00006</v>
          </cell>
          <cell r="H227" t="str">
            <v>RT</v>
          </cell>
          <cell r="I227">
            <v>5</v>
          </cell>
          <cell r="J227" t="str">
            <v>โรงพยาบาลส่งเสริมสุขภาพตำบลหนองโพธิ์</v>
          </cell>
          <cell r="K227" t="str">
            <v>IN00006</v>
          </cell>
        </row>
        <row r="228">
          <cell r="B228">
            <v>239</v>
          </cell>
          <cell r="G228" t="str">
            <v>QT68007</v>
          </cell>
          <cell r="H228" t="str">
            <v>QT</v>
          </cell>
          <cell r="I228">
            <v>3</v>
          </cell>
          <cell r="J228" t="str">
            <v>โรงพยาบาลส่งเสริมสุขภาพตำบลหนองราชวัตร</v>
          </cell>
        </row>
        <row r="229">
          <cell r="B229">
            <v>240</v>
          </cell>
          <cell r="G229" t="str">
            <v>QT68007</v>
          </cell>
          <cell r="H229" t="str">
            <v>QT</v>
          </cell>
          <cell r="I229">
            <v>3</v>
          </cell>
          <cell r="J229" t="str">
            <v>โรงพยาบาลส่งเสริมสุขภาพตำบลหนองราชวัตร</v>
          </cell>
        </row>
        <row r="230">
          <cell r="B230">
            <v>241</v>
          </cell>
          <cell r="G230" t="str">
            <v>QT68007</v>
          </cell>
          <cell r="H230" t="str">
            <v>QT</v>
          </cell>
          <cell r="I230">
            <v>3</v>
          </cell>
          <cell r="J230" t="str">
            <v>โรงพยาบาลส่งเสริมสุขภาพตำบลหนองราชวัตร</v>
          </cell>
        </row>
        <row r="231">
          <cell r="B231">
            <v>242</v>
          </cell>
          <cell r="G231" t="str">
            <v>QT68007</v>
          </cell>
          <cell r="H231" t="str">
            <v>QT</v>
          </cell>
          <cell r="I231">
            <v>3</v>
          </cell>
          <cell r="J231" t="str">
            <v>โรงพยาบาลส่งเสริมสุขภาพตำบลหนองราชวัตร</v>
          </cell>
        </row>
        <row r="232">
          <cell r="B232">
            <v>243</v>
          </cell>
          <cell r="G232" t="str">
            <v>QT68007</v>
          </cell>
          <cell r="H232" t="str">
            <v>QT</v>
          </cell>
          <cell r="I232">
            <v>10</v>
          </cell>
          <cell r="J232" t="str">
            <v>โรงพยาบาลส่งเสริมสุขภาพตำบลหนองราชวัตร</v>
          </cell>
        </row>
        <row r="233">
          <cell r="B233">
            <v>244</v>
          </cell>
          <cell r="G233" t="str">
            <v>QT68007</v>
          </cell>
          <cell r="H233" t="str">
            <v>QT</v>
          </cell>
          <cell r="I233">
            <v>10</v>
          </cell>
          <cell r="J233" t="str">
            <v>โรงพยาบาลส่งเสริมสุขภาพตำบลหนองราชวัตร</v>
          </cell>
        </row>
        <row r="234">
          <cell r="B234">
            <v>245</v>
          </cell>
          <cell r="G234" t="str">
            <v>QT68007</v>
          </cell>
          <cell r="H234" t="str">
            <v>QT</v>
          </cell>
          <cell r="I234">
            <v>20</v>
          </cell>
          <cell r="J234" t="str">
            <v>โรงพยาบาลส่งเสริมสุขภาพตำบลหนองราชวัตร</v>
          </cell>
        </row>
        <row r="235">
          <cell r="B235">
            <v>246</v>
          </cell>
          <cell r="G235" t="str">
            <v>QT68007</v>
          </cell>
          <cell r="H235" t="str">
            <v>QT</v>
          </cell>
          <cell r="I235">
            <v>10</v>
          </cell>
          <cell r="J235" t="str">
            <v>โรงพยาบาลส่งเสริมสุขภาพตำบลหนองราชวัตร</v>
          </cell>
        </row>
        <row r="236">
          <cell r="B236">
            <v>247</v>
          </cell>
          <cell r="G236" t="str">
            <v>QT68007</v>
          </cell>
          <cell r="H236" t="str">
            <v>QT</v>
          </cell>
          <cell r="I236">
            <v>10</v>
          </cell>
          <cell r="J236" t="str">
            <v>โรงพยาบาลส่งเสริมสุขภาพตำบลหนองราชวัตร</v>
          </cell>
        </row>
        <row r="237">
          <cell r="B237">
            <v>248</v>
          </cell>
          <cell r="G237" t="str">
            <v>QT68007</v>
          </cell>
          <cell r="H237" t="str">
            <v>QT</v>
          </cell>
          <cell r="I237">
            <v>3</v>
          </cell>
          <cell r="J237" t="str">
            <v>โรงพยาบาลส่งเสริมสุขภาพตำบลหนองราชวัตร</v>
          </cell>
        </row>
        <row r="238">
          <cell r="B238">
            <v>249</v>
          </cell>
          <cell r="G238" t="str">
            <v>QT68007</v>
          </cell>
          <cell r="H238" t="str">
            <v>QT</v>
          </cell>
          <cell r="I238">
            <v>12</v>
          </cell>
          <cell r="J238" t="str">
            <v>โรงพยาบาลส่งเสริมสุขภาพตำบลหนองราชวัตร</v>
          </cell>
        </row>
        <row r="239">
          <cell r="B239">
            <v>250</v>
          </cell>
          <cell r="G239" t="str">
            <v>QT68007</v>
          </cell>
          <cell r="H239" t="str">
            <v>QT</v>
          </cell>
          <cell r="I239">
            <v>6</v>
          </cell>
          <cell r="J239" t="str">
            <v>โรงพยาบาลส่งเสริมสุขภาพตำบลหนองราชวัตร</v>
          </cell>
        </row>
        <row r="240">
          <cell r="B240">
            <v>251</v>
          </cell>
          <cell r="G240" t="str">
            <v>QT68007</v>
          </cell>
          <cell r="H240" t="str">
            <v>QT</v>
          </cell>
          <cell r="I240">
            <v>12</v>
          </cell>
          <cell r="J240" t="str">
            <v>โรงพยาบาลส่งเสริมสุขภาพตำบลหนองราชวัตร</v>
          </cell>
        </row>
        <row r="241">
          <cell r="B241">
            <v>252</v>
          </cell>
          <cell r="G241" t="str">
            <v>QT68007</v>
          </cell>
          <cell r="H241" t="str">
            <v>QT</v>
          </cell>
          <cell r="I241">
            <v>24</v>
          </cell>
          <cell r="J241" t="str">
            <v>โรงพยาบาลส่งเสริมสุขภาพตำบลหนองราชวัตร</v>
          </cell>
        </row>
        <row r="242">
          <cell r="B242">
            <v>253</v>
          </cell>
          <cell r="G242" t="str">
            <v>QT68007</v>
          </cell>
          <cell r="H242" t="str">
            <v>QT</v>
          </cell>
          <cell r="I242">
            <v>12</v>
          </cell>
          <cell r="J242" t="str">
            <v>โรงพยาบาลส่งเสริมสุขภาพตำบลหนองราชวัตร</v>
          </cell>
        </row>
        <row r="243">
          <cell r="B243">
            <v>254</v>
          </cell>
          <cell r="G243" t="str">
            <v>QT68007</v>
          </cell>
          <cell r="H243" t="str">
            <v>QT</v>
          </cell>
          <cell r="I243">
            <v>1</v>
          </cell>
          <cell r="J243" t="str">
            <v>โรงพยาบาลส่งเสริมสุขภาพตำบลหนองราชวัตร</v>
          </cell>
        </row>
        <row r="244">
          <cell r="B244">
            <v>255</v>
          </cell>
          <cell r="G244" t="str">
            <v>QT68007</v>
          </cell>
          <cell r="H244" t="str">
            <v>QT</v>
          </cell>
          <cell r="I244">
            <v>36</v>
          </cell>
          <cell r="J244" t="str">
            <v>โรงพยาบาลส่งเสริมสุขภาพตำบลหนองราชวัตร</v>
          </cell>
        </row>
        <row r="245">
          <cell r="B245">
            <v>256</v>
          </cell>
          <cell r="G245" t="str">
            <v>QT68008</v>
          </cell>
          <cell r="H245" t="str">
            <v>QT</v>
          </cell>
          <cell r="I245">
            <v>50</v>
          </cell>
          <cell r="J245" t="str">
            <v>โรงพยาบาลส่งเสริมสุขภาพตำบลวังน้ำโจน</v>
          </cell>
        </row>
        <row r="246">
          <cell r="B246">
            <v>257</v>
          </cell>
          <cell r="G246" t="str">
            <v>QT68008</v>
          </cell>
          <cell r="H246" t="str">
            <v>QT</v>
          </cell>
          <cell r="I246">
            <v>1</v>
          </cell>
          <cell r="J246" t="str">
            <v>โรงพยาบาลส่งเสริมสุขภาพตำบลวังน้ำโจน</v>
          </cell>
        </row>
        <row r="247">
          <cell r="B247">
            <v>258</v>
          </cell>
          <cell r="G247" t="str">
            <v>QT68008</v>
          </cell>
          <cell r="H247" t="str">
            <v>QT</v>
          </cell>
          <cell r="I247">
            <v>1</v>
          </cell>
          <cell r="J247" t="str">
            <v>โรงพยาบาลส่งเสริมสุขภาพตำบลวังน้ำโจน</v>
          </cell>
        </row>
        <row r="248">
          <cell r="B248">
            <v>259</v>
          </cell>
          <cell r="G248" t="str">
            <v>QT68008</v>
          </cell>
          <cell r="H248" t="str">
            <v>QT</v>
          </cell>
          <cell r="I248">
            <v>2</v>
          </cell>
          <cell r="J248" t="str">
            <v>โรงพยาบาลส่งเสริมสุขภาพตำบลวังน้ำโจน</v>
          </cell>
        </row>
        <row r="249">
          <cell r="B249">
            <v>260</v>
          </cell>
          <cell r="G249" t="str">
            <v>QT68008</v>
          </cell>
          <cell r="H249" t="str">
            <v>QT</v>
          </cell>
          <cell r="I249">
            <v>5</v>
          </cell>
          <cell r="J249" t="str">
            <v>โรงพยาบาลส่งเสริมสุขภาพตำบลวังน้ำโจน</v>
          </cell>
        </row>
        <row r="250">
          <cell r="B250">
            <v>261</v>
          </cell>
          <cell r="G250" t="str">
            <v>QT68008</v>
          </cell>
          <cell r="H250" t="str">
            <v>QT</v>
          </cell>
          <cell r="I250">
            <v>3</v>
          </cell>
          <cell r="J250" t="str">
            <v>โรงพยาบาลส่งเสริมสุขภาพตำบลวังน้ำโจน</v>
          </cell>
        </row>
        <row r="251">
          <cell r="B251">
            <v>262</v>
          </cell>
          <cell r="G251" t="str">
            <v>QT68008</v>
          </cell>
          <cell r="H251" t="str">
            <v>QT</v>
          </cell>
          <cell r="I251">
            <v>5</v>
          </cell>
          <cell r="J251" t="str">
            <v>โรงพยาบาลส่งเสริมสุขภาพตำบลวังน้ำโจน</v>
          </cell>
        </row>
        <row r="252">
          <cell r="B252">
            <v>263</v>
          </cell>
          <cell r="G252" t="str">
            <v>QT68008</v>
          </cell>
          <cell r="H252" t="str">
            <v>QT</v>
          </cell>
          <cell r="I252">
            <v>5</v>
          </cell>
          <cell r="J252" t="str">
            <v>โรงพยาบาลส่งเสริมสุขภาพตำบลวังน้ำโจน</v>
          </cell>
        </row>
        <row r="253">
          <cell r="B253">
            <v>264</v>
          </cell>
          <cell r="G253" t="str">
            <v>QT68008</v>
          </cell>
          <cell r="H253" t="str">
            <v>QT</v>
          </cell>
          <cell r="I253">
            <v>1</v>
          </cell>
          <cell r="J253" t="str">
            <v>โรงพยาบาลส่งเสริมสุขภาพตำบลวังน้ำโจน</v>
          </cell>
        </row>
        <row r="254">
          <cell r="B254">
            <v>265</v>
          </cell>
          <cell r="G254" t="str">
            <v>QT68008</v>
          </cell>
          <cell r="H254" t="str">
            <v>QT</v>
          </cell>
          <cell r="I254">
            <v>10</v>
          </cell>
          <cell r="J254" t="str">
            <v>โรงพยาบาลส่งเสริมสุขภาพตำบลวังน้ำโจน</v>
          </cell>
        </row>
        <row r="255">
          <cell r="B255">
            <v>266</v>
          </cell>
          <cell r="G255" t="str">
            <v>QT68008</v>
          </cell>
          <cell r="H255" t="str">
            <v>QT</v>
          </cell>
          <cell r="I255">
            <v>5</v>
          </cell>
          <cell r="J255" t="str">
            <v>โรงพยาบาลส่งเสริมสุขภาพตำบลวังน้ำโจน</v>
          </cell>
        </row>
        <row r="256">
          <cell r="B256">
            <v>267</v>
          </cell>
          <cell r="G256" t="str">
            <v>QT68008</v>
          </cell>
          <cell r="H256" t="str">
            <v>QT</v>
          </cell>
          <cell r="I256">
            <v>40</v>
          </cell>
          <cell r="J256" t="str">
            <v>โรงพยาบาลส่งเสริมสุขภาพตำบลวังน้ำโจน</v>
          </cell>
        </row>
        <row r="257">
          <cell r="B257">
            <v>268</v>
          </cell>
          <cell r="G257" t="str">
            <v>QT68008</v>
          </cell>
          <cell r="H257" t="str">
            <v>QT</v>
          </cell>
          <cell r="I257">
            <v>2</v>
          </cell>
          <cell r="J257" t="str">
            <v>โรงพยาบาลส่งเสริมสุขภาพตำบลวังน้ำโจน</v>
          </cell>
        </row>
        <row r="258">
          <cell r="B258">
            <v>269</v>
          </cell>
          <cell r="G258" t="str">
            <v>QT68008</v>
          </cell>
          <cell r="H258" t="str">
            <v>QT</v>
          </cell>
          <cell r="I258">
            <v>2</v>
          </cell>
          <cell r="J258" t="str">
            <v>โรงพยาบาลส่งเสริมสุขภาพตำบลวังน้ำโจน</v>
          </cell>
        </row>
        <row r="259">
          <cell r="B259">
            <v>270</v>
          </cell>
          <cell r="G259" t="str">
            <v>QT68008</v>
          </cell>
          <cell r="H259" t="str">
            <v>QT</v>
          </cell>
          <cell r="I259">
            <v>3</v>
          </cell>
          <cell r="J259" t="str">
            <v>โรงพยาบาลส่งเสริมสุขภาพตำบลวังน้ำโจน</v>
          </cell>
        </row>
        <row r="260">
          <cell r="B260">
            <v>271</v>
          </cell>
          <cell r="G260" t="str">
            <v>QT68008</v>
          </cell>
          <cell r="H260" t="str">
            <v>QT</v>
          </cell>
          <cell r="I260">
            <v>2</v>
          </cell>
          <cell r="J260" t="str">
            <v>โรงพยาบาลส่งเสริมสุขภาพตำบลวังน้ำโจน</v>
          </cell>
        </row>
        <row r="261">
          <cell r="B261">
            <v>272</v>
          </cell>
          <cell r="G261" t="str">
            <v>QT68008</v>
          </cell>
          <cell r="H261" t="str">
            <v>QT</v>
          </cell>
          <cell r="I261">
            <v>5</v>
          </cell>
          <cell r="J261" t="str">
            <v>โรงพยาบาลส่งเสริมสุขภาพตำบลวังน้ำโจน</v>
          </cell>
        </row>
        <row r="262">
          <cell r="B262">
            <v>273</v>
          </cell>
          <cell r="G262" t="str">
            <v>QT68008</v>
          </cell>
          <cell r="H262" t="str">
            <v>QT</v>
          </cell>
          <cell r="I262">
            <v>1</v>
          </cell>
          <cell r="J262" t="str">
            <v>โรงพยาบาลส่งเสริมสุขภาพตำบลวังน้ำโจน</v>
          </cell>
        </row>
        <row r="263">
          <cell r="B263">
            <v>274</v>
          </cell>
          <cell r="G263" t="str">
            <v>QT68008</v>
          </cell>
          <cell r="H263" t="str">
            <v>QT</v>
          </cell>
          <cell r="I263">
            <v>1</v>
          </cell>
          <cell r="J263" t="str">
            <v>โรงพยาบาลส่งเสริมสุขภาพตำบลวังน้ำโจน</v>
          </cell>
        </row>
        <row r="264">
          <cell r="B264">
            <v>275</v>
          </cell>
          <cell r="G264" t="str">
            <v>QT68008</v>
          </cell>
          <cell r="H264" t="str">
            <v>QT</v>
          </cell>
          <cell r="I264">
            <v>1</v>
          </cell>
          <cell r="J264" t="str">
            <v>โรงพยาบาลส่งเสริมสุขภาพตำบลวังน้ำโจน</v>
          </cell>
        </row>
        <row r="265">
          <cell r="B265">
            <v>276</v>
          </cell>
          <cell r="G265" t="str">
            <v>QT68008</v>
          </cell>
          <cell r="H265" t="str">
            <v>QT</v>
          </cell>
          <cell r="I265">
            <v>1</v>
          </cell>
          <cell r="J265" t="str">
            <v>โรงพยาบาลส่งเสริมสุขภาพตำบลวังน้ำโจน</v>
          </cell>
        </row>
        <row r="266">
          <cell r="B266">
            <v>277</v>
          </cell>
          <cell r="G266" t="str">
            <v>QT68008</v>
          </cell>
          <cell r="H266" t="str">
            <v>QT</v>
          </cell>
          <cell r="I266">
            <v>1</v>
          </cell>
          <cell r="J266" t="str">
            <v>โรงพยาบาลส่งเสริมสุขภาพตำบลวังน้ำโจน</v>
          </cell>
        </row>
        <row r="267">
          <cell r="B267">
            <v>278</v>
          </cell>
          <cell r="G267" t="str">
            <v>QT68008</v>
          </cell>
          <cell r="H267" t="str">
            <v>QT</v>
          </cell>
          <cell r="I267">
            <v>1</v>
          </cell>
          <cell r="J267" t="str">
            <v>โรงพยาบาลส่งเสริมสุขภาพตำบลวังน้ำโจน</v>
          </cell>
        </row>
        <row r="268">
          <cell r="B268">
            <v>279</v>
          </cell>
          <cell r="G268" t="str">
            <v>QT68008</v>
          </cell>
          <cell r="H268" t="str">
            <v>QT</v>
          </cell>
          <cell r="I268">
            <v>1</v>
          </cell>
          <cell r="J268" t="str">
            <v>โรงพยาบาลส่งเสริมสุขภาพตำบลวังน้ำโจน</v>
          </cell>
        </row>
        <row r="269">
          <cell r="B269">
            <v>280</v>
          </cell>
          <cell r="G269" t="str">
            <v>QT68008</v>
          </cell>
          <cell r="H269" t="str">
            <v>QT</v>
          </cell>
          <cell r="I269">
            <v>24</v>
          </cell>
          <cell r="J269" t="str">
            <v>โรงพยาบาลส่งเสริมสุขภาพตำบลวังน้ำโจน</v>
          </cell>
        </row>
        <row r="270">
          <cell r="B270">
            <v>281</v>
          </cell>
          <cell r="G270" t="str">
            <v>QT68008</v>
          </cell>
          <cell r="H270" t="str">
            <v>QT</v>
          </cell>
          <cell r="I270">
            <v>24</v>
          </cell>
          <cell r="J270" t="str">
            <v>โรงพยาบาลส่งเสริมสุขภาพตำบลวังน้ำโจน</v>
          </cell>
        </row>
        <row r="271">
          <cell r="B271">
            <v>282</v>
          </cell>
          <cell r="G271" t="str">
            <v>QT68008</v>
          </cell>
          <cell r="H271" t="str">
            <v>QT</v>
          </cell>
          <cell r="I271">
            <v>1</v>
          </cell>
          <cell r="J271" t="str">
            <v>โรงพยาบาลส่งเสริมสุขภาพตำบลวังน้ำโจน</v>
          </cell>
        </row>
        <row r="272">
          <cell r="B272">
            <v>283</v>
          </cell>
          <cell r="G272" t="str">
            <v>QT68008</v>
          </cell>
          <cell r="H272" t="str">
            <v>QT</v>
          </cell>
          <cell r="I272">
            <v>4</v>
          </cell>
          <cell r="J272" t="str">
            <v>โรงพยาบาลส่งเสริมสุขภาพตำบลวังน้ำโจน</v>
          </cell>
        </row>
        <row r="273">
          <cell r="B273">
            <v>284</v>
          </cell>
          <cell r="G273" t="str">
            <v>QT68008</v>
          </cell>
          <cell r="H273" t="str">
            <v>QT</v>
          </cell>
          <cell r="I273">
            <v>1</v>
          </cell>
          <cell r="J273" t="str">
            <v>โรงพยาบาลส่งเสริมสุขภาพตำบลวังน้ำโจน</v>
          </cell>
        </row>
        <row r="274">
          <cell r="B274">
            <v>285</v>
          </cell>
          <cell r="G274" t="str">
            <v>QT68009</v>
          </cell>
          <cell r="H274" t="str">
            <v>QT</v>
          </cell>
          <cell r="I274">
            <v>1</v>
          </cell>
          <cell r="J274" t="str">
            <v>โรงพยาบาลส่งเสริมสุขภาพตำบลแจงงาม</v>
          </cell>
        </row>
        <row r="275">
          <cell r="B275">
            <v>286</v>
          </cell>
          <cell r="G275" t="str">
            <v>IN00007</v>
          </cell>
          <cell r="H275" t="str">
            <v>IN</v>
          </cell>
          <cell r="I275">
            <v>1</v>
          </cell>
          <cell r="J275" t="str">
            <v>โรงพยาบาลส่งเสริมสุขภาพตำบลแจงงาม</v>
          </cell>
          <cell r="K275" t="str">
            <v>QT68009</v>
          </cell>
        </row>
        <row r="276">
          <cell r="B276">
            <v>287</v>
          </cell>
          <cell r="G276" t="str">
            <v>RT00007</v>
          </cell>
          <cell r="H276" t="str">
            <v>RT</v>
          </cell>
          <cell r="I276">
            <v>1</v>
          </cell>
          <cell r="J276" t="str">
            <v>โรงพยาบาลส่งเสริมสุขภาพตำบลแจงงาม</v>
          </cell>
          <cell r="K276" t="str">
            <v>IN00007</v>
          </cell>
        </row>
        <row r="277">
          <cell r="B277">
            <v>288</v>
          </cell>
          <cell r="G277" t="str">
            <v>QT68010</v>
          </cell>
          <cell r="H277" t="str">
            <v>QT</v>
          </cell>
          <cell r="I277">
            <v>30</v>
          </cell>
          <cell r="J277" t="str">
            <v>โรงพยาบาลส่งเสริมสุขภาพตำบลหนองโพธิ์</v>
          </cell>
        </row>
        <row r="278">
          <cell r="B278">
            <v>289</v>
          </cell>
          <cell r="G278" t="str">
            <v>QT68010</v>
          </cell>
          <cell r="H278" t="str">
            <v>QT</v>
          </cell>
          <cell r="I278">
            <v>2</v>
          </cell>
          <cell r="J278" t="str">
            <v>โรงพยาบาลส่งเสริมสุขภาพตำบลหนองโพธิ์</v>
          </cell>
        </row>
        <row r="279">
          <cell r="B279">
            <v>290</v>
          </cell>
          <cell r="G279" t="str">
            <v>QT68010</v>
          </cell>
          <cell r="H279" t="str">
            <v>QT</v>
          </cell>
          <cell r="I279">
            <v>2</v>
          </cell>
          <cell r="J279" t="str">
            <v>โรงพยาบาลส่งเสริมสุขภาพตำบลหนองโพธิ์</v>
          </cell>
        </row>
        <row r="280">
          <cell r="B280">
            <v>291</v>
          </cell>
          <cell r="G280" t="str">
            <v>QT68010</v>
          </cell>
          <cell r="H280" t="str">
            <v>QT</v>
          </cell>
          <cell r="I280">
            <v>1</v>
          </cell>
          <cell r="J280" t="str">
            <v>โรงพยาบาลส่งเสริมสุขภาพตำบลหนองโพธิ์</v>
          </cell>
        </row>
        <row r="281">
          <cell r="B281">
            <v>292</v>
          </cell>
          <cell r="G281" t="str">
            <v>QT68010</v>
          </cell>
          <cell r="H281" t="str">
            <v>QT</v>
          </cell>
          <cell r="I281">
            <v>1</v>
          </cell>
          <cell r="J281" t="str">
            <v>โรงพยาบาลส่งเสริมสุขภาพตำบลหนองโพธิ์</v>
          </cell>
        </row>
        <row r="282">
          <cell r="B282">
            <v>293</v>
          </cell>
          <cell r="G282" t="str">
            <v>QT68010</v>
          </cell>
          <cell r="H282" t="str">
            <v>QT</v>
          </cell>
          <cell r="I282">
            <v>10</v>
          </cell>
          <cell r="J282" t="str">
            <v>โรงพยาบาลส่งเสริมสุขภาพตำบลหนองโพธิ์</v>
          </cell>
        </row>
        <row r="283">
          <cell r="B283">
            <v>294</v>
          </cell>
          <cell r="G283" t="str">
            <v>QT68010</v>
          </cell>
          <cell r="H283" t="str">
            <v>QT</v>
          </cell>
          <cell r="I283">
            <v>3</v>
          </cell>
          <cell r="J283" t="str">
            <v>โรงพยาบาลส่งเสริมสุขภาพตำบลหนองโพธิ์</v>
          </cell>
        </row>
        <row r="284">
          <cell r="B284">
            <v>295</v>
          </cell>
          <cell r="G284" t="str">
            <v>QT68010</v>
          </cell>
          <cell r="H284" t="str">
            <v>QT</v>
          </cell>
          <cell r="I284">
            <v>3</v>
          </cell>
          <cell r="J284" t="str">
            <v>โรงพยาบาลส่งเสริมสุขภาพตำบลหนองโพธิ์</v>
          </cell>
        </row>
        <row r="285">
          <cell r="B285">
            <v>296</v>
          </cell>
          <cell r="G285" t="str">
            <v>QT68010</v>
          </cell>
          <cell r="H285" t="str">
            <v>QT</v>
          </cell>
          <cell r="I285">
            <v>2</v>
          </cell>
          <cell r="J285" t="str">
            <v>โรงพยาบาลส่งเสริมสุขภาพตำบลหนองโพธิ์</v>
          </cell>
        </row>
        <row r="286">
          <cell r="B286">
            <v>297</v>
          </cell>
          <cell r="G286" t="str">
            <v>QT68010</v>
          </cell>
          <cell r="H286" t="str">
            <v>QT</v>
          </cell>
          <cell r="I286">
            <v>2</v>
          </cell>
          <cell r="J286" t="str">
            <v>โรงพยาบาลส่งเสริมสุขภาพตำบลหนองโพธิ์</v>
          </cell>
        </row>
        <row r="287">
          <cell r="B287">
            <v>298</v>
          </cell>
          <cell r="G287" t="str">
            <v>QT68010</v>
          </cell>
          <cell r="H287" t="str">
            <v>QT</v>
          </cell>
          <cell r="I287">
            <v>5</v>
          </cell>
          <cell r="J287" t="str">
            <v>โรงพยาบาลส่งเสริมสุขภาพตำบลหนองโพธิ์</v>
          </cell>
        </row>
        <row r="288">
          <cell r="B288">
            <v>299</v>
          </cell>
          <cell r="G288" t="str">
            <v>QT68010</v>
          </cell>
          <cell r="H288" t="str">
            <v>QT</v>
          </cell>
          <cell r="I288">
            <v>1</v>
          </cell>
          <cell r="J288" t="str">
            <v>โรงพยาบาลส่งเสริมสุขภาพตำบลหนองโพธิ์</v>
          </cell>
        </row>
        <row r="289">
          <cell r="B289">
            <v>300</v>
          </cell>
          <cell r="G289" t="str">
            <v>QT68010</v>
          </cell>
          <cell r="H289" t="str">
            <v>QT</v>
          </cell>
          <cell r="I289">
            <v>6</v>
          </cell>
          <cell r="J289" t="str">
            <v>โรงพยาบาลส่งเสริมสุขภาพตำบลหนองโพธิ์</v>
          </cell>
        </row>
        <row r="290">
          <cell r="B290">
            <v>301</v>
          </cell>
          <cell r="G290" t="str">
            <v>QT68010</v>
          </cell>
          <cell r="H290" t="str">
            <v>QT</v>
          </cell>
          <cell r="I290">
            <v>2</v>
          </cell>
          <cell r="J290" t="str">
            <v>โรงพยาบาลส่งเสริมสุขภาพตำบลหนองโพธิ์</v>
          </cell>
        </row>
        <row r="291">
          <cell r="B291">
            <v>302</v>
          </cell>
          <cell r="G291" t="str">
            <v>QT68010</v>
          </cell>
          <cell r="H291" t="str">
            <v>QT</v>
          </cell>
          <cell r="I291">
            <v>10</v>
          </cell>
          <cell r="J291" t="str">
            <v>โรงพยาบาลส่งเสริมสุขภาพตำบลหนองโพธิ์</v>
          </cell>
        </row>
        <row r="292">
          <cell r="B292">
            <v>303</v>
          </cell>
          <cell r="G292" t="str">
            <v>QT68010</v>
          </cell>
          <cell r="H292" t="str">
            <v>QT</v>
          </cell>
          <cell r="I292">
            <v>5</v>
          </cell>
          <cell r="J292" t="str">
            <v>โรงพยาบาลส่งเสริมสุขภาพตำบลหนองโพธิ์</v>
          </cell>
        </row>
        <row r="293">
          <cell r="B293">
            <v>304</v>
          </cell>
          <cell r="G293" t="str">
            <v>QT68010</v>
          </cell>
          <cell r="H293" t="str">
            <v>QT</v>
          </cell>
          <cell r="I293">
            <v>2</v>
          </cell>
          <cell r="J293" t="str">
            <v>โรงพยาบาลส่งเสริมสุขภาพตำบลหนองโพธิ์</v>
          </cell>
        </row>
        <row r="294">
          <cell r="B294">
            <v>305</v>
          </cell>
          <cell r="G294" t="str">
            <v>QT68010</v>
          </cell>
          <cell r="H294" t="str">
            <v>QT</v>
          </cell>
          <cell r="I294">
            <v>1</v>
          </cell>
          <cell r="J294" t="str">
            <v>โรงพยาบาลส่งเสริมสุขภาพตำบลหนองโพธิ์</v>
          </cell>
        </row>
        <row r="295">
          <cell r="B295">
            <v>306</v>
          </cell>
          <cell r="G295" t="str">
            <v>QT68010</v>
          </cell>
          <cell r="H295" t="str">
            <v>QT</v>
          </cell>
          <cell r="I295">
            <v>3</v>
          </cell>
          <cell r="J295" t="str">
            <v>โรงพยาบาลส่งเสริมสุขภาพตำบลหนองโพธิ์</v>
          </cell>
        </row>
        <row r="296">
          <cell r="B296">
            <v>307</v>
          </cell>
          <cell r="G296" t="str">
            <v>QT68010</v>
          </cell>
          <cell r="H296" t="str">
            <v>QT</v>
          </cell>
          <cell r="I296">
            <v>1</v>
          </cell>
          <cell r="J296" t="str">
            <v>โรงพยาบาลส่งเสริมสุขภาพตำบลหนองโพธิ์</v>
          </cell>
        </row>
        <row r="297">
          <cell r="B297">
            <v>308</v>
          </cell>
          <cell r="G297" t="str">
            <v>QT68011</v>
          </cell>
          <cell r="H297" t="str">
            <v>QT</v>
          </cell>
          <cell r="I297">
            <v>3</v>
          </cell>
          <cell r="J297" t="str">
            <v>โรงพยาบาลส่งเสริมสุขภาพตำบลหนองโพธิ์</v>
          </cell>
        </row>
        <row r="298">
          <cell r="B298">
            <v>309</v>
          </cell>
          <cell r="G298" t="str">
            <v>QT68011</v>
          </cell>
          <cell r="H298" t="str">
            <v>QT</v>
          </cell>
          <cell r="I298">
            <v>1</v>
          </cell>
          <cell r="J298" t="str">
            <v>โรงพยาบาลส่งเสริมสุขภาพตำบลหนองโพธิ์</v>
          </cell>
        </row>
        <row r="299">
          <cell r="B299">
            <v>310</v>
          </cell>
          <cell r="G299" t="str">
            <v>QT68011</v>
          </cell>
          <cell r="H299" t="str">
            <v>QT</v>
          </cell>
          <cell r="I299">
            <v>12</v>
          </cell>
          <cell r="J299" t="str">
            <v>โรงพยาบาลส่งเสริมสุขภาพตำบลหนองโพธิ์</v>
          </cell>
        </row>
        <row r="300">
          <cell r="B300">
            <v>311</v>
          </cell>
          <cell r="G300" t="str">
            <v>QT68011</v>
          </cell>
          <cell r="H300" t="str">
            <v>QT</v>
          </cell>
          <cell r="I300">
            <v>12</v>
          </cell>
          <cell r="J300" t="str">
            <v>โรงพยาบาลส่งเสริมสุขภาพตำบลหนองโพธิ์</v>
          </cell>
        </row>
        <row r="301">
          <cell r="B301">
            <v>312</v>
          </cell>
          <cell r="G301" t="str">
            <v>QT68011</v>
          </cell>
          <cell r="H301" t="str">
            <v>QT</v>
          </cell>
          <cell r="I301">
            <v>6</v>
          </cell>
          <cell r="J301" t="str">
            <v>โรงพยาบาลส่งเสริมสุขภาพตำบลหนองโพธิ์</v>
          </cell>
        </row>
        <row r="302">
          <cell r="B302">
            <v>313</v>
          </cell>
          <cell r="G302" t="str">
            <v>QT68011</v>
          </cell>
          <cell r="H302" t="str">
            <v>QT</v>
          </cell>
          <cell r="I302">
            <v>10</v>
          </cell>
          <cell r="J302" t="str">
            <v>โรงพยาบาลส่งเสริมสุขภาพตำบลหนองโพธิ์</v>
          </cell>
        </row>
        <row r="303">
          <cell r="B303">
            <v>314</v>
          </cell>
          <cell r="G303" t="str">
            <v>QT68011</v>
          </cell>
          <cell r="H303" t="str">
            <v>QT</v>
          </cell>
          <cell r="I303">
            <v>3</v>
          </cell>
          <cell r="J303" t="str">
            <v>โรงพยาบาลส่งเสริมสุขภาพตำบลหนองโพธิ์</v>
          </cell>
        </row>
        <row r="304">
          <cell r="B304">
            <v>315</v>
          </cell>
          <cell r="G304" t="str">
            <v>QT68011</v>
          </cell>
          <cell r="H304" t="str">
            <v>QT</v>
          </cell>
          <cell r="I304">
            <v>5</v>
          </cell>
          <cell r="J304" t="str">
            <v>โรงพยาบาลส่งเสริมสุขภาพตำบลหนองโพธิ์</v>
          </cell>
        </row>
        <row r="305">
          <cell r="B305">
            <v>316</v>
          </cell>
          <cell r="G305" t="str">
            <v>QT68011</v>
          </cell>
          <cell r="H305" t="str">
            <v>QT</v>
          </cell>
          <cell r="I305">
            <v>12</v>
          </cell>
          <cell r="J305" t="str">
            <v>โรงพยาบาลส่งเสริมสุขภาพตำบลหนองโพธิ์</v>
          </cell>
        </row>
        <row r="306">
          <cell r="B306">
            <v>317</v>
          </cell>
          <cell r="G306" t="str">
            <v>QT68011</v>
          </cell>
          <cell r="H306" t="str">
            <v>QT</v>
          </cell>
          <cell r="I306">
            <v>3</v>
          </cell>
          <cell r="J306" t="str">
            <v>โรงพยาบาลส่งเสริมสุขภาพตำบลหนองโพธิ์</v>
          </cell>
        </row>
        <row r="307">
          <cell r="B307">
            <v>318</v>
          </cell>
          <cell r="G307" t="str">
            <v>QT68011</v>
          </cell>
          <cell r="H307" t="str">
            <v>QT</v>
          </cell>
          <cell r="I307">
            <v>2</v>
          </cell>
          <cell r="J307" t="str">
            <v>โรงพยาบาลส่งเสริมสุขภาพตำบลหนองโพธิ์</v>
          </cell>
        </row>
        <row r="308">
          <cell r="B308">
            <v>319</v>
          </cell>
          <cell r="G308" t="str">
            <v>QT68011</v>
          </cell>
          <cell r="H308" t="str">
            <v>QT</v>
          </cell>
          <cell r="I308">
            <v>6</v>
          </cell>
          <cell r="J308" t="str">
            <v>โรงพยาบาลส่งเสริมสุขภาพตำบลหนองโพธิ์</v>
          </cell>
        </row>
        <row r="309">
          <cell r="B309">
            <v>320</v>
          </cell>
          <cell r="G309" t="str">
            <v>QT68011</v>
          </cell>
          <cell r="H309" t="str">
            <v>QT</v>
          </cell>
          <cell r="I309">
            <v>1</v>
          </cell>
          <cell r="J309" t="str">
            <v>โรงพยาบาลส่งเสริมสุขภาพตำบลหนองโพธิ์</v>
          </cell>
        </row>
        <row r="310">
          <cell r="B310">
            <v>321</v>
          </cell>
          <cell r="G310" t="str">
            <v>QT68011</v>
          </cell>
          <cell r="H310" t="str">
            <v>QT</v>
          </cell>
          <cell r="I310">
            <v>240</v>
          </cell>
          <cell r="J310" t="str">
            <v>โรงพยาบาลส่งเสริมสุขภาพตำบลหนองโพธิ์</v>
          </cell>
        </row>
        <row r="311">
          <cell r="B311">
            <v>322</v>
          </cell>
          <cell r="G311" t="str">
            <v>QT68011</v>
          </cell>
          <cell r="H311" t="str">
            <v>QT</v>
          </cell>
          <cell r="I311">
            <v>4</v>
          </cell>
          <cell r="J311" t="str">
            <v>โรงพยาบาลส่งเสริมสุขภาพตำบลหนองโพธิ์</v>
          </cell>
        </row>
        <row r="312">
          <cell r="B312">
            <v>323</v>
          </cell>
          <cell r="G312" t="str">
            <v>QT68011</v>
          </cell>
          <cell r="H312" t="str">
            <v>QT</v>
          </cell>
          <cell r="I312">
            <v>1</v>
          </cell>
          <cell r="J312" t="str">
            <v>โรงพยาบาลส่งเสริมสุขภาพตำบลหนองโพธิ์</v>
          </cell>
        </row>
        <row r="313">
          <cell r="B313">
            <v>324</v>
          </cell>
          <cell r="G313" t="str">
            <v>QT68012</v>
          </cell>
          <cell r="H313" t="str">
            <v>QT</v>
          </cell>
          <cell r="I313">
            <v>1</v>
          </cell>
          <cell r="J313" t="str">
            <v>โรงพยาบาลส่งเสริมสุขภาพตำบลหนองโพธิ์</v>
          </cell>
        </row>
        <row r="314">
          <cell r="B314">
            <v>325</v>
          </cell>
          <cell r="G314" t="str">
            <v>QT68012</v>
          </cell>
          <cell r="H314" t="str">
            <v>QT</v>
          </cell>
          <cell r="I314">
            <v>2</v>
          </cell>
          <cell r="J314" t="str">
            <v>โรงพยาบาลส่งเสริมสุขภาพตำบลหนองโพธิ์</v>
          </cell>
        </row>
        <row r="315">
          <cell r="B315">
            <v>326</v>
          </cell>
          <cell r="G315" t="str">
            <v>QT68012</v>
          </cell>
          <cell r="H315" t="str">
            <v>QT</v>
          </cell>
          <cell r="I315">
            <v>2</v>
          </cell>
          <cell r="J315" t="str">
            <v>โรงพยาบาลส่งเสริมสุขภาพตำบลหนองโพธิ์</v>
          </cell>
        </row>
        <row r="316">
          <cell r="B316">
            <v>327</v>
          </cell>
          <cell r="G316" t="str">
            <v>QT68012</v>
          </cell>
          <cell r="H316" t="str">
            <v>QT</v>
          </cell>
          <cell r="I316">
            <v>2</v>
          </cell>
          <cell r="J316" t="str">
            <v>โรงพยาบาลส่งเสริมสุขภาพตำบลหนองโพธิ์</v>
          </cell>
        </row>
        <row r="317">
          <cell r="B317">
            <v>328</v>
          </cell>
          <cell r="G317" t="str">
            <v>QT68012</v>
          </cell>
          <cell r="H317" t="str">
            <v>QT</v>
          </cell>
          <cell r="I317">
            <v>2</v>
          </cell>
          <cell r="J317" t="str">
            <v>โรงพยาบาลส่งเสริมสุขภาพตำบลหนองโพธิ์</v>
          </cell>
        </row>
        <row r="318">
          <cell r="B318">
            <v>329</v>
          </cell>
          <cell r="G318" t="str">
            <v>QT68012</v>
          </cell>
          <cell r="H318" t="str">
            <v>QT</v>
          </cell>
          <cell r="I318">
            <v>2</v>
          </cell>
          <cell r="J318" t="str">
            <v>โรงพยาบาลส่งเสริมสุขภาพตำบลหนองโพธิ์</v>
          </cell>
        </row>
        <row r="319">
          <cell r="B319">
            <v>330</v>
          </cell>
          <cell r="G319" t="str">
            <v>QT68012</v>
          </cell>
          <cell r="H319" t="str">
            <v>QT</v>
          </cell>
          <cell r="I319">
            <v>2</v>
          </cell>
          <cell r="J319" t="str">
            <v>โรงพยาบาลส่งเสริมสุขภาพตำบลหนองโพธิ์</v>
          </cell>
        </row>
        <row r="320">
          <cell r="B320">
            <v>331</v>
          </cell>
          <cell r="G320" t="str">
            <v>QT68012</v>
          </cell>
          <cell r="H320" t="str">
            <v>QT</v>
          </cell>
          <cell r="I320">
            <v>2</v>
          </cell>
          <cell r="J320" t="str">
            <v>โรงพยาบาลส่งเสริมสุขภาพตำบลหนองโพธิ์</v>
          </cell>
        </row>
        <row r="321">
          <cell r="B321">
            <v>332</v>
          </cell>
          <cell r="G321" t="str">
            <v>QT68012</v>
          </cell>
          <cell r="H321" t="str">
            <v>QT</v>
          </cell>
          <cell r="I321">
            <v>2</v>
          </cell>
          <cell r="J321" t="str">
            <v>โรงพยาบาลส่งเสริมสุขภาพตำบลหนองโพธิ์</v>
          </cell>
        </row>
        <row r="322">
          <cell r="B322">
            <v>333</v>
          </cell>
          <cell r="G322" t="str">
            <v>QT68013</v>
          </cell>
          <cell r="H322" t="str">
            <v>QT</v>
          </cell>
          <cell r="I322">
            <v>42</v>
          </cell>
          <cell r="J322" t="str">
            <v>โรงพยาบาลส่งเสริมสุขภาพตำบลบ้านโค้งบ่อแร่</v>
          </cell>
        </row>
        <row r="323">
          <cell r="B323">
            <v>334</v>
          </cell>
          <cell r="G323" t="str">
            <v>QT68013</v>
          </cell>
          <cell r="H323" t="str">
            <v>QT</v>
          </cell>
          <cell r="I323">
            <v>1</v>
          </cell>
          <cell r="J323" t="str">
            <v>โรงพยาบาลส่งเสริมสุขภาพตำบลบ้านโค้งบ่อแร่</v>
          </cell>
        </row>
        <row r="324">
          <cell r="B324">
            <v>335</v>
          </cell>
          <cell r="G324" t="str">
            <v>QT68013</v>
          </cell>
          <cell r="H324" t="str">
            <v>QT</v>
          </cell>
          <cell r="I324">
            <v>8</v>
          </cell>
          <cell r="J324" t="str">
            <v>โรงพยาบาลส่งเสริมสุขภาพตำบลบ้านโค้งบ่อแร่</v>
          </cell>
        </row>
        <row r="325">
          <cell r="B325">
            <v>336</v>
          </cell>
          <cell r="G325" t="str">
            <v>QT68013</v>
          </cell>
          <cell r="H325" t="str">
            <v>QT</v>
          </cell>
          <cell r="I325">
            <v>3</v>
          </cell>
          <cell r="J325" t="str">
            <v>โรงพยาบาลส่งเสริมสุขภาพตำบลบ้านโค้งบ่อแร่</v>
          </cell>
        </row>
        <row r="326">
          <cell r="B326">
            <v>337</v>
          </cell>
          <cell r="G326" t="str">
            <v>QT68013</v>
          </cell>
          <cell r="H326" t="str">
            <v>QT</v>
          </cell>
          <cell r="I326">
            <v>1</v>
          </cell>
          <cell r="J326" t="str">
            <v>โรงพยาบาลส่งเสริมสุขภาพตำบลบ้านโค้งบ่อแร่</v>
          </cell>
        </row>
        <row r="327">
          <cell r="B327">
            <v>338</v>
          </cell>
          <cell r="G327" t="str">
            <v>QT68013</v>
          </cell>
          <cell r="H327" t="str">
            <v>QT</v>
          </cell>
          <cell r="I327">
            <v>2</v>
          </cell>
          <cell r="J327" t="str">
            <v>โรงพยาบาลส่งเสริมสุขภาพตำบลบ้านโค้งบ่อแร่</v>
          </cell>
        </row>
        <row r="328">
          <cell r="B328">
            <v>339</v>
          </cell>
          <cell r="G328" t="str">
            <v>QT68013</v>
          </cell>
          <cell r="H328" t="str">
            <v>QT</v>
          </cell>
          <cell r="I328">
            <v>2</v>
          </cell>
          <cell r="J328" t="str">
            <v>โรงพยาบาลส่งเสริมสุขภาพตำบลบ้านโค้งบ่อแร่</v>
          </cell>
        </row>
        <row r="329">
          <cell r="B329">
            <v>340</v>
          </cell>
          <cell r="G329" t="str">
            <v>QT68013</v>
          </cell>
          <cell r="H329" t="str">
            <v>QT</v>
          </cell>
          <cell r="I329">
            <v>2</v>
          </cell>
          <cell r="J329" t="str">
            <v>โรงพยาบาลส่งเสริมสุขภาพตำบลบ้านโค้งบ่อแร่</v>
          </cell>
        </row>
        <row r="330">
          <cell r="B330">
            <v>341</v>
          </cell>
          <cell r="G330" t="str">
            <v>QT68013</v>
          </cell>
          <cell r="H330" t="str">
            <v>QT</v>
          </cell>
          <cell r="I330">
            <v>5</v>
          </cell>
          <cell r="J330" t="str">
            <v>โรงพยาบาลส่งเสริมสุขภาพตำบลบ้านโค้งบ่อแร่</v>
          </cell>
        </row>
        <row r="331">
          <cell r="B331">
            <v>342</v>
          </cell>
          <cell r="G331" t="str">
            <v>QT68013</v>
          </cell>
          <cell r="H331" t="str">
            <v>QT</v>
          </cell>
          <cell r="I331">
            <v>6</v>
          </cell>
          <cell r="J331" t="str">
            <v>โรงพยาบาลส่งเสริมสุขภาพตำบลบ้านโค้งบ่อแร่</v>
          </cell>
        </row>
        <row r="332">
          <cell r="B332">
            <v>343</v>
          </cell>
          <cell r="G332" t="str">
            <v>QT68013</v>
          </cell>
          <cell r="H332" t="str">
            <v>QT</v>
          </cell>
          <cell r="I332">
            <v>23</v>
          </cell>
          <cell r="J332" t="str">
            <v>โรงพยาบาลส่งเสริมสุขภาพตำบลบ้านโค้งบ่อแร่</v>
          </cell>
        </row>
        <row r="333">
          <cell r="B333">
            <v>344</v>
          </cell>
          <cell r="G333" t="str">
            <v>QT68013</v>
          </cell>
          <cell r="H333" t="str">
            <v>QT</v>
          </cell>
          <cell r="I333">
            <v>12</v>
          </cell>
          <cell r="J333" t="str">
            <v>โรงพยาบาลส่งเสริมสุขภาพตำบลบ้านโค้งบ่อแร่</v>
          </cell>
        </row>
        <row r="334">
          <cell r="B334">
            <v>345</v>
          </cell>
          <cell r="G334" t="str">
            <v>QT68013</v>
          </cell>
          <cell r="H334" t="str">
            <v>QT</v>
          </cell>
          <cell r="I334">
            <v>12</v>
          </cell>
          <cell r="J334" t="str">
            <v>โรงพยาบาลส่งเสริมสุขภาพตำบลบ้านโค้งบ่อแร่</v>
          </cell>
        </row>
        <row r="335">
          <cell r="B335">
            <v>346</v>
          </cell>
          <cell r="G335" t="str">
            <v>QT68013</v>
          </cell>
          <cell r="H335" t="str">
            <v>QT</v>
          </cell>
          <cell r="I335">
            <v>5</v>
          </cell>
          <cell r="J335" t="str">
            <v>โรงพยาบาลส่งเสริมสุขภาพตำบลบ้านโค้งบ่อแร่</v>
          </cell>
        </row>
        <row r="336">
          <cell r="B336">
            <v>347</v>
          </cell>
          <cell r="G336" t="str">
            <v>QT68013</v>
          </cell>
          <cell r="H336" t="str">
            <v>QT</v>
          </cell>
          <cell r="I336">
            <v>3</v>
          </cell>
          <cell r="J336" t="str">
            <v>โรงพยาบาลส่งเสริมสุขภาพตำบลบ้านโค้งบ่อแร่</v>
          </cell>
        </row>
        <row r="337">
          <cell r="B337">
            <v>348</v>
          </cell>
          <cell r="G337" t="str">
            <v>QT68013</v>
          </cell>
          <cell r="H337" t="str">
            <v>QT</v>
          </cell>
          <cell r="I337">
            <v>25</v>
          </cell>
          <cell r="J337" t="str">
            <v>โรงพยาบาลส่งเสริมสุขภาพตำบลบ้านโค้งบ่อแร่</v>
          </cell>
        </row>
        <row r="338">
          <cell r="B338">
            <v>349</v>
          </cell>
          <cell r="G338" t="str">
            <v>QT68013</v>
          </cell>
          <cell r="H338" t="str">
            <v>QT</v>
          </cell>
          <cell r="I338">
            <v>30</v>
          </cell>
          <cell r="J338" t="str">
            <v>โรงพยาบาลส่งเสริมสุขภาพตำบลบ้านโค้งบ่อแร่</v>
          </cell>
        </row>
        <row r="339">
          <cell r="B339">
            <v>350</v>
          </cell>
          <cell r="G339" t="str">
            <v>QT68013</v>
          </cell>
          <cell r="H339" t="str">
            <v>QT</v>
          </cell>
          <cell r="I339">
            <v>3</v>
          </cell>
          <cell r="J339" t="str">
            <v>โรงพยาบาลส่งเสริมสุขภาพตำบลบ้านโค้งบ่อแร่</v>
          </cell>
        </row>
        <row r="340">
          <cell r="B340">
            <v>351</v>
          </cell>
          <cell r="G340" t="str">
            <v>QT68013</v>
          </cell>
          <cell r="H340" t="str">
            <v>QT</v>
          </cell>
          <cell r="I340">
            <v>4</v>
          </cell>
          <cell r="J340" t="str">
            <v>โรงพยาบาลส่งเสริมสุขภาพตำบลบ้านโค้งบ่อแร่</v>
          </cell>
        </row>
        <row r="341">
          <cell r="B341">
            <v>352</v>
          </cell>
          <cell r="G341" t="str">
            <v>QT68013</v>
          </cell>
          <cell r="H341" t="str">
            <v>QT</v>
          </cell>
          <cell r="I341">
            <v>5</v>
          </cell>
          <cell r="J341" t="str">
            <v>โรงพยาบาลส่งเสริมสุขภาพตำบลบ้านโค้งบ่อแร่</v>
          </cell>
        </row>
        <row r="342">
          <cell r="B342">
            <v>353</v>
          </cell>
          <cell r="G342" t="str">
            <v>QT68013</v>
          </cell>
          <cell r="H342" t="str">
            <v>QT</v>
          </cell>
          <cell r="I342">
            <v>7</v>
          </cell>
          <cell r="J342" t="str">
            <v>โรงพยาบาลส่งเสริมสุขภาพตำบลบ้านโค้งบ่อแร่</v>
          </cell>
        </row>
        <row r="343">
          <cell r="B343">
            <v>354</v>
          </cell>
          <cell r="G343" t="str">
            <v>QT68013</v>
          </cell>
          <cell r="H343" t="str">
            <v>QT</v>
          </cell>
          <cell r="I343">
            <v>4</v>
          </cell>
          <cell r="J343" t="str">
            <v>โรงพยาบาลส่งเสริมสุขภาพตำบลบ้านโค้งบ่อแร่</v>
          </cell>
        </row>
        <row r="344">
          <cell r="B344">
            <v>355</v>
          </cell>
          <cell r="G344" t="str">
            <v>QT68013</v>
          </cell>
          <cell r="H344" t="str">
            <v>QT</v>
          </cell>
          <cell r="I344">
            <v>1</v>
          </cell>
          <cell r="J344" t="str">
            <v>โรงพยาบาลส่งเสริมสุขภาพตำบลบ้านโค้งบ่อแร่</v>
          </cell>
        </row>
        <row r="345">
          <cell r="B345">
            <v>356</v>
          </cell>
          <cell r="G345" t="str">
            <v>QT68013</v>
          </cell>
          <cell r="H345" t="str">
            <v>QT</v>
          </cell>
          <cell r="I345">
            <v>1</v>
          </cell>
          <cell r="J345" t="str">
            <v>โรงพยาบาลส่งเสริมสุขภาพตำบลบ้านโค้งบ่อแร่</v>
          </cell>
        </row>
        <row r="346">
          <cell r="B346">
            <v>357</v>
          </cell>
          <cell r="G346" t="str">
            <v>QT68013</v>
          </cell>
          <cell r="H346" t="str">
            <v>QT</v>
          </cell>
          <cell r="I346">
            <v>1</v>
          </cell>
          <cell r="J346" t="str">
            <v>โรงพยาบาลส่งเสริมสุขภาพตำบลบ้านโค้งบ่อแร่</v>
          </cell>
        </row>
        <row r="347">
          <cell r="B347">
            <v>358</v>
          </cell>
          <cell r="G347" t="str">
            <v>QT68013</v>
          </cell>
          <cell r="H347" t="str">
            <v>QT</v>
          </cell>
          <cell r="I347">
            <v>3</v>
          </cell>
          <cell r="J347" t="str">
            <v>โรงพยาบาลส่งเสริมสุขภาพตำบลบ้านโค้งบ่อแร่</v>
          </cell>
        </row>
        <row r="348">
          <cell r="B348">
            <v>359</v>
          </cell>
          <cell r="G348" t="str">
            <v>QT68014</v>
          </cell>
          <cell r="H348" t="str">
            <v>QT</v>
          </cell>
          <cell r="I348">
            <v>20</v>
          </cell>
          <cell r="J348" t="str">
            <v>โรงพยาบาลส่งเสริมสุขภาพตำบลหนองราชวัตร</v>
          </cell>
        </row>
        <row r="349">
          <cell r="B349">
            <v>360</v>
          </cell>
          <cell r="G349" t="str">
            <v>QT68014</v>
          </cell>
          <cell r="H349" t="str">
            <v>QT</v>
          </cell>
          <cell r="I349">
            <v>5</v>
          </cell>
          <cell r="J349" t="str">
            <v>โรงพยาบาลส่งเสริมสุขภาพตำบลหนองราชวัตร</v>
          </cell>
        </row>
        <row r="350">
          <cell r="B350">
            <v>361</v>
          </cell>
          <cell r="G350" t="str">
            <v>QT68014</v>
          </cell>
          <cell r="H350" t="str">
            <v>QT</v>
          </cell>
          <cell r="I350">
            <v>2</v>
          </cell>
          <cell r="J350" t="str">
            <v>โรงพยาบาลส่งเสริมสุขภาพตำบลหนองราชวัตร</v>
          </cell>
        </row>
        <row r="351">
          <cell r="B351">
            <v>362</v>
          </cell>
          <cell r="G351" t="str">
            <v>QT68014</v>
          </cell>
          <cell r="H351" t="str">
            <v>QT</v>
          </cell>
          <cell r="I351">
            <v>2</v>
          </cell>
          <cell r="J351" t="str">
            <v>โรงพยาบาลส่งเสริมสุขภาพตำบลหนองราชวัตร</v>
          </cell>
        </row>
        <row r="352">
          <cell r="B352">
            <v>363</v>
          </cell>
          <cell r="G352" t="str">
            <v>QT68014</v>
          </cell>
          <cell r="H352" t="str">
            <v>QT</v>
          </cell>
          <cell r="I352">
            <v>5</v>
          </cell>
          <cell r="J352" t="str">
            <v>โรงพยาบาลส่งเสริมสุขภาพตำบลหนองราชวัตร</v>
          </cell>
        </row>
        <row r="353">
          <cell r="B353">
            <v>364</v>
          </cell>
          <cell r="G353" t="str">
            <v>QT68014</v>
          </cell>
          <cell r="H353" t="str">
            <v>QT</v>
          </cell>
          <cell r="I353">
            <v>1</v>
          </cell>
          <cell r="J353" t="str">
            <v>โรงพยาบาลส่งเสริมสุขภาพตำบลหนองราชวัตร</v>
          </cell>
        </row>
        <row r="354">
          <cell r="B354">
            <v>365</v>
          </cell>
          <cell r="G354" t="str">
            <v>QT68014</v>
          </cell>
          <cell r="H354" t="str">
            <v>QT</v>
          </cell>
          <cell r="I354">
            <v>1</v>
          </cell>
          <cell r="J354" t="str">
            <v>โรงพยาบาลส่งเสริมสุขภาพตำบลหนองราชวัตร</v>
          </cell>
        </row>
        <row r="355">
          <cell r="B355">
            <v>366</v>
          </cell>
          <cell r="G355" t="str">
            <v>QT68014</v>
          </cell>
          <cell r="H355" t="str">
            <v>QT</v>
          </cell>
          <cell r="I355">
            <v>24</v>
          </cell>
          <cell r="J355" t="str">
            <v>โรงพยาบาลส่งเสริมสุขภาพตำบลหนองราชวัตร</v>
          </cell>
        </row>
        <row r="356">
          <cell r="B356">
            <v>367</v>
          </cell>
          <cell r="G356" t="str">
            <v>QT68014</v>
          </cell>
          <cell r="H356" t="str">
            <v>QT</v>
          </cell>
          <cell r="I356">
            <v>24</v>
          </cell>
          <cell r="J356" t="str">
            <v>โรงพยาบาลส่งเสริมสุขภาพตำบลหนองราชวัตร</v>
          </cell>
        </row>
        <row r="357">
          <cell r="B357">
            <v>368</v>
          </cell>
          <cell r="G357" t="str">
            <v>QT68014</v>
          </cell>
          <cell r="H357" t="str">
            <v>QT</v>
          </cell>
          <cell r="I357">
            <v>5</v>
          </cell>
          <cell r="J357" t="str">
            <v>โรงพยาบาลส่งเสริมสุขภาพตำบลหนองราชวัตร</v>
          </cell>
        </row>
        <row r="358">
          <cell r="B358">
            <v>369</v>
          </cell>
          <cell r="G358" t="str">
            <v>QT68014</v>
          </cell>
          <cell r="H358" t="str">
            <v>QT</v>
          </cell>
          <cell r="I358">
            <v>3</v>
          </cell>
          <cell r="J358" t="str">
            <v>โรงพยาบาลส่งเสริมสุขภาพตำบลหนองราชวัตร</v>
          </cell>
        </row>
        <row r="359">
          <cell r="B359">
            <v>370</v>
          </cell>
          <cell r="G359" t="str">
            <v>QT68014</v>
          </cell>
          <cell r="H359" t="str">
            <v>QT</v>
          </cell>
          <cell r="I359">
            <v>2</v>
          </cell>
          <cell r="J359" t="str">
            <v>โรงพยาบาลส่งเสริมสุขภาพตำบลหนองราชวัตร</v>
          </cell>
        </row>
        <row r="360">
          <cell r="B360">
            <v>371</v>
          </cell>
          <cell r="G360" t="str">
            <v>QT68014</v>
          </cell>
          <cell r="H360" t="str">
            <v>QT</v>
          </cell>
          <cell r="I360">
            <v>2</v>
          </cell>
          <cell r="J360" t="str">
            <v>โรงพยาบาลส่งเสริมสุขภาพตำบลหนองราชวัตร</v>
          </cell>
        </row>
        <row r="361">
          <cell r="B361">
            <v>372</v>
          </cell>
          <cell r="G361" t="str">
            <v>QT68014</v>
          </cell>
          <cell r="H361" t="str">
            <v>QT</v>
          </cell>
          <cell r="I361">
            <v>2</v>
          </cell>
          <cell r="J361" t="str">
            <v>โรงพยาบาลส่งเสริมสุขภาพตำบลหนองราชวัตร</v>
          </cell>
        </row>
        <row r="362">
          <cell r="B362">
            <v>373</v>
          </cell>
          <cell r="G362" t="str">
            <v>QT68014</v>
          </cell>
          <cell r="H362" t="str">
            <v>QT</v>
          </cell>
          <cell r="I362">
            <v>2</v>
          </cell>
          <cell r="J362" t="str">
            <v>โรงพยาบาลส่งเสริมสุขภาพตำบลหนองราชวัตร</v>
          </cell>
        </row>
        <row r="363">
          <cell r="B363">
            <v>374</v>
          </cell>
          <cell r="G363" t="str">
            <v>QT68014</v>
          </cell>
          <cell r="H363" t="str">
            <v>QT</v>
          </cell>
          <cell r="I363">
            <v>1</v>
          </cell>
          <cell r="J363" t="str">
            <v>โรงพยาบาลส่งเสริมสุขภาพตำบลหนองราชวัตร</v>
          </cell>
        </row>
        <row r="364">
          <cell r="B364">
            <v>375</v>
          </cell>
          <cell r="G364" t="str">
            <v>QT68014</v>
          </cell>
          <cell r="H364" t="str">
            <v>QT</v>
          </cell>
          <cell r="I364">
            <v>3</v>
          </cell>
          <cell r="J364" t="str">
            <v>โรงพยาบาลส่งเสริมสุขภาพตำบลหนองราชวัตร</v>
          </cell>
        </row>
        <row r="365">
          <cell r="B365">
            <v>376</v>
          </cell>
          <cell r="G365" t="str">
            <v>QT68014</v>
          </cell>
          <cell r="H365" t="str">
            <v>QT</v>
          </cell>
          <cell r="I365">
            <v>2</v>
          </cell>
          <cell r="J365" t="str">
            <v>โรงพยาบาลส่งเสริมสุขภาพตำบลหนองราชวัตร</v>
          </cell>
        </row>
        <row r="366">
          <cell r="B366">
            <v>377</v>
          </cell>
          <cell r="G366" t="str">
            <v>QT68014</v>
          </cell>
          <cell r="H366" t="str">
            <v>QT</v>
          </cell>
          <cell r="I366">
            <v>2</v>
          </cell>
          <cell r="J366" t="str">
            <v>โรงพยาบาลส่งเสริมสุขภาพตำบลหนองราชวัตร</v>
          </cell>
        </row>
        <row r="367">
          <cell r="B367">
            <v>378</v>
          </cell>
          <cell r="G367" t="str">
            <v>QT68015</v>
          </cell>
          <cell r="H367" t="str">
            <v>QT</v>
          </cell>
          <cell r="I367">
            <v>1</v>
          </cell>
          <cell r="J367" t="str">
            <v>โรงพยาบาลส่งเสริมสุขภาพตำบลหนองราชวัตร</v>
          </cell>
        </row>
        <row r="368">
          <cell r="B368">
            <v>379</v>
          </cell>
          <cell r="G368" t="str">
            <v>QT68015</v>
          </cell>
          <cell r="H368" t="str">
            <v>QT</v>
          </cell>
          <cell r="I368">
            <v>1</v>
          </cell>
          <cell r="J368" t="str">
            <v>โรงพยาบาลส่งเสริมสุขภาพตำบลหนองราชวัตร</v>
          </cell>
        </row>
        <row r="369">
          <cell r="B369">
            <v>380</v>
          </cell>
          <cell r="G369" t="str">
            <v>QT68015</v>
          </cell>
          <cell r="H369" t="str">
            <v>QT</v>
          </cell>
          <cell r="I369">
            <v>4</v>
          </cell>
          <cell r="J369" t="str">
            <v>โรงพยาบาลส่งเสริมสุขภาพตำบลหนองราชวัตร</v>
          </cell>
        </row>
        <row r="370">
          <cell r="B370">
            <v>381</v>
          </cell>
          <cell r="G370" t="str">
            <v>QT68016</v>
          </cell>
          <cell r="H370" t="str">
            <v>QT</v>
          </cell>
          <cell r="I370">
            <v>1</v>
          </cell>
          <cell r="J370" t="str">
            <v>โรงพยาบาลส่งเสริมสุขภาพตำบลหนองราชวัตร</v>
          </cell>
        </row>
        <row r="371">
          <cell r="B371">
            <v>382</v>
          </cell>
          <cell r="G371" t="str">
            <v>QT68016</v>
          </cell>
          <cell r="H371" t="str">
            <v>QT</v>
          </cell>
          <cell r="I371">
            <v>1</v>
          </cell>
          <cell r="J371" t="str">
            <v>โรงพยาบาลส่งเสริมสุขภาพตำบลหนองราชวัตร</v>
          </cell>
        </row>
        <row r="372">
          <cell r="B372">
            <v>383</v>
          </cell>
          <cell r="G372" t="str">
            <v>QT68016</v>
          </cell>
          <cell r="H372" t="str">
            <v>QT</v>
          </cell>
          <cell r="I372">
            <v>1</v>
          </cell>
          <cell r="J372" t="str">
            <v>โรงพยาบาลส่งเสริมสุขภาพตำบลหนองราชวัตร</v>
          </cell>
        </row>
        <row r="373">
          <cell r="B373">
            <v>384</v>
          </cell>
          <cell r="G373" t="str">
            <v>QT68017</v>
          </cell>
          <cell r="H373" t="str">
            <v>QT</v>
          </cell>
          <cell r="I373">
            <v>1</v>
          </cell>
          <cell r="J373" t="str">
            <v>โรงพยาบาลส่งเสริมสุขภาพตำบลแจงงาม</v>
          </cell>
        </row>
        <row r="374">
          <cell r="B374">
            <v>385</v>
          </cell>
          <cell r="G374" t="str">
            <v>QT68018</v>
          </cell>
          <cell r="H374" t="str">
            <v>QT</v>
          </cell>
          <cell r="I374">
            <v>5</v>
          </cell>
          <cell r="J374" t="str">
            <v>โรงพยาบาลส่งเสริมสุขภาพตำบลบ้านลาดปลาเค้า</v>
          </cell>
        </row>
        <row r="375">
          <cell r="B375">
            <v>386</v>
          </cell>
          <cell r="G375" t="str">
            <v>QT68018</v>
          </cell>
          <cell r="H375" t="str">
            <v>QT</v>
          </cell>
          <cell r="I375">
            <v>15</v>
          </cell>
          <cell r="J375" t="str">
            <v>โรงพยาบาลส่งเสริมสุขภาพตำบลบ้านลาดปลาเค้า</v>
          </cell>
        </row>
        <row r="376">
          <cell r="B376">
            <v>387</v>
          </cell>
          <cell r="G376" t="str">
            <v>QT68018</v>
          </cell>
          <cell r="H376" t="str">
            <v>QT</v>
          </cell>
          <cell r="I376">
            <v>4</v>
          </cell>
          <cell r="J376" t="str">
            <v>โรงพยาบาลส่งเสริมสุขภาพตำบลบ้านลาดปลาเค้า</v>
          </cell>
        </row>
        <row r="377">
          <cell r="B377">
            <v>388</v>
          </cell>
          <cell r="G377" t="str">
            <v>QT68018</v>
          </cell>
          <cell r="H377" t="str">
            <v>QT</v>
          </cell>
          <cell r="I377">
            <v>10</v>
          </cell>
          <cell r="J377" t="str">
            <v>โรงพยาบาลส่งเสริมสุขภาพตำบลบ้านลาดปลาเค้า</v>
          </cell>
        </row>
        <row r="378">
          <cell r="B378">
            <v>389</v>
          </cell>
          <cell r="G378" t="str">
            <v>QT68018</v>
          </cell>
          <cell r="H378" t="str">
            <v>QT</v>
          </cell>
          <cell r="I378">
            <v>1</v>
          </cell>
          <cell r="J378" t="str">
            <v>โรงพยาบาลส่งเสริมสุขภาพตำบลบ้านลาดปลาเค้า</v>
          </cell>
        </row>
        <row r="379">
          <cell r="B379">
            <v>390</v>
          </cell>
          <cell r="G379" t="str">
            <v>QT68018</v>
          </cell>
          <cell r="H379" t="str">
            <v>QT</v>
          </cell>
          <cell r="I379">
            <v>3</v>
          </cell>
          <cell r="J379" t="str">
            <v>โรงพยาบาลส่งเสริมสุขภาพตำบลบ้านลาดปลาเค้า</v>
          </cell>
        </row>
        <row r="380">
          <cell r="B380">
            <v>391</v>
          </cell>
          <cell r="G380" t="str">
            <v>QT68018</v>
          </cell>
          <cell r="H380" t="str">
            <v>QT</v>
          </cell>
          <cell r="I380">
            <v>4</v>
          </cell>
          <cell r="J380" t="str">
            <v>โรงพยาบาลส่งเสริมสุขภาพตำบลบ้านลาดปลาเค้า</v>
          </cell>
        </row>
        <row r="381">
          <cell r="B381">
            <v>392</v>
          </cell>
          <cell r="G381" t="str">
            <v>QT68018</v>
          </cell>
          <cell r="H381" t="str">
            <v>QT</v>
          </cell>
          <cell r="I381">
            <v>2</v>
          </cell>
          <cell r="J381" t="str">
            <v>โรงพยาบาลส่งเสริมสุขภาพตำบลบ้านลาดปลาเค้า</v>
          </cell>
        </row>
        <row r="382">
          <cell r="B382">
            <v>393</v>
          </cell>
          <cell r="G382" t="str">
            <v>QT68018</v>
          </cell>
          <cell r="H382" t="str">
            <v>QT</v>
          </cell>
          <cell r="I382">
            <v>11</v>
          </cell>
          <cell r="J382" t="str">
            <v>โรงพยาบาลส่งเสริมสุขภาพตำบลบ้านลาดปลาเค้า</v>
          </cell>
        </row>
        <row r="383">
          <cell r="B383">
            <v>394</v>
          </cell>
          <cell r="G383" t="str">
            <v>QT68018</v>
          </cell>
          <cell r="H383" t="str">
            <v>QT</v>
          </cell>
          <cell r="I383">
            <v>24</v>
          </cell>
          <cell r="J383" t="str">
            <v>โรงพยาบาลส่งเสริมสุขภาพตำบลบ้านลาดปลาเค้า</v>
          </cell>
        </row>
        <row r="384">
          <cell r="B384">
            <v>395</v>
          </cell>
          <cell r="G384" t="str">
            <v>QT68018</v>
          </cell>
          <cell r="H384" t="str">
            <v>QT</v>
          </cell>
          <cell r="I384">
            <v>4</v>
          </cell>
          <cell r="J384" t="str">
            <v>โรงพยาบาลส่งเสริมสุขภาพตำบลบ้านลาดปลาเค้า</v>
          </cell>
        </row>
        <row r="385">
          <cell r="B385">
            <v>396</v>
          </cell>
          <cell r="G385" t="str">
            <v>QT68018</v>
          </cell>
          <cell r="H385" t="str">
            <v>QT</v>
          </cell>
          <cell r="I385">
            <v>1</v>
          </cell>
          <cell r="J385" t="str">
            <v>โรงพยาบาลส่งเสริมสุขภาพตำบลบ้านลาดปลาเค้า</v>
          </cell>
        </row>
        <row r="386">
          <cell r="B386">
            <v>397</v>
          </cell>
          <cell r="G386" t="str">
            <v>QT68018</v>
          </cell>
          <cell r="H386" t="str">
            <v>QT</v>
          </cell>
          <cell r="I386">
            <v>3</v>
          </cell>
          <cell r="J386" t="str">
            <v>โรงพยาบาลส่งเสริมสุขภาพตำบลบ้านลาดปลาเค้า</v>
          </cell>
        </row>
        <row r="387">
          <cell r="B387">
            <v>398</v>
          </cell>
          <cell r="G387" t="str">
            <v>QT68018</v>
          </cell>
          <cell r="H387" t="str">
            <v>QT</v>
          </cell>
          <cell r="I387">
            <v>2</v>
          </cell>
          <cell r="J387" t="str">
            <v>โรงพยาบาลส่งเสริมสุขภาพตำบลบ้านลาดปลาเค้า</v>
          </cell>
        </row>
        <row r="388">
          <cell r="B388">
            <v>399</v>
          </cell>
          <cell r="G388" t="str">
            <v>QT68018</v>
          </cell>
          <cell r="H388" t="str">
            <v>QT</v>
          </cell>
          <cell r="I388">
            <v>15</v>
          </cell>
          <cell r="J388" t="str">
            <v>โรงพยาบาลส่งเสริมสุขภาพตำบลบ้านลาดปลาเค้า</v>
          </cell>
        </row>
        <row r="389">
          <cell r="B389">
            <v>400</v>
          </cell>
          <cell r="G389" t="str">
            <v>QT68018</v>
          </cell>
          <cell r="H389" t="str">
            <v>QT</v>
          </cell>
          <cell r="I389">
            <v>15</v>
          </cell>
          <cell r="J389" t="str">
            <v>โรงพยาบาลส่งเสริมสุขภาพตำบลบ้านลาดปลาเค้า</v>
          </cell>
        </row>
        <row r="390">
          <cell r="B390">
            <v>401</v>
          </cell>
          <cell r="G390" t="str">
            <v>QT68018</v>
          </cell>
          <cell r="H390" t="str">
            <v>QT</v>
          </cell>
          <cell r="I390">
            <v>10</v>
          </cell>
          <cell r="J390" t="str">
            <v>โรงพยาบาลส่งเสริมสุขภาพตำบลบ้านลาดปลาเค้า</v>
          </cell>
        </row>
        <row r="391">
          <cell r="B391">
            <v>402</v>
          </cell>
          <cell r="G391" t="str">
            <v>QT68018</v>
          </cell>
          <cell r="H391" t="str">
            <v>QT</v>
          </cell>
          <cell r="I391">
            <v>10</v>
          </cell>
          <cell r="J391" t="str">
            <v>โรงพยาบาลส่งเสริมสุขภาพตำบลบ้านลาดปลาเค้า</v>
          </cell>
        </row>
        <row r="392">
          <cell r="B392">
            <v>403</v>
          </cell>
          <cell r="G392" t="str">
            <v>QT68019</v>
          </cell>
          <cell r="H392" t="str">
            <v>QT</v>
          </cell>
          <cell r="I392">
            <v>6</v>
          </cell>
          <cell r="J392" t="str">
            <v>โรงพยาบาลส่งเสริมสุขภาพตำบลวังน้ำโจน</v>
          </cell>
        </row>
        <row r="393">
          <cell r="B393">
            <v>404</v>
          </cell>
          <cell r="G393" t="str">
            <v>QT68019</v>
          </cell>
          <cell r="H393" t="str">
            <v>QT</v>
          </cell>
          <cell r="I393">
            <v>1</v>
          </cell>
          <cell r="J393" t="str">
            <v>โรงพยาบาลส่งเสริมสุขภาพตำบลวังน้ำโจน</v>
          </cell>
        </row>
        <row r="394">
          <cell r="B394">
            <v>405</v>
          </cell>
          <cell r="G394" t="str">
            <v>QT68019</v>
          </cell>
          <cell r="H394" t="str">
            <v>QT</v>
          </cell>
          <cell r="I394">
            <v>6</v>
          </cell>
          <cell r="J394" t="str">
            <v>โรงพยาบาลส่งเสริมสุขภาพตำบลวังน้ำโจน</v>
          </cell>
        </row>
        <row r="395">
          <cell r="B395">
            <v>406</v>
          </cell>
          <cell r="G395" t="str">
            <v>QT68019</v>
          </cell>
          <cell r="H395" t="str">
            <v>QT</v>
          </cell>
          <cell r="I395">
            <v>3</v>
          </cell>
          <cell r="J395" t="str">
            <v>โรงพยาบาลส่งเสริมสุขภาพตำบลวังน้ำโจน</v>
          </cell>
        </row>
        <row r="396">
          <cell r="B396">
            <v>407</v>
          </cell>
          <cell r="G396" t="str">
            <v>QT68019</v>
          </cell>
          <cell r="H396" t="str">
            <v>QT</v>
          </cell>
          <cell r="I396">
            <v>15</v>
          </cell>
          <cell r="J396" t="str">
            <v>โรงพยาบาลส่งเสริมสุขภาพตำบลวังน้ำโจน</v>
          </cell>
        </row>
        <row r="397">
          <cell r="B397">
            <v>408</v>
          </cell>
          <cell r="G397" t="str">
            <v>QT68019</v>
          </cell>
          <cell r="H397" t="str">
            <v>QT</v>
          </cell>
          <cell r="I397">
            <v>15</v>
          </cell>
          <cell r="J397" t="str">
            <v>โรงพยาบาลส่งเสริมสุขภาพตำบลวังน้ำโจน</v>
          </cell>
        </row>
        <row r="398">
          <cell r="B398">
            <v>409</v>
          </cell>
          <cell r="G398" t="str">
            <v>QT68019</v>
          </cell>
          <cell r="H398" t="str">
            <v>QT</v>
          </cell>
          <cell r="I398">
            <v>5</v>
          </cell>
          <cell r="J398" t="str">
            <v>โรงพยาบาลส่งเสริมสุขภาพตำบลวังน้ำโจน</v>
          </cell>
        </row>
        <row r="399">
          <cell r="B399">
            <v>410</v>
          </cell>
          <cell r="G399" t="str">
            <v>QT68019</v>
          </cell>
          <cell r="H399" t="str">
            <v>QT</v>
          </cell>
          <cell r="I399">
            <v>2</v>
          </cell>
          <cell r="J399" t="str">
            <v>โรงพยาบาลส่งเสริมสุขภาพตำบลวังน้ำโจน</v>
          </cell>
        </row>
        <row r="400">
          <cell r="B400">
            <v>411</v>
          </cell>
          <cell r="G400" t="str">
            <v>QT68019</v>
          </cell>
          <cell r="H400" t="str">
            <v>QT</v>
          </cell>
          <cell r="I400">
            <v>3</v>
          </cell>
          <cell r="J400" t="str">
            <v>โรงพยาบาลส่งเสริมสุขภาพตำบลวังน้ำโจน</v>
          </cell>
        </row>
        <row r="401">
          <cell r="B401">
            <v>412</v>
          </cell>
          <cell r="G401" t="str">
            <v>QT68019</v>
          </cell>
          <cell r="H401" t="str">
            <v>QT</v>
          </cell>
          <cell r="I401">
            <v>5</v>
          </cell>
          <cell r="J401" t="str">
            <v>โรงพยาบาลส่งเสริมสุขภาพตำบลวังน้ำโจน</v>
          </cell>
        </row>
        <row r="402">
          <cell r="B402">
            <v>413</v>
          </cell>
          <cell r="G402" t="str">
            <v>QT68019</v>
          </cell>
          <cell r="H402" t="str">
            <v>QT</v>
          </cell>
          <cell r="I402">
            <v>3</v>
          </cell>
          <cell r="J402" t="str">
            <v>โรงพยาบาลส่งเสริมสุขภาพตำบลวังน้ำโจน</v>
          </cell>
        </row>
        <row r="403">
          <cell r="B403">
            <v>414</v>
          </cell>
          <cell r="G403" t="str">
            <v>QT68019</v>
          </cell>
          <cell r="H403" t="str">
            <v>QT</v>
          </cell>
          <cell r="I403">
            <v>1</v>
          </cell>
          <cell r="J403" t="str">
            <v>โรงพยาบาลส่งเสริมสุขภาพตำบลวังน้ำโจน</v>
          </cell>
        </row>
        <row r="404">
          <cell r="B404">
            <v>415</v>
          </cell>
          <cell r="G404" t="str">
            <v>QT68019</v>
          </cell>
          <cell r="H404" t="str">
            <v>QT</v>
          </cell>
          <cell r="I404">
            <v>2</v>
          </cell>
          <cell r="J404" t="str">
            <v>โรงพยาบาลส่งเสริมสุขภาพตำบลวังน้ำโจน</v>
          </cell>
        </row>
        <row r="405">
          <cell r="B405">
            <v>416</v>
          </cell>
          <cell r="G405" t="str">
            <v>QT68019</v>
          </cell>
          <cell r="H405" t="str">
            <v>QT</v>
          </cell>
          <cell r="I405">
            <v>1</v>
          </cell>
          <cell r="J405" t="str">
            <v>โรงพยาบาลส่งเสริมสุขภาพตำบลวังน้ำโจน</v>
          </cell>
        </row>
        <row r="406">
          <cell r="B406">
            <v>417</v>
          </cell>
          <cell r="G406" t="str">
            <v>QT68019</v>
          </cell>
          <cell r="H406" t="str">
            <v>QT</v>
          </cell>
          <cell r="I406">
            <v>12</v>
          </cell>
          <cell r="J406" t="str">
            <v>โรงพยาบาลส่งเสริมสุขภาพตำบลวังน้ำโจน</v>
          </cell>
        </row>
        <row r="407">
          <cell r="B407">
            <v>418</v>
          </cell>
          <cell r="G407" t="str">
            <v>QT68019</v>
          </cell>
          <cell r="H407" t="str">
            <v>QT</v>
          </cell>
          <cell r="I407">
            <v>6</v>
          </cell>
          <cell r="J407" t="str">
            <v>โรงพยาบาลส่งเสริมสุขภาพตำบลวังน้ำโจน</v>
          </cell>
        </row>
        <row r="408">
          <cell r="B408">
            <v>419</v>
          </cell>
          <cell r="G408" t="str">
            <v>QT68019</v>
          </cell>
          <cell r="H408" t="str">
            <v>QT</v>
          </cell>
          <cell r="I408">
            <v>24</v>
          </cell>
          <cell r="J408" t="str">
            <v>โรงพยาบาลส่งเสริมสุขภาพตำบลวังน้ำโจน</v>
          </cell>
        </row>
        <row r="409">
          <cell r="B409">
            <v>420</v>
          </cell>
          <cell r="G409" t="str">
            <v>QT68019</v>
          </cell>
          <cell r="H409" t="str">
            <v>QT</v>
          </cell>
          <cell r="I409">
            <v>3</v>
          </cell>
          <cell r="J409" t="str">
            <v>โรงพยาบาลส่งเสริมสุขภาพตำบลวังน้ำโจน</v>
          </cell>
        </row>
        <row r="410">
          <cell r="B410">
            <v>421</v>
          </cell>
          <cell r="G410" t="str">
            <v>QT68019</v>
          </cell>
          <cell r="H410" t="str">
            <v>QT</v>
          </cell>
          <cell r="I410">
            <v>4</v>
          </cell>
          <cell r="J410" t="str">
            <v>โรงพยาบาลส่งเสริมสุขภาพตำบลวังน้ำโจน</v>
          </cell>
        </row>
        <row r="411">
          <cell r="B411">
            <v>422</v>
          </cell>
          <cell r="G411" t="str">
            <v>QT68019</v>
          </cell>
          <cell r="H411" t="str">
            <v>QT</v>
          </cell>
          <cell r="I411">
            <v>5</v>
          </cell>
          <cell r="J411" t="str">
            <v>โรงพยาบาลส่งเสริมสุขภาพตำบลวังน้ำโจน</v>
          </cell>
        </row>
        <row r="412">
          <cell r="B412">
            <v>423</v>
          </cell>
          <cell r="G412" t="str">
            <v>QT68019</v>
          </cell>
          <cell r="H412" t="str">
            <v>QT</v>
          </cell>
          <cell r="I412">
            <v>6</v>
          </cell>
          <cell r="J412" t="str">
            <v>โรงพยาบาลส่งเสริมสุขภาพตำบลวังน้ำโจน</v>
          </cell>
        </row>
        <row r="413">
          <cell r="B413">
            <v>424</v>
          </cell>
          <cell r="G413" t="str">
            <v>QT68019</v>
          </cell>
          <cell r="H413" t="str">
            <v>QT</v>
          </cell>
          <cell r="I413">
            <v>7</v>
          </cell>
          <cell r="J413" t="str">
            <v>โรงพยาบาลส่งเสริมสุขภาพตำบลวังน้ำโจน</v>
          </cell>
        </row>
        <row r="414">
          <cell r="B414">
            <v>425</v>
          </cell>
          <cell r="G414" t="str">
            <v>QT68019</v>
          </cell>
          <cell r="H414" t="str">
            <v>QT</v>
          </cell>
          <cell r="I414">
            <v>8</v>
          </cell>
          <cell r="J414" t="str">
            <v>โรงพยาบาลส่งเสริมสุขภาพตำบลวังน้ำโจน</v>
          </cell>
        </row>
        <row r="415">
          <cell r="B415">
            <v>426</v>
          </cell>
          <cell r="G415" t="str">
            <v>QT68019</v>
          </cell>
          <cell r="H415" t="str">
            <v>QT</v>
          </cell>
          <cell r="I415">
            <v>9</v>
          </cell>
          <cell r="J415" t="str">
            <v>โรงพยาบาลส่งเสริมสุขภาพตำบลวังน้ำโจน</v>
          </cell>
        </row>
        <row r="416">
          <cell r="B416">
            <v>427</v>
          </cell>
          <cell r="G416" t="str">
            <v>QT68019</v>
          </cell>
          <cell r="H416" t="str">
            <v>QT</v>
          </cell>
          <cell r="I416">
            <v>10</v>
          </cell>
          <cell r="J416" t="str">
            <v>โรงพยาบาลส่งเสริมสุขภาพตำบลวังน้ำโจน</v>
          </cell>
        </row>
        <row r="417">
          <cell r="B417">
            <v>428</v>
          </cell>
          <cell r="G417" t="str">
            <v>QT68019</v>
          </cell>
          <cell r="H417" t="str">
            <v>QT</v>
          </cell>
          <cell r="I417">
            <v>11</v>
          </cell>
          <cell r="J417" t="str">
            <v>โรงพยาบาลส่งเสริมสุขภาพตำบลวังน้ำโจน</v>
          </cell>
        </row>
        <row r="418">
          <cell r="B418">
            <v>429</v>
          </cell>
          <cell r="G418" t="str">
            <v>QT68019</v>
          </cell>
          <cell r="H418" t="str">
            <v>QT</v>
          </cell>
          <cell r="I418">
            <v>12</v>
          </cell>
          <cell r="J418" t="str">
            <v>โรงพยาบาลส่งเสริมสุขภาพตำบลวังน้ำโจน</v>
          </cell>
        </row>
        <row r="419">
          <cell r="B419">
            <v>430</v>
          </cell>
          <cell r="G419" t="str">
            <v>QT68019</v>
          </cell>
          <cell r="H419" t="str">
            <v>QT</v>
          </cell>
          <cell r="I419">
            <v>13</v>
          </cell>
          <cell r="J419" t="str">
            <v>โรงพยาบาลส่งเสริมสุขภาพตำบลวังน้ำโจน</v>
          </cell>
        </row>
        <row r="420">
          <cell r="B420">
            <v>431</v>
          </cell>
          <cell r="G420" t="str">
            <v>QT68019</v>
          </cell>
          <cell r="H420" t="str">
            <v>QT</v>
          </cell>
          <cell r="I420">
            <v>14</v>
          </cell>
          <cell r="J420" t="str">
            <v>โรงพยาบาลส่งเสริมสุขภาพตำบลวังน้ำโจน</v>
          </cell>
        </row>
        <row r="421">
          <cell r="B421">
            <v>432</v>
          </cell>
          <cell r="G421" t="str">
            <v>QT68019</v>
          </cell>
          <cell r="H421" t="str">
            <v>QT</v>
          </cell>
          <cell r="I421">
            <v>15</v>
          </cell>
          <cell r="J421" t="str">
            <v>โรงพยาบาลส่งเสริมสุขภาพตำบลวังน้ำโจน</v>
          </cell>
        </row>
        <row r="422">
          <cell r="B422">
            <v>433</v>
          </cell>
          <cell r="G422" t="str">
            <v>QT68019</v>
          </cell>
          <cell r="H422" t="str">
            <v>QT</v>
          </cell>
          <cell r="I422">
            <v>16</v>
          </cell>
          <cell r="J422" t="str">
            <v>โรงพยาบาลส่งเสริมสุขภาพตำบลวังน้ำโจน</v>
          </cell>
        </row>
        <row r="423">
          <cell r="B423">
            <v>434</v>
          </cell>
          <cell r="G423" t="str">
            <v>QT68019</v>
          </cell>
          <cell r="H423" t="str">
            <v>QT</v>
          </cell>
          <cell r="I423">
            <v>17</v>
          </cell>
          <cell r="J423" t="str">
            <v>โรงพยาบาลส่งเสริมสุขภาพตำบลวังน้ำโจน</v>
          </cell>
        </row>
        <row r="424">
          <cell r="B424">
            <v>435</v>
          </cell>
          <cell r="G424" t="str">
            <v>QT68019</v>
          </cell>
          <cell r="H424" t="str">
            <v>QT</v>
          </cell>
          <cell r="I424">
            <v>18</v>
          </cell>
          <cell r="J424" t="str">
            <v>โรงพยาบาลส่งเสริมสุขภาพตำบลวังน้ำโจน</v>
          </cell>
        </row>
        <row r="425">
          <cell r="B425">
            <v>436</v>
          </cell>
          <cell r="G425" t="str">
            <v>QT68019</v>
          </cell>
          <cell r="H425" t="str">
            <v>QT</v>
          </cell>
          <cell r="I425">
            <v>19</v>
          </cell>
          <cell r="J425" t="str">
            <v>โรงพยาบาลส่งเสริมสุขภาพตำบลวังน้ำโจน</v>
          </cell>
        </row>
        <row r="426">
          <cell r="B426">
            <v>437</v>
          </cell>
          <cell r="G426" t="str">
            <v>QT68019</v>
          </cell>
          <cell r="H426" t="str">
            <v>QT</v>
          </cell>
          <cell r="I426">
            <v>20</v>
          </cell>
          <cell r="J426" t="str">
            <v>โรงพยาบาลส่งเสริมสุขภาพตำบลวังน้ำโจน</v>
          </cell>
        </row>
        <row r="427">
          <cell r="B427">
            <v>438</v>
          </cell>
          <cell r="G427" t="str">
            <v>QT68019</v>
          </cell>
          <cell r="H427" t="str">
            <v>QT</v>
          </cell>
          <cell r="I427">
            <v>21</v>
          </cell>
          <cell r="J427" t="str">
            <v>โรงพยาบาลส่งเสริมสุขภาพตำบลวังน้ำโจน</v>
          </cell>
        </row>
        <row r="428">
          <cell r="B428">
            <v>439</v>
          </cell>
          <cell r="G428" t="str">
            <v>QT68019</v>
          </cell>
          <cell r="H428" t="str">
            <v>QT</v>
          </cell>
          <cell r="I428">
            <v>22</v>
          </cell>
          <cell r="J428" t="str">
            <v>โรงพยาบาลส่งเสริมสุขภาพตำบลวังน้ำโจน</v>
          </cell>
        </row>
        <row r="429">
          <cell r="B429">
            <v>440</v>
          </cell>
          <cell r="G429" t="str">
            <v>QT68019</v>
          </cell>
          <cell r="H429" t="str">
            <v>QT</v>
          </cell>
          <cell r="I429">
            <v>23</v>
          </cell>
          <cell r="J429" t="str">
            <v>โรงพยาบาลส่งเสริมสุขภาพตำบลวังน้ำโจน</v>
          </cell>
        </row>
        <row r="430">
          <cell r="B430">
            <v>441</v>
          </cell>
          <cell r="G430" t="str">
            <v>QT68019</v>
          </cell>
          <cell r="H430" t="str">
            <v>QT</v>
          </cell>
          <cell r="I430">
            <v>24</v>
          </cell>
          <cell r="J430" t="str">
            <v>โรงพยาบาลส่งเสริมสุขภาพตำบลวังน้ำโจน</v>
          </cell>
        </row>
      </sheetData>
      <sheetData sheetId="8"/>
      <sheetData sheetId="9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"/>
      <sheetName val="G-STORE DATA"/>
      <sheetName val="ItemData"/>
      <sheetName val="List"/>
      <sheetName val="USER"/>
      <sheetName val="lIST G-STORE"/>
      <sheetName val="Dept_Report"/>
      <sheetName val="Report"/>
      <sheetName val="DATA"/>
      <sheetName val="Sheet2"/>
      <sheetName val="G-STORE RECCORD 2024"/>
    </sheetNames>
    <sheetDataSet>
      <sheetData sheetId="0">
        <row r="6">
          <cell r="E6" t="str">
            <v>Production (Office)</v>
          </cell>
        </row>
      </sheetData>
      <sheetData sheetId="1">
        <row r="1">
          <cell r="B1" t="str">
            <v>บันทึกข้อมูลการเบิก G-STORE</v>
          </cell>
        </row>
      </sheetData>
      <sheetData sheetId="2">
        <row r="3">
          <cell r="B3" t="str">
            <v>G-001</v>
          </cell>
        </row>
      </sheetData>
      <sheetData sheetId="3">
        <row r="1">
          <cell r="B1" t="str">
            <v>List รหัสหน่วยงาน</v>
          </cell>
        </row>
        <row r="2">
          <cell r="F2" t="str">
            <v>Item Code</v>
          </cell>
        </row>
        <row r="3">
          <cell r="B3" t="str">
            <v>รหัสประเภทสินค้า</v>
          </cell>
        </row>
        <row r="5">
          <cell r="F5" t="str">
            <v>G-001</v>
          </cell>
        </row>
        <row r="6">
          <cell r="B6" t="str">
            <v>เทปกาว</v>
          </cell>
          <cell r="F6" t="str">
            <v>G-002</v>
          </cell>
        </row>
        <row r="7">
          <cell r="B7" t="str">
            <v>ผ้าปิดจมูก</v>
          </cell>
          <cell r="F7" t="str">
            <v>G-003</v>
          </cell>
        </row>
        <row r="8">
          <cell r="B8" t="str">
            <v>แสงสว่าง</v>
          </cell>
          <cell r="F8" t="str">
            <v>G-004</v>
          </cell>
        </row>
        <row r="9">
          <cell r="B9" t="str">
            <v>ไอที</v>
          </cell>
          <cell r="F9" t="str">
            <v>G-005</v>
          </cell>
        </row>
        <row r="10">
          <cell r="B10" t="str">
            <v>หมึกเครื่องถ่าย</v>
          </cell>
          <cell r="F10" t="str">
            <v>G-006</v>
          </cell>
        </row>
        <row r="11">
          <cell r="B11" t="str">
            <v>กาว</v>
          </cell>
          <cell r="F11" t="str">
            <v>G-007</v>
          </cell>
        </row>
        <row r="12">
          <cell r="B12" t="str">
            <v>ทำความสะอาด</v>
          </cell>
          <cell r="F12" t="str">
            <v>G-008</v>
          </cell>
        </row>
        <row r="13">
          <cell r="B13" t="str">
            <v>กระดาษ</v>
          </cell>
          <cell r="F13" t="str">
            <v>G-009</v>
          </cell>
        </row>
        <row r="14">
          <cell r="B14" t="str">
            <v>ทำความสะอาด</v>
          </cell>
          <cell r="F14" t="str">
            <v>G-010</v>
          </cell>
        </row>
        <row r="15">
          <cell r="B15" t="str">
            <v>กระดาษชำระ</v>
          </cell>
          <cell r="F15" t="str">
            <v>G-011</v>
          </cell>
        </row>
        <row r="16">
          <cell r="B16" t="str">
            <v>เครื่องเขียน</v>
          </cell>
          <cell r="F16" t="str">
            <v>G-012</v>
          </cell>
        </row>
        <row r="17">
          <cell r="B17" t="str">
            <v>เบร็ตเตร็ด</v>
          </cell>
          <cell r="F17" t="str">
            <v>G-013</v>
          </cell>
        </row>
        <row r="18">
          <cell r="B18" t="str">
            <v>ถุงมือ</v>
          </cell>
          <cell r="F18" t="str">
            <v>G-014</v>
          </cell>
        </row>
        <row r="19">
          <cell r="F19" t="str">
            <v>G-015</v>
          </cell>
        </row>
        <row r="20">
          <cell r="F20" t="str">
            <v>G-016</v>
          </cell>
        </row>
        <row r="21">
          <cell r="F21" t="str">
            <v>G-017</v>
          </cell>
        </row>
        <row r="22">
          <cell r="F22" t="str">
            <v>G-018</v>
          </cell>
        </row>
        <row r="23">
          <cell r="F23" t="str">
            <v>G-019</v>
          </cell>
        </row>
        <row r="24">
          <cell r="F24" t="str">
            <v>G-020</v>
          </cell>
        </row>
        <row r="25">
          <cell r="F25" t="str">
            <v>G-021</v>
          </cell>
        </row>
        <row r="26">
          <cell r="F26" t="str">
            <v>G-022</v>
          </cell>
        </row>
        <row r="27">
          <cell r="F27" t="str">
            <v>G-023</v>
          </cell>
        </row>
        <row r="28">
          <cell r="F28" t="str">
            <v>G-024</v>
          </cell>
        </row>
        <row r="29">
          <cell r="F29" t="str">
            <v>G-025</v>
          </cell>
        </row>
        <row r="30">
          <cell r="F30" t="str">
            <v>G-026</v>
          </cell>
        </row>
        <row r="31">
          <cell r="F31" t="str">
            <v>G-027</v>
          </cell>
        </row>
        <row r="32">
          <cell r="F32" t="str">
            <v>G-028</v>
          </cell>
        </row>
        <row r="33">
          <cell r="F33" t="str">
            <v>G-029</v>
          </cell>
        </row>
        <row r="34">
          <cell r="F34" t="str">
            <v>G-030</v>
          </cell>
        </row>
        <row r="35">
          <cell r="F35" t="str">
            <v>G-031</v>
          </cell>
        </row>
        <row r="36">
          <cell r="F36" t="str">
            <v>G-032</v>
          </cell>
        </row>
        <row r="37">
          <cell r="F37" t="str">
            <v>G-033</v>
          </cell>
        </row>
        <row r="38">
          <cell r="F38" t="str">
            <v>G-034</v>
          </cell>
        </row>
        <row r="39">
          <cell r="F39" t="str">
            <v>G-035</v>
          </cell>
        </row>
        <row r="40">
          <cell r="F40" t="str">
            <v>G-036</v>
          </cell>
        </row>
        <row r="41">
          <cell r="F41" t="str">
            <v>G-037</v>
          </cell>
        </row>
        <row r="42">
          <cell r="F42" t="str">
            <v>G-038</v>
          </cell>
        </row>
        <row r="43">
          <cell r="F43" t="str">
            <v>G-039</v>
          </cell>
        </row>
        <row r="44">
          <cell r="F44" t="str">
            <v>G-040</v>
          </cell>
        </row>
        <row r="45">
          <cell r="F45" t="str">
            <v>G-041</v>
          </cell>
        </row>
        <row r="46">
          <cell r="F46" t="str">
            <v>G-042</v>
          </cell>
        </row>
        <row r="47">
          <cell r="F47" t="str">
            <v>G-043</v>
          </cell>
        </row>
        <row r="48">
          <cell r="F48" t="str">
            <v>G-044</v>
          </cell>
        </row>
        <row r="49">
          <cell r="F49" t="str">
            <v>G-045</v>
          </cell>
        </row>
        <row r="50">
          <cell r="F50" t="str">
            <v>G-046</v>
          </cell>
        </row>
        <row r="51">
          <cell r="F51" t="str">
            <v>G-047</v>
          </cell>
        </row>
        <row r="52">
          <cell r="F52" t="str">
            <v>G-048</v>
          </cell>
        </row>
        <row r="53">
          <cell r="F53" t="str">
            <v>G-049</v>
          </cell>
        </row>
        <row r="54">
          <cell r="F54" t="str">
            <v>G-050</v>
          </cell>
        </row>
        <row r="55">
          <cell r="F55" t="str">
            <v>G-051</v>
          </cell>
        </row>
        <row r="56">
          <cell r="F56" t="str">
            <v>G-052</v>
          </cell>
        </row>
        <row r="57">
          <cell r="F57" t="str">
            <v>G-053</v>
          </cell>
        </row>
        <row r="58">
          <cell r="F58" t="str">
            <v>G-054</v>
          </cell>
        </row>
        <row r="59">
          <cell r="F59" t="str">
            <v>G-055</v>
          </cell>
        </row>
        <row r="60">
          <cell r="F60" t="str">
            <v>G-056</v>
          </cell>
        </row>
        <row r="61">
          <cell r="F61" t="str">
            <v>G-057</v>
          </cell>
        </row>
        <row r="62">
          <cell r="F62" t="str">
            <v>G-058</v>
          </cell>
        </row>
        <row r="63">
          <cell r="F63" t="str">
            <v>G-059</v>
          </cell>
        </row>
        <row r="64">
          <cell r="F64" t="str">
            <v>G-060</v>
          </cell>
        </row>
        <row r="65">
          <cell r="F65" t="str">
            <v>G-061</v>
          </cell>
        </row>
        <row r="66">
          <cell r="F66" t="str">
            <v>G-062</v>
          </cell>
        </row>
        <row r="67">
          <cell r="F67" t="str">
            <v>G-063</v>
          </cell>
        </row>
        <row r="68">
          <cell r="F68" t="str">
            <v>G-064</v>
          </cell>
        </row>
        <row r="69">
          <cell r="F69" t="str">
            <v>G-065</v>
          </cell>
        </row>
        <row r="70">
          <cell r="F70" t="str">
            <v>G-066</v>
          </cell>
        </row>
        <row r="71">
          <cell r="F71" t="str">
            <v>G-067</v>
          </cell>
        </row>
        <row r="72">
          <cell r="F72" t="str">
            <v>G-068</v>
          </cell>
        </row>
        <row r="73">
          <cell r="F73" t="str">
            <v>G-069</v>
          </cell>
        </row>
        <row r="74">
          <cell r="F74" t="str">
            <v>G-070</v>
          </cell>
        </row>
        <row r="75">
          <cell r="F75" t="str">
            <v>G-071</v>
          </cell>
        </row>
        <row r="76">
          <cell r="F76" t="str">
            <v>G-072</v>
          </cell>
        </row>
        <row r="77">
          <cell r="F77" t="str">
            <v>G-073</v>
          </cell>
        </row>
        <row r="78">
          <cell r="F78" t="str">
            <v>G-074</v>
          </cell>
        </row>
        <row r="79">
          <cell r="F79" t="str">
            <v>G-075</v>
          </cell>
        </row>
        <row r="80">
          <cell r="F80" t="str">
            <v>G-076</v>
          </cell>
        </row>
        <row r="81">
          <cell r="F81" t="str">
            <v>G-077</v>
          </cell>
        </row>
        <row r="82">
          <cell r="F82" t="str">
            <v>G-078</v>
          </cell>
        </row>
        <row r="83">
          <cell r="F83" t="str">
            <v>G-078</v>
          </cell>
        </row>
      </sheetData>
      <sheetData sheetId="4">
        <row r="1">
          <cell r="A1" t="str">
            <v>Department</v>
          </cell>
          <cell r="B1" t="str">
            <v>Name</v>
          </cell>
        </row>
        <row r="2">
          <cell r="A2" t="str">
            <v>Production (Assembly)</v>
          </cell>
          <cell r="B2" t="str">
            <v>พรกมล จุ่มจันทร์</v>
          </cell>
          <cell r="G2" t="str">
            <v>พรพิมล ถมปัทม์</v>
          </cell>
        </row>
        <row r="3">
          <cell r="A3" t="str">
            <v>Production (Assembly)</v>
          </cell>
          <cell r="B3" t="str">
            <v>นฤมล อุทัยวัฒน์</v>
          </cell>
          <cell r="G3" t="str">
            <v>พรกมล จุ่มจันทร์</v>
          </cell>
        </row>
        <row r="4">
          <cell r="A4" t="str">
            <v>Production (Assembly)</v>
          </cell>
          <cell r="B4" t="str">
            <v>มณทา ยาวิชัย</v>
          </cell>
          <cell r="G4" t="str">
            <v>ช่อลัดดา มงคลเกตุ</v>
          </cell>
        </row>
        <row r="5">
          <cell r="A5" t="str">
            <v>Production (Assembly)</v>
          </cell>
          <cell r="B5" t="str">
            <v>ศิรินภา จันทเกตุ</v>
          </cell>
        </row>
        <row r="6">
          <cell r="A6" t="str">
            <v xml:space="preserve">Production (Die Maintenance) </v>
          </cell>
          <cell r="B6" t="str">
            <v>ปิยะพงษ์ บุดดาซุย</v>
          </cell>
          <cell r="G6" t="str">
            <v>มณทา ยาวิชัย</v>
          </cell>
        </row>
        <row r="7">
          <cell r="A7" t="str">
            <v xml:space="preserve">Production (Die Maintenance) </v>
          </cell>
          <cell r="B7" t="str">
            <v>พิสิทธิ์ วรรณลาด</v>
          </cell>
          <cell r="G7" t="str">
            <v>ช่อลัดดา มงคลเกตุ</v>
          </cell>
        </row>
        <row r="8">
          <cell r="A8" t="str">
            <v xml:space="preserve">Production (Die Maintenance) </v>
          </cell>
          <cell r="B8" t="str">
            <v>จรัญ ทิดชาติ</v>
          </cell>
          <cell r="G8" t="str">
            <v>วาสนา ฝีมูลสาร</v>
          </cell>
        </row>
        <row r="9">
          <cell r="A9" t="str">
            <v xml:space="preserve">Production (Die Maintenance) </v>
          </cell>
          <cell r="B9" t="str">
            <v>ศิรวัชน์ ไกรเพชร</v>
          </cell>
          <cell r="G9" t="str">
            <v/>
          </cell>
        </row>
        <row r="10">
          <cell r="A10" t="str">
            <v xml:space="preserve">Production (Die Maintenance) </v>
          </cell>
          <cell r="B10" t="str">
            <v>สมาน บูชาธรรม</v>
          </cell>
          <cell r="G10" t="str">
            <v/>
          </cell>
        </row>
        <row r="11">
          <cell r="A11" t="str">
            <v xml:space="preserve">Production (Factory Maintenance) </v>
          </cell>
          <cell r="B11" t="str">
            <v>ศุภชัย คำงาม</v>
          </cell>
          <cell r="G11" t="str">
            <v/>
          </cell>
        </row>
        <row r="12">
          <cell r="A12" t="str">
            <v>Sales&amp;Purchase</v>
          </cell>
          <cell r="B12" t="str">
            <v>ธนัญญา สินดี</v>
          </cell>
          <cell r="G12" t="str">
            <v/>
          </cell>
        </row>
        <row r="13">
          <cell r="A13" t="str">
            <v>Production (Office)</v>
          </cell>
          <cell r="B13" t="str">
            <v>พรพิมล ถมปัทม์</v>
          </cell>
        </row>
        <row r="14">
          <cell r="A14" t="str">
            <v>Production (Office)</v>
          </cell>
          <cell r="B14" t="str">
            <v>พรกมล จุ่มจันทร์</v>
          </cell>
        </row>
        <row r="15">
          <cell r="A15" t="str">
            <v>Production (Office)</v>
          </cell>
          <cell r="B15" t="str">
            <v>ช่อลัดดา มงคลเกตุ</v>
          </cell>
          <cell r="G15" t="str">
            <v/>
          </cell>
        </row>
        <row r="16">
          <cell r="A16" t="str">
            <v>Production (Office)</v>
          </cell>
          <cell r="B16" t="str">
            <v>มณทา ยาวิชัย</v>
          </cell>
        </row>
        <row r="17">
          <cell r="A17" t="str">
            <v>Production (Office)</v>
          </cell>
          <cell r="B17" t="str">
            <v>นฤมล อุทัยวัฒน์</v>
          </cell>
          <cell r="G17" t="str">
            <v/>
          </cell>
        </row>
        <row r="18">
          <cell r="A18" t="str">
            <v xml:space="preserve">Accounting&amp;Finance </v>
          </cell>
          <cell r="B18" t="str">
            <v>กฤษณา โอรักษ์</v>
          </cell>
          <cell r="G18" t="str">
            <v/>
          </cell>
        </row>
        <row r="19">
          <cell r="A19" t="str">
            <v xml:space="preserve">Accounting&amp;Finance </v>
          </cell>
          <cell r="B19" t="str">
            <v>ศศิวิมล ชูเชิดดอก</v>
          </cell>
          <cell r="G19" t="str">
            <v/>
          </cell>
        </row>
        <row r="20">
          <cell r="A20" t="str">
            <v>Production (Office)</v>
          </cell>
          <cell r="B20" t="str">
            <v>ช่อลัดดา มงคลเกตุ</v>
          </cell>
        </row>
        <row r="21">
          <cell r="A21" t="str">
            <v>Production (Office)</v>
          </cell>
          <cell r="B21" t="str">
            <v>วาสนา ฝีมูลสาร</v>
          </cell>
          <cell r="G21" t="str">
            <v/>
          </cell>
        </row>
        <row r="22">
          <cell r="A22" t="str">
            <v>Production (PP)</v>
          </cell>
          <cell r="B22" t="str">
            <v>มณทา ยาวิชัย</v>
          </cell>
        </row>
        <row r="23">
          <cell r="A23" t="str">
            <v>Production (PP)</v>
          </cell>
          <cell r="B23" t="str">
            <v>พรพิมล ถมปัทม์</v>
          </cell>
        </row>
        <row r="24">
          <cell r="A24" t="str">
            <v>Production (PP)</v>
          </cell>
          <cell r="B24" t="str">
            <v>นฤมล อุทัยวัฒน์</v>
          </cell>
        </row>
        <row r="25">
          <cell r="A25" t="str">
            <v>Production (PP)</v>
          </cell>
          <cell r="B25" t="str">
            <v>ประสิทธิ์ งามตรง</v>
          </cell>
          <cell r="G25" t="str">
            <v/>
          </cell>
        </row>
        <row r="26">
          <cell r="A26" t="str">
            <v>Production (PP)</v>
          </cell>
          <cell r="B26" t="str">
            <v>ธนาพร บุดดา</v>
          </cell>
        </row>
        <row r="27">
          <cell r="A27" t="str">
            <v>Production (PP)</v>
          </cell>
          <cell r="B27" t="str">
            <v>พรกมล จุ่มจันทร์</v>
          </cell>
        </row>
        <row r="28">
          <cell r="A28" t="str">
            <v>Production (Press)</v>
          </cell>
          <cell r="B28" t="str">
            <v>พรพิมล ถมปัทม์</v>
          </cell>
          <cell r="G28" t="str">
            <v/>
          </cell>
        </row>
        <row r="29">
          <cell r="A29" t="str">
            <v>Production (Press)</v>
          </cell>
          <cell r="B29" t="str">
            <v>พัฒนา มองเพ็ชร</v>
          </cell>
          <cell r="G29" t="str">
            <v/>
          </cell>
        </row>
        <row r="30">
          <cell r="A30" t="str">
            <v>Production (Press)</v>
          </cell>
          <cell r="B30" t="str">
            <v>นฤมล อุทัยวัฒน์</v>
          </cell>
        </row>
        <row r="31">
          <cell r="A31" t="str">
            <v>Production (Press)</v>
          </cell>
          <cell r="B31" t="str">
            <v>ธนาพร บุดดา</v>
          </cell>
        </row>
        <row r="32">
          <cell r="A32" t="str">
            <v>Production (Spring)</v>
          </cell>
          <cell r="B32" t="str">
            <v>นฤมล อุทัยวัฒน์</v>
          </cell>
          <cell r="G32" t="str">
            <v/>
          </cell>
        </row>
        <row r="33">
          <cell r="A33" t="str">
            <v>Production (Spring)</v>
          </cell>
          <cell r="B33" t="str">
            <v>ธนาพร บุดดา</v>
          </cell>
        </row>
        <row r="34">
          <cell r="A34" t="str">
            <v>QA&amp;QC</v>
          </cell>
          <cell r="B34" t="str">
            <v>ขนิษฐา ฮวบลิ้ม</v>
          </cell>
        </row>
        <row r="35">
          <cell r="A35" t="str">
            <v>QA&amp;QC</v>
          </cell>
          <cell r="B35" t="str">
            <v>สมหญิง สุขน้อย</v>
          </cell>
        </row>
        <row r="36">
          <cell r="A36" t="str">
            <v>QA&amp;QC</v>
          </cell>
          <cell r="B36" t="str">
            <v>พรทิพย์ พงษ์พิลา</v>
          </cell>
        </row>
        <row r="37">
          <cell r="A37" t="str">
            <v>QA&amp;QC</v>
          </cell>
          <cell r="B37" t="str">
            <v>รุ่งทิวา โสดารส</v>
          </cell>
          <cell r="G37" t="str">
            <v/>
          </cell>
        </row>
        <row r="38">
          <cell r="A38" t="str">
            <v>PC&amp;L</v>
          </cell>
          <cell r="B38" t="str">
            <v>ลลิตตา ภูนาเงิน</v>
          </cell>
          <cell r="G38" t="str">
            <v/>
          </cell>
        </row>
        <row r="39">
          <cell r="A39" t="str">
            <v>QMS</v>
          </cell>
          <cell r="B39" t="str">
            <v>Yenrudee Buaphorn</v>
          </cell>
        </row>
        <row r="40">
          <cell r="A40" t="str">
            <v>QMS</v>
          </cell>
          <cell r="B40" t="str">
            <v>วิระยา ทรัพย์วิไล</v>
          </cell>
          <cell r="G40" t="str">
            <v/>
          </cell>
        </row>
        <row r="41">
          <cell r="A41" t="str">
            <v>Sales&amp;Purchase</v>
          </cell>
          <cell r="B41" t="str">
            <v>พรพรรณ ชอบชื่น</v>
          </cell>
        </row>
        <row r="42">
          <cell r="A42" t="str">
            <v xml:space="preserve">Accounting&amp;Finance </v>
          </cell>
          <cell r="B42" t="str">
            <v>ลลนา กุลวงศ์</v>
          </cell>
        </row>
        <row r="43">
          <cell r="A43" t="str">
            <v>PC&amp;L</v>
          </cell>
          <cell r="B43" t="str">
            <v>ปาริฉัตร สร้อยกุดเรือ</v>
          </cell>
        </row>
        <row r="44">
          <cell r="A44" t="str">
            <v>Administration (G-Store)</v>
          </cell>
          <cell r="B44" t="str">
            <v>Jariya Piwpan</v>
          </cell>
        </row>
        <row r="45">
          <cell r="A45" t="str">
            <v>Administration (HR&amp;GA)</v>
          </cell>
        </row>
        <row r="46">
          <cell r="A46" t="str">
            <v>Administration (IT)</v>
          </cell>
          <cell r="B46" t="str">
            <v>กิตติ์ธนา คำมูล</v>
          </cell>
        </row>
        <row r="47">
          <cell r="A47" t="str">
            <v>Administration (PPE)</v>
          </cell>
          <cell r="B47" t="str">
            <v>พรพิมล ถมปัทม์</v>
          </cell>
        </row>
        <row r="48">
          <cell r="A48" t="str">
            <v>Administration (Safety)</v>
          </cell>
          <cell r="B48" t="str">
            <v>Thanaporn Keawhan</v>
          </cell>
        </row>
        <row r="49">
          <cell r="A49" t="str">
            <v>Administration (Training)</v>
          </cell>
          <cell r="B49" t="str">
            <v>Jariya Piwpan</v>
          </cell>
        </row>
      </sheetData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"/>
      <sheetName val="G-STORE DATA"/>
      <sheetName val="POSHANDLE"/>
      <sheetName val="FORM-INPUT"/>
      <sheetName val="รายชื่อซัพพลายเออ"/>
      <sheetName val="รายการสินค้า"/>
      <sheetName val="รายการสินค้าใหม่"/>
      <sheetName val="ProductList"/>
      <sheetName val="ทำรายการ"/>
      <sheetName val="ฟอร์ม"/>
      <sheetName val="ข้อมูลพื้นฐาน"/>
    </sheetNames>
    <sheetDataSet>
      <sheetData sheetId="0">
        <row r="4">
          <cell r="E4">
            <v>45721</v>
          </cell>
        </row>
        <row r="6">
          <cell r="E6" t="str">
            <v>SO</v>
          </cell>
        </row>
      </sheetData>
      <sheetData sheetId="1">
        <row r="5">
          <cell r="B5">
            <v>1</v>
          </cell>
        </row>
      </sheetData>
      <sheetData sheetId="2"/>
      <sheetData sheetId="3"/>
      <sheetData sheetId="4"/>
      <sheetData sheetId="5">
        <row r="2">
          <cell r="B2"/>
        </row>
        <row r="3">
          <cell r="B3" t="str">
            <v>รหัสสินค้า</v>
          </cell>
        </row>
        <row r="4">
          <cell r="B4" t="str">
            <v xml:space="preserve">กระดาษถ่ายเอกสาร A4  80 แกรม </v>
          </cell>
        </row>
        <row r="5">
          <cell r="B5" t="str">
            <v xml:space="preserve">สมุดเบอร์ 2 </v>
          </cell>
        </row>
        <row r="6">
          <cell r="B6" t="str">
            <v>เหล็กหนีบสีดำ เบอร์ 108</v>
          </cell>
        </row>
        <row r="7">
          <cell r="B7" t="str">
            <v>เหล็กหนีบสีดำ เบอร์ 111</v>
          </cell>
        </row>
        <row r="8">
          <cell r="B8" t="str">
            <v>ทะเบียนหนังสือรับ</v>
          </cell>
        </row>
        <row r="9">
          <cell r="B9" t="str">
            <v>ทะเบียนหนังสือส่ง</v>
          </cell>
        </row>
        <row r="10">
          <cell r="B10" t="str">
            <v xml:space="preserve">เครื่องเย็บกระดาษ </v>
          </cell>
        </row>
        <row r="11">
          <cell r="B11" t="str">
            <v xml:space="preserve">ลวดเสียบกระดาษ </v>
          </cell>
        </row>
        <row r="12">
          <cell r="B12" t="str">
            <v xml:space="preserve">แฟ้มห่วงตราช้าง </v>
          </cell>
        </row>
        <row r="13">
          <cell r="B13" t="str">
            <v>ธงชาติ</v>
          </cell>
        </row>
        <row r="14">
          <cell r="B14" t="str">
            <v>ธง วปร.</v>
          </cell>
        </row>
        <row r="15">
          <cell r="B15" t="str">
            <v>ธงชาติ</v>
          </cell>
        </row>
        <row r="16">
          <cell r="B16" t="str">
            <v>เทปโฟมกาว 2 หน้า</v>
          </cell>
        </row>
        <row r="17">
          <cell r="B17" t="str">
            <v>แฟ้มกระดุม</v>
          </cell>
        </row>
        <row r="18">
          <cell r="B18" t="str">
            <v xml:space="preserve">กระดาษสติกเกอร์ </v>
          </cell>
        </row>
        <row r="19">
          <cell r="B19" t="str">
            <v>กระดาษการ์ด คละสี</v>
          </cell>
        </row>
        <row r="20">
          <cell r="B20" t="str">
            <v>เทปกาวสองหน้า</v>
          </cell>
        </row>
        <row r="21">
          <cell r="B21" t="str">
            <v xml:space="preserve">กาวแท่ง </v>
          </cell>
        </row>
        <row r="22">
          <cell r="B22" t="str">
            <v xml:space="preserve">กระดาษกาวย่น </v>
          </cell>
        </row>
        <row r="23">
          <cell r="B23" t="str">
            <v>เครื่องเจาะกระดาษ 2 รู</v>
          </cell>
        </row>
        <row r="24">
          <cell r="B24" t="str">
            <v>ลิ้นแฟ้มโลหะ เบนนอน</v>
          </cell>
        </row>
        <row r="25">
          <cell r="B25" t="str">
            <v>กระดาษความร้อน</v>
          </cell>
        </row>
        <row r="26">
          <cell r="B26" t="str">
            <v>ซองขาวยาว ครุฑ</v>
          </cell>
        </row>
        <row r="27">
          <cell r="B27" t="str">
            <v>ซองน้ำตาล</v>
          </cell>
        </row>
        <row r="28">
          <cell r="B28" t="str">
            <v xml:space="preserve">เทปผ้า </v>
          </cell>
        </row>
        <row r="29">
          <cell r="B29" t="str">
            <v>กรรไกร</v>
          </cell>
        </row>
        <row r="30">
          <cell r="B30" t="str">
            <v>น้ำยาทำความสะอาดพื้น</v>
          </cell>
        </row>
        <row r="31">
          <cell r="B31" t="str">
            <v>น้ำยาล้างจาน</v>
          </cell>
        </row>
        <row r="32">
          <cell r="B32" t="str">
            <v>ผงซักฝอก</v>
          </cell>
        </row>
        <row r="33">
          <cell r="B33" t="str">
            <v>ไม้กวาดดอกหญ้า</v>
          </cell>
        </row>
        <row r="34">
          <cell r="B34" t="str">
            <v>ไม้กวาดทางมะพร้าว</v>
          </cell>
        </row>
        <row r="35">
          <cell r="B35" t="str">
            <v>สบู่เหลวล้างมือ</v>
          </cell>
        </row>
        <row r="36">
          <cell r="B36" t="str">
            <v>น้ำยาเช็ดกระจก</v>
          </cell>
        </row>
        <row r="37">
          <cell r="B37" t="str">
            <v>กระดาษทิชชู ม้วนเล็ก</v>
          </cell>
        </row>
        <row r="38">
          <cell r="B38" t="str">
            <v>ถุงดำ</v>
          </cell>
        </row>
        <row r="39">
          <cell r="B39" t="str">
            <v>น้ำยาปรับผ้านุ่ม</v>
          </cell>
        </row>
        <row r="40">
          <cell r="B40" t="str">
            <v>ไม้ม็อบดันฝุ่น</v>
          </cell>
        </row>
        <row r="41">
          <cell r="B41" t="str">
            <v>ไม้ถูพื้น</v>
          </cell>
        </row>
        <row r="42">
          <cell r="B42" t="str">
            <v>Keyboard พร้อม Mouse ไร้สาย</v>
          </cell>
        </row>
        <row r="43">
          <cell r="B43" t="str">
            <v>หมึกเติม Cannon Pixma</v>
          </cell>
        </row>
        <row r="44">
          <cell r="B44" t="str">
            <v>หมึกเติม Cannon Pixma</v>
          </cell>
        </row>
        <row r="45">
          <cell r="B45" t="str">
            <v>หมึกเติม Cannon Pixma</v>
          </cell>
        </row>
        <row r="46">
          <cell r="B46" t="str">
            <v>หมึกเติม Cannon Pixma</v>
          </cell>
        </row>
        <row r="47">
          <cell r="B47" t="str">
            <v>ฮาร์ดดิส</v>
          </cell>
        </row>
        <row r="48">
          <cell r="B48" t="str">
            <v>เครื่องอ่าน Smart Card</v>
          </cell>
        </row>
        <row r="49">
          <cell r="B49" t="str">
            <v>สเปรย์ฉีดยุง</v>
          </cell>
        </row>
        <row r="50">
          <cell r="B50" t="str">
            <v>น้ำยาล้างห้องน้ำ</v>
          </cell>
        </row>
        <row r="51">
          <cell r="B51" t="str">
            <v>น้ำยาลบคำผิด</v>
          </cell>
        </row>
        <row r="52">
          <cell r="B52" t="str">
            <v>กระดาษสติกเกอร์</v>
          </cell>
        </row>
        <row r="53">
          <cell r="B53" t="str">
            <v>ซองขาวยาว ครุฑ</v>
          </cell>
        </row>
        <row r="54">
          <cell r="B54" t="str">
            <v>ดินสอ</v>
          </cell>
        </row>
        <row r="55">
          <cell r="B55" t="str">
            <v>แท่นประทับตราหมึก</v>
          </cell>
        </row>
        <row r="56">
          <cell r="B56" t="str">
            <v>ยางลบ</v>
          </cell>
        </row>
        <row r="57">
          <cell r="B57" t="str">
            <v>น้ำยาดักฝุ่น</v>
          </cell>
        </row>
        <row r="58">
          <cell r="B58" t="str">
            <v xml:space="preserve">เหล็กหนีบสีดำ เบอร์ 109 </v>
          </cell>
        </row>
        <row r="59">
          <cell r="B59" t="str">
            <v>เหล็กหนีบคละสี 19 มม.</v>
          </cell>
        </row>
        <row r="60">
          <cell r="B60" t="str">
            <v>ซองขาวยาว ไม่มีครุฑ</v>
          </cell>
        </row>
        <row r="61">
          <cell r="B61" t="str">
            <v>แท่นประทับตราม้า</v>
          </cell>
        </row>
        <row r="62">
          <cell r="B62" t="str">
            <v>ปืนยิงกาว</v>
          </cell>
        </row>
        <row r="63">
          <cell r="B63" t="str">
            <v>กาวซิลิโคนแท่งเล็ก</v>
          </cell>
        </row>
        <row r="64">
          <cell r="B64" t="str">
            <v>แผ่นยางรองตัด</v>
          </cell>
        </row>
        <row r="65">
          <cell r="B65" t="str">
            <v>กระดาษโฟโต้ 220 แกรม</v>
          </cell>
        </row>
        <row r="66">
          <cell r="B66" t="str">
            <v>พลาสติกเคลืบบัตร</v>
          </cell>
        </row>
        <row r="67">
          <cell r="B67" t="str">
            <v>ฟิวเจอร์บอร์ด 65*122</v>
          </cell>
        </row>
        <row r="68">
          <cell r="B68" t="str">
            <v>ปากกาเคมี ตราม้า</v>
          </cell>
        </row>
        <row r="69">
          <cell r="B69" t="str">
            <v>ปากกาเน้นข้อความ</v>
          </cell>
        </row>
        <row r="70">
          <cell r="B70" t="str">
            <v xml:space="preserve">เทปใสหลุยส์ </v>
          </cell>
        </row>
        <row r="71">
          <cell r="B71" t="str">
            <v xml:space="preserve">ไส้แฟ้ม </v>
          </cell>
        </row>
        <row r="72">
          <cell r="B72" t="str">
            <v>สันรูด 5 มิล</v>
          </cell>
        </row>
        <row r="73">
          <cell r="B73" t="str">
            <v>ที่ถอนลวด</v>
          </cell>
        </row>
        <row r="74">
          <cell r="B74" t="str">
            <v>คัดเตอร์ P-902</v>
          </cell>
        </row>
        <row r="75">
          <cell r="B75" t="str">
            <v>คัดเตอร์ขนาดใหญ่ 1801</v>
          </cell>
        </row>
        <row r="76">
          <cell r="B76" t="str">
            <v>ใบมีดเล็ก คัดเตอร์ขนาเล็ก</v>
          </cell>
        </row>
        <row r="77">
          <cell r="B77" t="str">
            <v>ใบมีดเล็ก คัดเตอร์ขนาดใหญ่</v>
          </cell>
        </row>
        <row r="78">
          <cell r="B78" t="str">
            <v>แท่นตัดกระดาษ ฐานไม้</v>
          </cell>
        </row>
        <row r="79">
          <cell r="B79" t="str">
            <v xml:space="preserve">ลวดเย็บกระดาษ </v>
          </cell>
        </row>
        <row r="80">
          <cell r="B80" t="str">
            <v>ลวดยิง Max ขนาดขา 12*13 มม</v>
          </cell>
        </row>
        <row r="81">
          <cell r="B81" t="str">
            <v>แฟ้มซองผูกเชือก</v>
          </cell>
        </row>
        <row r="82">
          <cell r="B82" t="str">
            <v>กระดาษสติกเกอร์ A4 ขาวมัน</v>
          </cell>
        </row>
        <row r="83">
          <cell r="B83" t="str">
            <v>ธงชาติ</v>
          </cell>
        </row>
        <row r="84">
          <cell r="B84" t="str">
            <v xml:space="preserve">ลวดเย็บกระดาษ </v>
          </cell>
        </row>
        <row r="85">
          <cell r="B85" t="str">
            <v>กระดาษสติกเกอร์สะท้อนแสง</v>
          </cell>
        </row>
        <row r="86">
          <cell r="B86" t="str">
            <v xml:space="preserve">หมึกพิมพ์ HP Laserjet </v>
          </cell>
        </row>
        <row r="87">
          <cell r="B87" t="str">
            <v>กระดาษปกสี</v>
          </cell>
        </row>
        <row r="88">
          <cell r="B88" t="str">
            <v>หมึกเทียบ HP 3052</v>
          </cell>
        </row>
        <row r="89">
          <cell r="B89" t="str">
            <v>น้ำยาทำความสะอาดพื้น 5,200 มล</v>
          </cell>
        </row>
        <row r="90">
          <cell r="B90" t="str">
            <v>น้ำยาล้างจาน 3,600 มล</v>
          </cell>
        </row>
        <row r="91">
          <cell r="B91" t="str">
            <v>ถุงขยะติดเชื้อสีแดง</v>
          </cell>
        </row>
        <row r="92">
          <cell r="B92" t="str">
            <v>แปรงทองเหลืองวงรี</v>
          </cell>
        </row>
        <row r="93">
          <cell r="B93" t="str">
            <v>กระดาษเช็ดมือแบบแผ่น</v>
          </cell>
        </row>
        <row r="94">
          <cell r="B94" t="str">
            <v>ก้อนทำความสะอาดโถสุขภัณฑ์</v>
          </cell>
        </row>
        <row r="95">
          <cell r="B95" t="str">
            <v>ฟองน้ำล้างจาน</v>
          </cell>
        </row>
        <row r="96">
          <cell r="B96" t="str">
            <v>แปรงขัดโถสุขภัณฑ์</v>
          </cell>
        </row>
        <row r="97">
          <cell r="B97" t="str">
            <v>โลชั่นทากันยุง</v>
          </cell>
        </row>
      </sheetData>
      <sheetData sheetId="6"/>
      <sheetData sheetId="7"/>
      <sheetData sheetId="8"/>
      <sheetData sheetId="9">
        <row r="3">
          <cell r="R3" t="str">
            <v>QT129</v>
          </cell>
        </row>
      </sheetData>
      <sheetData sheetId="10">
        <row r="5">
          <cell r="A5" t="str">
            <v>PO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2E05D-C71C-4FDA-BE53-6897B9D2A98B}">
  <sheetPr codeName="Sheet12" filterMode="1">
    <tabColor theme="5"/>
    <pageSetUpPr fitToPage="1"/>
  </sheetPr>
  <dimension ref="A1:AT96"/>
  <sheetViews>
    <sheetView tabSelected="1" view="pageBreakPreview" topLeftCell="A47" zoomScale="91" zoomScaleNormal="100" zoomScaleSheetLayoutView="91" workbookViewId="0">
      <selection activeCell="A3" sqref="A3:B7"/>
    </sheetView>
  </sheetViews>
  <sheetFormatPr defaultColWidth="3.5546875" defaultRowHeight="19.8"/>
  <cols>
    <col min="1" max="1" width="3.5546875" style="2"/>
    <col min="2" max="2" width="5.33203125" style="2" customWidth="1"/>
    <col min="3" max="3" width="6.109375" style="2" bestFit="1" customWidth="1"/>
    <col min="4" max="4" width="4.21875" style="2" customWidth="1"/>
    <col min="5" max="5" width="3.33203125" style="2" customWidth="1"/>
    <col min="6" max="6" width="3.5546875" style="2"/>
    <col min="7" max="7" width="2.88671875" style="2" customWidth="1"/>
    <col min="8" max="8" width="3.5546875" style="2"/>
    <col min="9" max="9" width="4.109375" style="2" customWidth="1"/>
    <col min="10" max="10" width="15.33203125" style="2" customWidth="1"/>
    <col min="11" max="11" width="9.44140625" style="2" customWidth="1"/>
    <col min="12" max="12" width="4" style="2" customWidth="1"/>
    <col min="13" max="13" width="7.44140625" style="2" customWidth="1"/>
    <col min="14" max="14" width="5.88671875" style="2" customWidth="1"/>
    <col min="15" max="15" width="9" style="2" customWidth="1"/>
    <col min="16" max="16" width="6.44140625" style="2" hidden="1" customWidth="1"/>
    <col min="17" max="17" width="5.6640625" style="2" customWidth="1"/>
    <col min="18" max="18" width="3.44140625" style="2" customWidth="1"/>
    <col min="19" max="19" width="5" style="2" customWidth="1"/>
    <col min="20" max="34" width="15.109375" style="2" customWidth="1"/>
    <col min="35" max="35" width="15.109375" style="4" customWidth="1"/>
    <col min="36" max="37" width="15.109375" style="2" customWidth="1"/>
    <col min="38" max="39" width="15.109375" style="3" customWidth="1"/>
    <col min="40" max="40" width="3.6640625" style="3" customWidth="1"/>
    <col min="41" max="56" width="3.6640625" style="2" customWidth="1"/>
    <col min="57" max="16384" width="3.5546875" style="2"/>
  </cols>
  <sheetData>
    <row r="1" spans="1:46" ht="20.399999999999999" customHeight="1">
      <c r="A1" s="87" t="s">
        <v>57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1"/>
      <c r="Q1" s="87"/>
      <c r="R1" s="87"/>
      <c r="S1" s="87"/>
      <c r="AG1" s="3"/>
      <c r="AH1" s="3"/>
      <c r="AJ1" s="3"/>
      <c r="AK1" s="3"/>
      <c r="AO1" s="3"/>
      <c r="AP1" s="3"/>
      <c r="AQ1" s="3"/>
      <c r="AR1" s="3"/>
    </row>
    <row r="2" spans="1:46" ht="70.2" customHeight="1">
      <c r="A2" s="87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1"/>
      <c r="Q2" s="87"/>
      <c r="R2" s="87"/>
      <c r="S2" s="87"/>
      <c r="AG2" s="3"/>
      <c r="AH2" s="3"/>
      <c r="AJ2" s="3"/>
      <c r="AK2" s="3"/>
      <c r="AO2" s="3"/>
      <c r="AP2" s="3"/>
      <c r="AQ2" s="3"/>
      <c r="AR2" s="3"/>
    </row>
    <row r="3" spans="1:46" ht="20.399999999999999">
      <c r="A3" s="5" t="s">
        <v>0</v>
      </c>
      <c r="B3" s="5"/>
      <c r="C3" s="6">
        <v>45804</v>
      </c>
      <c r="D3" s="6"/>
      <c r="E3" s="6"/>
      <c r="F3" s="6"/>
      <c r="G3" s="6"/>
      <c r="H3" s="6"/>
      <c r="I3" s="7" t="s">
        <v>25</v>
      </c>
      <c r="J3" s="7"/>
      <c r="K3" s="7"/>
      <c r="L3" s="7"/>
      <c r="M3" s="7"/>
      <c r="N3" s="7" t="s">
        <v>1</v>
      </c>
      <c r="O3" s="7"/>
      <c r="P3" s="7"/>
      <c r="Q3" s="86" t="s">
        <v>2</v>
      </c>
      <c r="R3" s="86"/>
      <c r="S3" s="86"/>
      <c r="AG3" s="3"/>
      <c r="AH3" s="3"/>
      <c r="AI3" s="4" t="str" cm="1">
        <f t="array" ref="AI3:AI36">_xlfn.UNIQUE([1]ทำรายการ!A2:A523)</f>
        <v>QT68001</v>
      </c>
      <c r="AJ3" s="3"/>
      <c r="AK3" s="3"/>
      <c r="AO3" s="3"/>
      <c r="AP3" s="3"/>
      <c r="AQ3" s="3"/>
      <c r="AR3" s="3"/>
    </row>
    <row r="4" spans="1:46" ht="20.399999999999999">
      <c r="A4" s="5" t="s">
        <v>3</v>
      </c>
      <c r="B4" s="5"/>
      <c r="C4" s="8" t="s">
        <v>26</v>
      </c>
      <c r="D4" s="8"/>
      <c r="E4" s="8"/>
      <c r="F4" s="8"/>
      <c r="G4" s="8"/>
      <c r="H4" s="8"/>
      <c r="I4" s="8"/>
      <c r="J4" s="8"/>
      <c r="N4" s="7" t="str">
        <f>IFERROR(VLOOKUP(LEFT($Q$3,2),[1]ข้อมูลพื้นฐาน!$A$5:$D$13,3,FALSE),"")</f>
        <v>วันที่ยื่น</v>
      </c>
      <c r="O4" s="7"/>
      <c r="P4" s="7"/>
      <c r="Q4" s="9" t="str">
        <f ca="1">IFERROR(VLOOKUP($Q$3,Transection,6,FALSE),"")</f>
        <v/>
      </c>
      <c r="R4" s="9"/>
      <c r="S4" s="9"/>
      <c r="AG4" s="3"/>
      <c r="AH4" s="3"/>
      <c r="AI4" s="4" t="str">
        <v>QT68002</v>
      </c>
      <c r="AJ4" s="3"/>
      <c r="AK4" s="3"/>
      <c r="AO4" s="3"/>
      <c r="AP4" s="3"/>
      <c r="AQ4" s="3"/>
      <c r="AR4" s="3"/>
      <c r="AT4" s="10"/>
    </row>
    <row r="5" spans="1:46" ht="20.399999999999999">
      <c r="A5" s="5" t="s">
        <v>4</v>
      </c>
      <c r="B5" s="5"/>
      <c r="C5" s="6" t="s">
        <v>27</v>
      </c>
      <c r="D5" s="6"/>
      <c r="E5" s="6"/>
      <c r="F5" s="6"/>
      <c r="G5" s="6"/>
      <c r="H5" s="6"/>
      <c r="I5" s="6"/>
      <c r="J5" s="6"/>
      <c r="N5" s="11">
        <f>IFERROR(VLOOKUP(LEFT($Q$3,2),[1]ข้อมูลพื้นฐาน!$A$5:$D$13,4,FALSE),"")</f>
        <v>0</v>
      </c>
      <c r="O5" s="11"/>
      <c r="P5" s="12"/>
      <c r="Q5" s="13">
        <f>IFERROR(VLOOKUP($Q$3,[1]DATARECCORD!G5:K2309,5,FALSE)," ")</f>
        <v>0</v>
      </c>
      <c r="R5" s="13"/>
      <c r="S5" s="13"/>
      <c r="AG5" s="3"/>
      <c r="AH5" s="3"/>
      <c r="AI5" s="4" t="str">
        <v>QT68003</v>
      </c>
      <c r="AJ5" s="3"/>
      <c r="AK5" s="3"/>
      <c r="AO5" s="3"/>
      <c r="AP5" s="3"/>
      <c r="AQ5" s="3"/>
      <c r="AR5" s="3"/>
    </row>
    <row r="6" spans="1:46" ht="20.399999999999999">
      <c r="A6" s="5"/>
      <c r="B6" s="5"/>
      <c r="C6" s="8" t="s">
        <v>28</v>
      </c>
      <c r="D6" s="8"/>
      <c r="E6" s="8"/>
      <c r="F6" s="8"/>
      <c r="G6" s="8"/>
      <c r="H6" s="8"/>
      <c r="I6" s="8"/>
      <c r="J6" s="8"/>
      <c r="N6" s="11" t="s">
        <v>5</v>
      </c>
      <c r="O6" s="11"/>
      <c r="P6" s="14"/>
      <c r="Q6" s="15" t="s">
        <v>6</v>
      </c>
      <c r="R6" s="15" t="str">
        <f>IFERROR((IF(VLOOKUP($C$4,[1]Subplier!#REF!,10,FALSE)=0,"เงินสด/โอน",VLOOKUP($C$4,[1]Subplier!#REF!,10,FALSE)&amp; " วัน") ),"")</f>
        <v/>
      </c>
      <c r="S6" s="15" t="str">
        <f>IFERROR((IF(VLOOKUP($C$4,[1]Subplier!#REF!,10,FALSE)=0,"เงินสด/โอน",VLOOKUP($C$4,[1]Subplier!#REF!,10,FALSE)&amp; " วัน") ),"")</f>
        <v/>
      </c>
      <c r="AG6" s="3"/>
      <c r="AH6" s="3"/>
      <c r="AI6" s="4" t="str">
        <v>QT68004</v>
      </c>
      <c r="AJ6" s="3"/>
      <c r="AK6" s="3"/>
      <c r="AO6" s="3"/>
      <c r="AP6" s="3"/>
      <c r="AQ6" s="3"/>
      <c r="AR6" s="3"/>
      <c r="AT6" s="10"/>
    </row>
    <row r="7" spans="1:46" ht="19.8" customHeight="1">
      <c r="A7" s="5" t="s">
        <v>7</v>
      </c>
      <c r="B7" s="5"/>
      <c r="C7" s="16" t="str">
        <f>IFERROR(VLOOKUP($C$4,[1]Subplier!$A$2:$N$25,8,FALSE),"")</f>
        <v/>
      </c>
      <c r="D7" s="16"/>
      <c r="E7" s="16"/>
      <c r="F7" s="16"/>
      <c r="G7" s="16"/>
      <c r="H7" s="17" t="s">
        <v>8</v>
      </c>
      <c r="J7" s="13" t="str">
        <f>IFERROR(VLOOKUP($C$4,[1]Subplier!$A$2:$N$25,9,FALSE),"")</f>
        <v/>
      </c>
      <c r="K7" s="13"/>
      <c r="L7" s="2" t="s">
        <v>9</v>
      </c>
      <c r="O7" s="18" t="str">
        <f>IFERROR(VLOOKUP($C$4,[1]Subplier!$A$2:$N$25,13,FALSE),"")</f>
        <v/>
      </c>
      <c r="P7" s="18"/>
      <c r="Q7" s="18"/>
      <c r="AG7" s="3"/>
      <c r="AH7" s="3"/>
      <c r="AI7" s="4" t="str">
        <v>QT68005</v>
      </c>
      <c r="AJ7" s="3"/>
      <c r="AK7" s="3"/>
      <c r="AO7" s="3"/>
      <c r="AP7" s="3"/>
      <c r="AQ7" s="3"/>
      <c r="AR7" s="3"/>
    </row>
    <row r="8" spans="1:46" ht="4.2" hidden="1" customHeight="1">
      <c r="O8" s="19"/>
      <c r="P8" s="19"/>
      <c r="AI8" s="4" t="str">
        <v>QT68006</v>
      </c>
    </row>
    <row r="9" spans="1:46" ht="39.6" customHeight="1">
      <c r="A9" s="20" t="s">
        <v>10</v>
      </c>
      <c r="B9" s="20"/>
      <c r="C9" s="21" t="s">
        <v>11</v>
      </c>
      <c r="D9" s="22"/>
      <c r="E9" s="22"/>
      <c r="F9" s="22"/>
      <c r="G9" s="22"/>
      <c r="H9" s="22"/>
      <c r="I9" s="22"/>
      <c r="J9" s="23"/>
      <c r="K9" s="24" t="s">
        <v>12</v>
      </c>
      <c r="L9" s="21" t="s">
        <v>13</v>
      </c>
      <c r="M9" s="25"/>
      <c r="N9" s="21" t="s">
        <v>14</v>
      </c>
      <c r="O9" s="25"/>
      <c r="P9" s="26" t="s">
        <v>15</v>
      </c>
      <c r="Q9" s="23" t="s">
        <v>16</v>
      </c>
      <c r="R9" s="27"/>
      <c r="S9" s="27"/>
      <c r="T9" s="28" t="s">
        <v>17</v>
      </c>
      <c r="AI9" s="4" t="str">
        <v>IN00001</v>
      </c>
    </row>
    <row r="10" spans="1:46">
      <c r="A10" s="29">
        <f>IF(C10="","",1)</f>
        <v>1</v>
      </c>
      <c r="B10" s="30"/>
      <c r="C10" s="31" t="s">
        <v>29</v>
      </c>
      <c r="D10" s="32"/>
      <c r="E10" s="32"/>
      <c r="F10" s="32"/>
      <c r="G10" s="32"/>
      <c r="H10" s="32"/>
      <c r="I10" s="32"/>
      <c r="J10" s="33"/>
      <c r="K10" s="34" t="s">
        <v>47</v>
      </c>
      <c r="L10" s="35">
        <v>6</v>
      </c>
      <c r="M10" s="36"/>
      <c r="N10" s="37">
        <v>65</v>
      </c>
      <c r="O10" s="38"/>
      <c r="P10" s="39" t="str" cm="1">
        <f t="array" ref="P10">IFERROR(INDEX([1]ทำรายการ!K$2:K$523, SMALL(IF([1]ทำรายการ!A$2:A$523=$Q$3, ROW([1]ทำรายการ!A$2:A$523)-ROW([1]ทำรายการ!#REF!)+1), ROW(F1))), "")</f>
        <v/>
      </c>
      <c r="Q10" s="40">
        <v>390</v>
      </c>
      <c r="R10" s="41"/>
      <c r="S10" s="42"/>
      <c r="T10" s="2" t="str">
        <f t="shared" ref="T10:T85" si="0">IF(SUM(K10:O10)&lt;&gt;0,"แสดง","")</f>
        <v>แสดง</v>
      </c>
      <c r="AI10" s="4" t="str">
        <v>RT00001</v>
      </c>
    </row>
    <row r="11" spans="1:46">
      <c r="A11" s="43">
        <f>IF(C11="","",A10+1)</f>
        <v>2</v>
      </c>
      <c r="B11" s="44"/>
      <c r="C11" s="45" t="s">
        <v>30</v>
      </c>
      <c r="D11" s="46"/>
      <c r="E11" s="46"/>
      <c r="F11" s="46"/>
      <c r="G11" s="46"/>
      <c r="H11" s="46"/>
      <c r="I11" s="46"/>
      <c r="J11" s="47"/>
      <c r="K11" s="34" t="s">
        <v>47</v>
      </c>
      <c r="L11" s="35">
        <v>1</v>
      </c>
      <c r="M11" s="36"/>
      <c r="N11" s="37">
        <v>290</v>
      </c>
      <c r="O11" s="38"/>
      <c r="P11" s="39" t="str" cm="1">
        <f t="array" ref="P11">IFERROR(INDEX([1]ทำรายการ!K$2:K$523, SMALL(IF([1]ทำรายการ!A$2:A$523=$Q$3, ROW([1]ทำรายการ!A$2:A$523)-ROW([1]ทำรายการ!#REF!)+1), ROW(A2))), "")</f>
        <v/>
      </c>
      <c r="Q11" s="40">
        <v>290</v>
      </c>
      <c r="R11" s="41"/>
      <c r="S11" s="42"/>
      <c r="T11" s="2" t="str">
        <f t="shared" si="0"/>
        <v>แสดง</v>
      </c>
      <c r="AI11" s="4" t="str">
        <v>RT00002</v>
      </c>
    </row>
    <row r="12" spans="1:46">
      <c r="A12" s="43">
        <f t="shared" ref="A12:A58" si="1">IF(C12="","",A11+1)</f>
        <v>3</v>
      </c>
      <c r="B12" s="44"/>
      <c r="C12" s="45" t="s">
        <v>31</v>
      </c>
      <c r="D12" s="46"/>
      <c r="E12" s="46"/>
      <c r="F12" s="46"/>
      <c r="G12" s="46"/>
      <c r="H12" s="46"/>
      <c r="I12" s="46"/>
      <c r="J12" s="47"/>
      <c r="K12" s="34" t="s">
        <v>48</v>
      </c>
      <c r="L12" s="35">
        <v>6</v>
      </c>
      <c r="M12" s="36"/>
      <c r="N12" s="37">
        <v>155</v>
      </c>
      <c r="O12" s="38"/>
      <c r="P12" s="39" t="str" cm="1">
        <f t="array" ref="P12">IFERROR(INDEX([1]ทำรายการ!K$2:K$523, SMALL(IF([1]ทำรายการ!A$2:A$523=$Q$3, ROW([1]ทำรายการ!A$2:A$523)-ROW([1]ทำรายการ!#REF!)+1), ROW(A3))), "")</f>
        <v/>
      </c>
      <c r="Q12" s="40">
        <v>930</v>
      </c>
      <c r="R12" s="41"/>
      <c r="S12" s="42"/>
      <c r="T12" s="2" t="str">
        <f t="shared" si="0"/>
        <v>แสดง</v>
      </c>
      <c r="AI12" s="4" t="str">
        <v>IN00002</v>
      </c>
      <c r="AT12" s="48"/>
    </row>
    <row r="13" spans="1:46">
      <c r="A13" s="43">
        <f t="shared" si="1"/>
        <v>4</v>
      </c>
      <c r="B13" s="44"/>
      <c r="C13" s="45" t="s">
        <v>32</v>
      </c>
      <c r="D13" s="46"/>
      <c r="E13" s="46"/>
      <c r="F13" s="46"/>
      <c r="G13" s="46"/>
      <c r="H13" s="46"/>
      <c r="I13" s="46"/>
      <c r="J13" s="47"/>
      <c r="K13" s="34" t="s">
        <v>49</v>
      </c>
      <c r="L13" s="35">
        <v>3</v>
      </c>
      <c r="M13" s="36"/>
      <c r="N13" s="37">
        <v>140</v>
      </c>
      <c r="O13" s="38"/>
      <c r="P13" s="39" t="str" cm="1">
        <f t="array" ref="P13">IFERROR(INDEX([1]ทำรายการ!K$2:K$523, SMALL(IF([1]ทำรายการ!A$2:A$523=$Q$3, ROW([1]ทำรายการ!A$2:A$523)-ROW([1]ทำรายการ!#REF!)+1), ROW(A4))), "")</f>
        <v/>
      </c>
      <c r="Q13" s="40">
        <v>420</v>
      </c>
      <c r="R13" s="41"/>
      <c r="S13" s="42"/>
      <c r="T13" s="2" t="str">
        <f t="shared" si="0"/>
        <v>แสดง</v>
      </c>
      <c r="AI13" s="4" t="str">
        <v>IN00003</v>
      </c>
    </row>
    <row r="14" spans="1:46">
      <c r="A14" s="43">
        <f t="shared" si="1"/>
        <v>5</v>
      </c>
      <c r="B14" s="44"/>
      <c r="C14" s="45" t="s">
        <v>33</v>
      </c>
      <c r="D14" s="46"/>
      <c r="E14" s="46"/>
      <c r="F14" s="46"/>
      <c r="G14" s="46"/>
      <c r="H14" s="46"/>
      <c r="I14" s="46"/>
      <c r="J14" s="47"/>
      <c r="K14" s="34" t="s">
        <v>50</v>
      </c>
      <c r="L14" s="35">
        <v>15</v>
      </c>
      <c r="M14" s="36"/>
      <c r="N14" s="37">
        <v>65</v>
      </c>
      <c r="O14" s="38"/>
      <c r="P14" s="39" t="str" cm="1">
        <f t="array" ref="P14">IFERROR(INDEX([1]ทำรายการ!K$2:K$523, SMALL(IF([1]ทำรายการ!A$2:A$523=$Q$3, ROW([1]ทำรายการ!A$2:A$523)-ROW([1]ทำรายการ!#REF!)+1), ROW(A5))), "")</f>
        <v/>
      </c>
      <c r="Q14" s="40">
        <v>975</v>
      </c>
      <c r="R14" s="41"/>
      <c r="S14" s="42"/>
      <c r="T14" s="2" t="str">
        <f t="shared" si="0"/>
        <v>แสดง</v>
      </c>
      <c r="AI14" s="4" t="str">
        <v>RT00003</v>
      </c>
    </row>
    <row r="15" spans="1:46">
      <c r="A15" s="43">
        <f t="shared" si="1"/>
        <v>6</v>
      </c>
      <c r="B15" s="44"/>
      <c r="C15" s="45" t="s">
        <v>34</v>
      </c>
      <c r="D15" s="46"/>
      <c r="E15" s="46"/>
      <c r="F15" s="46"/>
      <c r="G15" s="46"/>
      <c r="H15" s="46"/>
      <c r="I15" s="46"/>
      <c r="J15" s="47"/>
      <c r="K15" s="34" t="s">
        <v>50</v>
      </c>
      <c r="L15" s="35">
        <v>15</v>
      </c>
      <c r="M15" s="36"/>
      <c r="N15" s="37">
        <v>65</v>
      </c>
      <c r="O15" s="38"/>
      <c r="P15" s="39" t="str" cm="1">
        <f t="array" ref="P15">IFERROR(INDEX([1]ทำรายการ!K$2:K$523, SMALL(IF([1]ทำรายการ!A$2:A$523=$Q$3, ROW([1]ทำรายการ!A$2:A$523)-ROW([1]ทำรายการ!#REF!)+1), ROW(A6))), "")</f>
        <v/>
      </c>
      <c r="Q15" s="40">
        <v>975</v>
      </c>
      <c r="R15" s="41"/>
      <c r="S15" s="42"/>
      <c r="T15" s="2" t="str">
        <f t="shared" si="0"/>
        <v>แสดง</v>
      </c>
      <c r="AI15" s="4" t="str">
        <v>RT00004</v>
      </c>
    </row>
    <row r="16" spans="1:46">
      <c r="A16" s="43">
        <f t="shared" si="1"/>
        <v>7</v>
      </c>
      <c r="B16" s="44"/>
      <c r="C16" s="45" t="s">
        <v>35</v>
      </c>
      <c r="D16" s="46"/>
      <c r="E16" s="46"/>
      <c r="F16" s="46"/>
      <c r="G16" s="46"/>
      <c r="H16" s="46"/>
      <c r="I16" s="46"/>
      <c r="J16" s="47"/>
      <c r="K16" s="34" t="s">
        <v>47</v>
      </c>
      <c r="L16" s="35">
        <v>5</v>
      </c>
      <c r="M16" s="36"/>
      <c r="N16" s="37">
        <v>85</v>
      </c>
      <c r="O16" s="38"/>
      <c r="P16" s="39" t="str" cm="1">
        <f t="array" ref="P16">IFERROR(INDEX([1]ทำรายการ!K$2:K$523, SMALL(IF([1]ทำรายการ!A$2:A$523=$Q$3, ROW([1]ทำรายการ!A$2:A$523)-ROW([1]ทำรายการ!#REF!)+1), ROW(A7))), "")</f>
        <v/>
      </c>
      <c r="Q16" s="40">
        <v>425</v>
      </c>
      <c r="R16" s="41"/>
      <c r="S16" s="42"/>
      <c r="T16" s="2" t="str">
        <f t="shared" si="0"/>
        <v>แสดง</v>
      </c>
      <c r="AI16" s="4" t="str">
        <v>IN00004</v>
      </c>
    </row>
    <row r="17" spans="1:35">
      <c r="A17" s="43">
        <f t="shared" si="1"/>
        <v>8</v>
      </c>
      <c r="B17" s="44"/>
      <c r="C17" s="45" t="s">
        <v>36</v>
      </c>
      <c r="D17" s="46"/>
      <c r="E17" s="46"/>
      <c r="F17" s="46"/>
      <c r="G17" s="46"/>
      <c r="H17" s="46"/>
      <c r="I17" s="46"/>
      <c r="J17" s="47"/>
      <c r="K17" s="34" t="s">
        <v>47</v>
      </c>
      <c r="L17" s="35">
        <v>2</v>
      </c>
      <c r="M17" s="36"/>
      <c r="N17" s="37">
        <v>75</v>
      </c>
      <c r="O17" s="38"/>
      <c r="P17" s="39" t="str" cm="1">
        <f t="array" ref="P17">IFERROR(INDEX([1]ทำรายการ!K$2:K$523, SMALL(IF([1]ทำรายการ!A$2:A$523=$Q$3, ROW([1]ทำรายการ!A$2:A$523)-ROW([1]ทำรายการ!#REF!)+1), ROW(A8))), "")</f>
        <v/>
      </c>
      <c r="Q17" s="40">
        <v>150</v>
      </c>
      <c r="R17" s="41"/>
      <c r="S17" s="42"/>
      <c r="T17" s="2" t="str">
        <f t="shared" si="0"/>
        <v>แสดง</v>
      </c>
      <c r="AI17" s="4" t="str">
        <v>IN00005</v>
      </c>
    </row>
    <row r="18" spans="1:35">
      <c r="A18" s="43">
        <f t="shared" si="1"/>
        <v>9</v>
      </c>
      <c r="B18" s="44"/>
      <c r="C18" s="45" t="s">
        <v>37</v>
      </c>
      <c r="D18" s="46"/>
      <c r="E18" s="46"/>
      <c r="F18" s="46"/>
      <c r="G18" s="46"/>
      <c r="H18" s="46"/>
      <c r="I18" s="46"/>
      <c r="J18" s="47"/>
      <c r="K18" s="34" t="s">
        <v>51</v>
      </c>
      <c r="L18" s="35">
        <v>3</v>
      </c>
      <c r="M18" s="36"/>
      <c r="N18" s="37">
        <v>60</v>
      </c>
      <c r="O18" s="38"/>
      <c r="P18" s="39" t="str" cm="1">
        <f t="array" ref="P18">IFERROR(INDEX([1]ทำรายการ!K$2:K$523, SMALL(IF([1]ทำรายการ!A$2:A$523=$Q$3, ROW([1]ทำรายการ!A$2:A$523)-ROW([1]ทำรายการ!#REF!)+1), ROW(A9))), "")</f>
        <v/>
      </c>
      <c r="Q18" s="40">
        <v>180</v>
      </c>
      <c r="R18" s="41"/>
      <c r="S18" s="42"/>
      <c r="T18" s="2" t="str">
        <f t="shared" si="0"/>
        <v>แสดง</v>
      </c>
      <c r="AI18" s="4" t="str">
        <v>RT00005</v>
      </c>
    </row>
    <row r="19" spans="1:35">
      <c r="A19" s="43">
        <f t="shared" si="1"/>
        <v>10</v>
      </c>
      <c r="B19" s="44"/>
      <c r="C19" s="45" t="s">
        <v>38</v>
      </c>
      <c r="D19" s="46"/>
      <c r="E19" s="46"/>
      <c r="F19" s="46"/>
      <c r="G19" s="46"/>
      <c r="H19" s="46"/>
      <c r="I19" s="46"/>
      <c r="J19" s="47"/>
      <c r="K19" s="34" t="s">
        <v>52</v>
      </c>
      <c r="L19" s="35">
        <v>5</v>
      </c>
      <c r="M19" s="36"/>
      <c r="N19" s="37">
        <v>220</v>
      </c>
      <c r="O19" s="38"/>
      <c r="P19" s="39" t="str" cm="1">
        <f t="array" ref="P19">IFERROR(INDEX([1]ทำรายการ!K$2:K$523, SMALL(IF([1]ทำรายการ!A$2:A$523=$Q$3, ROW([1]ทำรายการ!A$2:A$523)-ROW([1]ทำรายการ!#REF!)+1), ROW(A10))), "")</f>
        <v/>
      </c>
      <c r="Q19" s="40">
        <v>180</v>
      </c>
      <c r="R19" s="41"/>
      <c r="S19" s="42"/>
      <c r="T19" s="2" t="str">
        <f t="shared" si="0"/>
        <v>แสดง</v>
      </c>
      <c r="AI19" s="4" t="str">
        <v>IN00006</v>
      </c>
    </row>
    <row r="20" spans="1:35">
      <c r="A20" s="43">
        <f t="shared" si="1"/>
        <v>11</v>
      </c>
      <c r="B20" s="44"/>
      <c r="C20" s="45" t="s">
        <v>39</v>
      </c>
      <c r="D20" s="46"/>
      <c r="E20" s="46"/>
      <c r="F20" s="46"/>
      <c r="G20" s="46"/>
      <c r="H20" s="46"/>
      <c r="I20" s="46"/>
      <c r="J20" s="47"/>
      <c r="K20" s="34" t="s">
        <v>53</v>
      </c>
      <c r="L20" s="35">
        <v>3</v>
      </c>
      <c r="M20" s="36"/>
      <c r="N20" s="37">
        <v>220</v>
      </c>
      <c r="O20" s="38"/>
      <c r="P20" s="39" t="str" cm="1">
        <f t="array" ref="P20">IFERROR(INDEX([1]ทำรายการ!K$2:K$523, SMALL(IF([1]ทำรายการ!A$2:A$523=$Q$3, ROW([1]ทำรายการ!A$2:A$523)-ROW([1]ทำรายการ!#REF!)+1), ROW(A11))), "")</f>
        <v/>
      </c>
      <c r="Q20" s="40">
        <v>180</v>
      </c>
      <c r="R20" s="41"/>
      <c r="S20" s="42"/>
      <c r="T20" s="2" t="str">
        <f t="shared" si="0"/>
        <v>แสดง</v>
      </c>
      <c r="AI20" s="4" t="str">
        <v>RT00006</v>
      </c>
    </row>
    <row r="21" spans="1:35">
      <c r="A21" s="43">
        <f t="shared" si="1"/>
        <v>12</v>
      </c>
      <c r="B21" s="44"/>
      <c r="C21" s="45" t="s">
        <v>40</v>
      </c>
      <c r="D21" s="46"/>
      <c r="E21" s="46"/>
      <c r="F21" s="46"/>
      <c r="G21" s="46"/>
      <c r="H21" s="46"/>
      <c r="I21" s="46"/>
      <c r="J21" s="47"/>
      <c r="K21" s="34" t="s">
        <v>47</v>
      </c>
      <c r="L21" s="35">
        <v>1</v>
      </c>
      <c r="M21" s="36"/>
      <c r="N21" s="37">
        <v>210</v>
      </c>
      <c r="O21" s="38"/>
      <c r="P21" s="39" t="str" cm="1">
        <f t="array" ref="P21">IFERROR(INDEX([1]ทำรายการ!K$2:K$523, SMALL(IF([1]ทำรายการ!A$2:A$523=$Q$3, ROW([1]ทำรายการ!A$2:A$523)-ROW([1]ทำรายการ!#REF!)+1), ROW(A12))), "")</f>
        <v/>
      </c>
      <c r="Q21" s="40">
        <v>180</v>
      </c>
      <c r="R21" s="41"/>
      <c r="S21" s="42"/>
      <c r="T21" s="2" t="str">
        <f t="shared" si="0"/>
        <v>แสดง</v>
      </c>
      <c r="AI21" s="4" t="str">
        <v>QT68007</v>
      </c>
    </row>
    <row r="22" spans="1:35">
      <c r="A22" s="43">
        <f t="shared" si="1"/>
        <v>13</v>
      </c>
      <c r="B22" s="44"/>
      <c r="C22" s="45" t="s">
        <v>41</v>
      </c>
      <c r="D22" s="46"/>
      <c r="E22" s="46"/>
      <c r="F22" s="46"/>
      <c r="G22" s="46"/>
      <c r="H22" s="46"/>
      <c r="I22" s="46"/>
      <c r="J22" s="47"/>
      <c r="K22" s="34" t="s">
        <v>47</v>
      </c>
      <c r="L22" s="35">
        <v>2</v>
      </c>
      <c r="M22" s="36"/>
      <c r="N22" s="37">
        <v>120</v>
      </c>
      <c r="O22" s="38"/>
      <c r="P22" s="39" t="str" cm="1">
        <f t="array" ref="P22">IFERROR(INDEX([1]ทำรายการ!K$2:K$523, SMALL(IF([1]ทำรายการ!A$2:A$523=$Q$3, ROW([1]ทำรายการ!A$2:A$523)-ROW([1]ทำรายการ!#REF!)+1), ROW(A13))), "")</f>
        <v/>
      </c>
      <c r="Q22" s="40">
        <v>180</v>
      </c>
      <c r="R22" s="41"/>
      <c r="S22" s="42"/>
      <c r="T22" s="2" t="str">
        <f t="shared" si="0"/>
        <v>แสดง</v>
      </c>
      <c r="AI22" s="4" t="str">
        <v>QT68008</v>
      </c>
    </row>
    <row r="23" spans="1:35">
      <c r="A23" s="43">
        <f t="shared" si="1"/>
        <v>14</v>
      </c>
      <c r="B23" s="44"/>
      <c r="C23" s="45" t="s">
        <v>42</v>
      </c>
      <c r="D23" s="46"/>
      <c r="E23" s="46"/>
      <c r="F23" s="46"/>
      <c r="G23" s="46"/>
      <c r="H23" s="46"/>
      <c r="I23" s="46"/>
      <c r="J23" s="47"/>
      <c r="K23" s="34" t="s">
        <v>54</v>
      </c>
      <c r="L23" s="35">
        <v>1</v>
      </c>
      <c r="M23" s="36"/>
      <c r="N23" s="37">
        <v>400</v>
      </c>
      <c r="O23" s="38"/>
      <c r="P23" s="39" t="str" cm="1">
        <f t="array" ref="P23">IFERROR(INDEX([1]ทำรายการ!K$2:K$523, SMALL(IF([1]ทำรายการ!A$2:A$523=$Q$3, ROW([1]ทำรายการ!A$2:A$523)-ROW([1]ทำรายการ!#REF!)+1), ROW(A14))), "")</f>
        <v/>
      </c>
      <c r="Q23" s="40">
        <v>180</v>
      </c>
      <c r="R23" s="41"/>
      <c r="S23" s="42"/>
      <c r="T23" s="2" t="str">
        <f t="shared" si="0"/>
        <v>แสดง</v>
      </c>
      <c r="AI23" s="4" t="str">
        <v>QT68009</v>
      </c>
    </row>
    <row r="24" spans="1:35">
      <c r="A24" s="43">
        <f t="shared" si="1"/>
        <v>15</v>
      </c>
      <c r="B24" s="44"/>
      <c r="C24" s="45" t="s">
        <v>43</v>
      </c>
      <c r="D24" s="46"/>
      <c r="E24" s="46"/>
      <c r="F24" s="46"/>
      <c r="G24" s="46"/>
      <c r="H24" s="46"/>
      <c r="I24" s="46"/>
      <c r="J24" s="47"/>
      <c r="K24" s="34" t="s">
        <v>50</v>
      </c>
      <c r="L24" s="35">
        <v>12</v>
      </c>
      <c r="M24" s="36"/>
      <c r="N24" s="37">
        <v>85</v>
      </c>
      <c r="O24" s="38"/>
      <c r="P24" s="39" t="str" cm="1">
        <f t="array" ref="P24">IFERROR(INDEX([1]ทำรายการ!K$2:K$523, SMALL(IF([1]ทำรายการ!A$2:A$523=$Q$3, ROW([1]ทำรายการ!A$2:A$523)-ROW([1]ทำรายการ!#REF!)+1), ROW(A15))), "")</f>
        <v/>
      </c>
      <c r="Q24" s="40">
        <v>180</v>
      </c>
      <c r="R24" s="41"/>
      <c r="S24" s="42"/>
      <c r="T24" s="2" t="str">
        <f t="shared" si="0"/>
        <v>แสดง</v>
      </c>
      <c r="AI24" s="4" t="str">
        <v>IN00007</v>
      </c>
    </row>
    <row r="25" spans="1:35">
      <c r="A25" s="43">
        <f t="shared" si="1"/>
        <v>16</v>
      </c>
      <c r="B25" s="44"/>
      <c r="C25" s="45" t="s">
        <v>44</v>
      </c>
      <c r="D25" s="46"/>
      <c r="E25" s="46"/>
      <c r="F25" s="46"/>
      <c r="G25" s="46"/>
      <c r="H25" s="46"/>
      <c r="I25" s="46"/>
      <c r="J25" s="47"/>
      <c r="K25" s="34" t="s">
        <v>50</v>
      </c>
      <c r="L25" s="35">
        <v>6</v>
      </c>
      <c r="M25" s="36"/>
      <c r="N25" s="37">
        <v>85</v>
      </c>
      <c r="O25" s="38"/>
      <c r="P25" s="39" t="str" cm="1">
        <f t="array" ref="P25">IFERROR(INDEX([1]ทำรายการ!K$2:K$523, SMALL(IF([1]ทำรายการ!A$2:A$523=$Q$3, ROW([1]ทำรายการ!A$2:A$523)-ROW([1]ทำรายการ!#REF!)+1), ROW(A16))), "")</f>
        <v/>
      </c>
      <c r="Q25" s="40">
        <v>180</v>
      </c>
      <c r="R25" s="41"/>
      <c r="S25" s="42"/>
      <c r="T25" s="2" t="str">
        <f t="shared" si="0"/>
        <v>แสดง</v>
      </c>
      <c r="AI25" s="4" t="str">
        <v>RT00007</v>
      </c>
    </row>
    <row r="26" spans="1:35">
      <c r="A26" s="43">
        <f t="shared" si="1"/>
        <v>17</v>
      </c>
      <c r="B26" s="44"/>
      <c r="C26" s="45" t="s">
        <v>45</v>
      </c>
      <c r="D26" s="46"/>
      <c r="E26" s="46"/>
      <c r="F26" s="46"/>
      <c r="G26" s="46"/>
      <c r="H26" s="46"/>
      <c r="I26" s="46"/>
      <c r="J26" s="47"/>
      <c r="K26" s="34" t="s">
        <v>55</v>
      </c>
      <c r="L26" s="35">
        <v>24</v>
      </c>
      <c r="M26" s="36"/>
      <c r="N26" s="37">
        <v>20</v>
      </c>
      <c r="O26" s="38"/>
      <c r="P26" s="39" t="str" cm="1">
        <f t="array" ref="P26">IFERROR(INDEX([1]ทำรายการ!K$2:K$523, SMALL(IF([1]ทำรายการ!A$2:A$523=$Q$3, ROW([1]ทำรายการ!A$2:A$523)-ROW([1]ทำรายการ!#REF!)+1), ROW(A17))), "")</f>
        <v/>
      </c>
      <c r="Q26" s="40">
        <v>180</v>
      </c>
      <c r="R26" s="41"/>
      <c r="S26" s="42"/>
      <c r="T26" s="2" t="str">
        <f t="shared" si="0"/>
        <v>แสดง</v>
      </c>
      <c r="AI26" s="4" t="str">
        <v>QT68010</v>
      </c>
    </row>
    <row r="27" spans="1:35">
      <c r="A27" s="43">
        <f t="shared" si="1"/>
        <v>18</v>
      </c>
      <c r="B27" s="44"/>
      <c r="C27" s="45" t="s">
        <v>46</v>
      </c>
      <c r="D27" s="46"/>
      <c r="E27" s="46"/>
      <c r="F27" s="46"/>
      <c r="G27" s="46"/>
      <c r="H27" s="46"/>
      <c r="I27" s="46"/>
      <c r="J27" s="47"/>
      <c r="K27" s="34" t="s">
        <v>56</v>
      </c>
      <c r="L27" s="35">
        <v>3</v>
      </c>
      <c r="M27" s="36"/>
      <c r="N27" s="37">
        <v>210</v>
      </c>
      <c r="O27" s="38"/>
      <c r="P27" s="39" t="str" cm="1">
        <f t="array" ref="P27">IFERROR(INDEX([1]ทำรายการ!K$2:K$523, SMALL(IF([1]ทำรายการ!A$2:A$523=$Q$3, ROW([1]ทำรายการ!A$2:A$523)-ROW([1]ทำรายการ!#REF!)+1), ROW(A18))), "")</f>
        <v/>
      </c>
      <c r="Q27" s="40">
        <v>180</v>
      </c>
      <c r="R27" s="41"/>
      <c r="S27" s="42"/>
      <c r="T27" s="2" t="str">
        <f t="shared" si="0"/>
        <v>แสดง</v>
      </c>
      <c r="AI27" s="4" t="str">
        <v>QT68011</v>
      </c>
    </row>
    <row r="28" spans="1:35">
      <c r="A28" s="43">
        <f t="shared" si="1"/>
        <v>19</v>
      </c>
      <c r="B28" s="44"/>
      <c r="C28" s="45" t="s">
        <v>46</v>
      </c>
      <c r="D28" s="46"/>
      <c r="E28" s="46"/>
      <c r="F28" s="46"/>
      <c r="G28" s="46"/>
      <c r="H28" s="46"/>
      <c r="I28" s="46"/>
      <c r="J28" s="47"/>
      <c r="K28" s="34" t="s">
        <v>56</v>
      </c>
      <c r="L28" s="35">
        <v>4</v>
      </c>
      <c r="M28" s="36"/>
      <c r="N28" s="37">
        <v>210</v>
      </c>
      <c r="O28" s="38"/>
      <c r="P28" s="39" t="str" cm="1">
        <f t="array" ref="P28">IFERROR(INDEX([1]ทำรายการ!K$2:K$523, SMALL(IF([1]ทำรายการ!A$2:A$523=$Q$3, ROW([1]ทำรายการ!A$2:A$523)-ROW([1]ทำรายการ!#REF!)+1), ROW(A19))), "")</f>
        <v/>
      </c>
      <c r="Q28" s="40">
        <v>180</v>
      </c>
      <c r="R28" s="41"/>
      <c r="S28" s="42"/>
      <c r="T28" s="2" t="str">
        <f t="shared" si="0"/>
        <v>แสดง</v>
      </c>
      <c r="AI28" s="4" t="str">
        <v>QT68012</v>
      </c>
    </row>
    <row r="29" spans="1:35">
      <c r="A29" s="43">
        <f t="shared" si="1"/>
        <v>20</v>
      </c>
      <c r="B29" s="44"/>
      <c r="C29" s="45" t="s">
        <v>46</v>
      </c>
      <c r="D29" s="46"/>
      <c r="E29" s="46"/>
      <c r="F29" s="46"/>
      <c r="G29" s="46"/>
      <c r="H29" s="46"/>
      <c r="I29" s="46"/>
      <c r="J29" s="47"/>
      <c r="K29" s="34" t="s">
        <v>56</v>
      </c>
      <c r="L29" s="35">
        <v>5</v>
      </c>
      <c r="M29" s="36"/>
      <c r="N29" s="37">
        <v>210</v>
      </c>
      <c r="O29" s="38"/>
      <c r="P29" s="39" t="str" cm="1">
        <f t="array" ref="P29">IFERROR(INDEX([1]ทำรายการ!K$2:K$523, SMALL(IF([1]ทำรายการ!A$2:A$523=$Q$3, ROW([1]ทำรายการ!A$2:A$523)-ROW([1]ทำรายการ!#REF!)+1), ROW(A20))), "")</f>
        <v/>
      </c>
      <c r="Q29" s="40">
        <v>180</v>
      </c>
      <c r="R29" s="41"/>
      <c r="S29" s="42"/>
      <c r="T29" s="2" t="str">
        <f t="shared" si="0"/>
        <v>แสดง</v>
      </c>
      <c r="AI29" s="4" t="str">
        <v>QT68013</v>
      </c>
    </row>
    <row r="30" spans="1:35">
      <c r="A30" s="43">
        <f t="shared" si="1"/>
        <v>21</v>
      </c>
      <c r="B30" s="43"/>
      <c r="C30" s="45" t="s">
        <v>46</v>
      </c>
      <c r="D30" s="46"/>
      <c r="E30" s="46"/>
      <c r="F30" s="46"/>
      <c r="G30" s="46"/>
      <c r="H30" s="46"/>
      <c r="I30" s="46"/>
      <c r="J30" s="47"/>
      <c r="K30" s="34" t="s">
        <v>56</v>
      </c>
      <c r="L30" s="35">
        <v>6</v>
      </c>
      <c r="M30" s="36"/>
      <c r="N30" s="37">
        <v>210</v>
      </c>
      <c r="O30" s="38"/>
      <c r="P30" s="49" t="str" cm="1">
        <f t="array" ref="P30">IFERROR(INDEX([1]ทำรายการ!K$2:K$523, SMALL(IF([1]ทำรายการ!A$2:A$523=$Q$3, ROW([1]ทำรายการ!A$2:A$523)-ROW([1]ทำรายการ!#REF!)+1), ROW(A21))), "")</f>
        <v/>
      </c>
      <c r="Q30" s="40">
        <v>180</v>
      </c>
      <c r="R30" s="41"/>
      <c r="S30" s="42"/>
      <c r="T30" s="2" t="str">
        <f t="shared" si="0"/>
        <v>แสดง</v>
      </c>
      <c r="AI30" s="4" t="str">
        <v>QT68014</v>
      </c>
    </row>
    <row r="31" spans="1:35">
      <c r="A31" s="43">
        <f t="shared" si="1"/>
        <v>22</v>
      </c>
      <c r="B31" s="44"/>
      <c r="C31" s="45" t="s">
        <v>46</v>
      </c>
      <c r="D31" s="46"/>
      <c r="E31" s="46"/>
      <c r="F31" s="46"/>
      <c r="G31" s="46"/>
      <c r="H31" s="46"/>
      <c r="I31" s="46"/>
      <c r="J31" s="47"/>
      <c r="K31" s="34" t="s">
        <v>56</v>
      </c>
      <c r="L31" s="35">
        <v>7</v>
      </c>
      <c r="M31" s="36"/>
      <c r="N31" s="37">
        <v>210</v>
      </c>
      <c r="O31" s="38"/>
      <c r="P31" s="39" t="str" cm="1">
        <f t="array" ref="P31">IFERROR(INDEX([1]ทำรายการ!K$2:K$523, SMALL(IF([1]ทำรายการ!A$2:A$523=$Q$3, ROW([1]ทำรายการ!A$2:A$523)-ROW([1]ทำรายการ!#REF!)+1), ROW(A22))), "")</f>
        <v/>
      </c>
      <c r="Q31" s="40">
        <v>180</v>
      </c>
      <c r="R31" s="41"/>
      <c r="S31" s="42"/>
      <c r="T31" s="2" t="str">
        <f t="shared" si="0"/>
        <v>แสดง</v>
      </c>
      <c r="AI31" s="4" t="str">
        <v>QT68015</v>
      </c>
    </row>
    <row r="32" spans="1:35">
      <c r="A32" s="43">
        <f t="shared" si="1"/>
        <v>23</v>
      </c>
      <c r="B32" s="44"/>
      <c r="C32" s="45" t="s">
        <v>46</v>
      </c>
      <c r="D32" s="46"/>
      <c r="E32" s="46"/>
      <c r="F32" s="46"/>
      <c r="G32" s="46"/>
      <c r="H32" s="46"/>
      <c r="I32" s="46"/>
      <c r="J32" s="47"/>
      <c r="K32" s="34" t="s">
        <v>56</v>
      </c>
      <c r="L32" s="35">
        <v>8</v>
      </c>
      <c r="M32" s="36"/>
      <c r="N32" s="37">
        <v>210</v>
      </c>
      <c r="O32" s="38"/>
      <c r="P32" s="39" t="str" cm="1">
        <f t="array" ref="P32">IFERROR(INDEX([1]ทำรายการ!K$2:K$523, SMALL(IF([1]ทำรายการ!A$2:A$523=$Q$3, ROW([1]ทำรายการ!A$2:A$523)-ROW([1]ทำรายการ!#REF!)+1), ROW(A23))), "")</f>
        <v/>
      </c>
      <c r="Q32" s="40">
        <v>180</v>
      </c>
      <c r="R32" s="41"/>
      <c r="S32" s="42"/>
      <c r="T32" s="2" t="str">
        <f t="shared" si="0"/>
        <v>แสดง</v>
      </c>
      <c r="AI32" s="4" t="str">
        <v>QT68016</v>
      </c>
    </row>
    <row r="33" spans="1:35">
      <c r="A33" s="43">
        <f t="shared" si="1"/>
        <v>24</v>
      </c>
      <c r="B33" s="44"/>
      <c r="C33" s="45" t="s">
        <v>46</v>
      </c>
      <c r="D33" s="46"/>
      <c r="E33" s="46"/>
      <c r="F33" s="46"/>
      <c r="G33" s="46"/>
      <c r="H33" s="46"/>
      <c r="I33" s="46"/>
      <c r="J33" s="47"/>
      <c r="K33" s="34" t="s">
        <v>56</v>
      </c>
      <c r="L33" s="35">
        <v>9</v>
      </c>
      <c r="M33" s="36"/>
      <c r="N33" s="37">
        <v>210</v>
      </c>
      <c r="O33" s="38"/>
      <c r="P33" s="39" t="str" cm="1">
        <f t="array" ref="P33">IFERROR(INDEX([1]ทำรายการ!K$2:K$523, SMALL(IF([1]ทำรายการ!A$2:A$523=$Q$3, ROW([1]ทำรายการ!A$2:A$523)-ROW([1]ทำรายการ!#REF!)+1), ROW(A24))), "")</f>
        <v/>
      </c>
      <c r="Q33" s="40">
        <v>180</v>
      </c>
      <c r="R33" s="41"/>
      <c r="S33" s="42"/>
      <c r="T33" s="2" t="str">
        <f t="shared" si="0"/>
        <v>แสดง</v>
      </c>
      <c r="AI33" s="4" t="str">
        <v>QT68017</v>
      </c>
    </row>
    <row r="34" spans="1:35">
      <c r="A34" s="43">
        <f t="shared" si="1"/>
        <v>25</v>
      </c>
      <c r="B34" s="44"/>
      <c r="C34" s="45" t="s">
        <v>46</v>
      </c>
      <c r="D34" s="46"/>
      <c r="E34" s="46"/>
      <c r="F34" s="46"/>
      <c r="G34" s="46"/>
      <c r="H34" s="46"/>
      <c r="I34" s="46"/>
      <c r="J34" s="47"/>
      <c r="K34" s="34" t="s">
        <v>56</v>
      </c>
      <c r="L34" s="35">
        <v>10</v>
      </c>
      <c r="M34" s="36"/>
      <c r="N34" s="37">
        <v>210</v>
      </c>
      <c r="O34" s="38"/>
      <c r="P34" s="39" t="str" cm="1">
        <f t="array" ref="P34">IFERROR(INDEX([1]ทำรายการ!K$2:K$523, SMALL(IF([1]ทำรายการ!A$2:A$523=$Q$3, ROW([1]ทำรายการ!A$2:A$523)-ROW([1]ทำรายการ!#REF!)+1), ROW(A25))), "")</f>
        <v/>
      </c>
      <c r="Q34" s="40">
        <v>180</v>
      </c>
      <c r="R34" s="41"/>
      <c r="S34" s="42"/>
      <c r="T34" s="2" t="str">
        <f t="shared" si="0"/>
        <v>แสดง</v>
      </c>
      <c r="AI34" s="4" t="str">
        <v>QT68018</v>
      </c>
    </row>
    <row r="35" spans="1:35">
      <c r="A35" s="43">
        <f t="shared" si="1"/>
        <v>26</v>
      </c>
      <c r="B35" s="44"/>
      <c r="C35" s="45" t="s">
        <v>46</v>
      </c>
      <c r="D35" s="46"/>
      <c r="E35" s="46"/>
      <c r="F35" s="46"/>
      <c r="G35" s="46"/>
      <c r="H35" s="46"/>
      <c r="I35" s="46"/>
      <c r="J35" s="47"/>
      <c r="K35" s="34" t="s">
        <v>56</v>
      </c>
      <c r="L35" s="35">
        <v>11</v>
      </c>
      <c r="M35" s="36"/>
      <c r="N35" s="37">
        <v>210</v>
      </c>
      <c r="O35" s="38"/>
      <c r="P35" s="39" t="str" cm="1">
        <f t="array" ref="P35">IFERROR(INDEX([1]ทำรายการ!K$2:K$523, SMALL(IF([1]ทำรายการ!A$2:A$523=$Q$3, ROW([1]ทำรายการ!A$2:A$523)-ROW([1]ทำรายการ!#REF!)+1), ROW(A26))), "")</f>
        <v/>
      </c>
      <c r="Q35" s="40">
        <v>180</v>
      </c>
      <c r="R35" s="41"/>
      <c r="S35" s="42"/>
      <c r="T35" s="2" t="str">
        <f t="shared" si="0"/>
        <v>แสดง</v>
      </c>
      <c r="AI35" s="4" t="str">
        <v>QT68019</v>
      </c>
    </row>
    <row r="36" spans="1:35">
      <c r="A36" s="43">
        <f t="shared" si="1"/>
        <v>27</v>
      </c>
      <c r="B36" s="44"/>
      <c r="C36" s="45" t="s">
        <v>46</v>
      </c>
      <c r="D36" s="46"/>
      <c r="E36" s="46"/>
      <c r="F36" s="46"/>
      <c r="G36" s="46"/>
      <c r="H36" s="46"/>
      <c r="I36" s="46"/>
      <c r="J36" s="47"/>
      <c r="K36" s="34" t="s">
        <v>56</v>
      </c>
      <c r="L36" s="35">
        <v>12</v>
      </c>
      <c r="M36" s="36"/>
      <c r="N36" s="37">
        <v>210</v>
      </c>
      <c r="O36" s="38"/>
      <c r="P36" s="39" t="str" cm="1">
        <f t="array" ref="P36">IFERROR(INDEX([1]ทำรายการ!K$2:K$523, SMALL(IF([1]ทำรายการ!A$2:A$523=$Q$3, ROW([1]ทำรายการ!A$2:A$523)-ROW([1]ทำรายการ!#REF!)+1), ROW(A27))), "")</f>
        <v/>
      </c>
      <c r="Q36" s="40">
        <v>180</v>
      </c>
      <c r="R36" s="41"/>
      <c r="S36" s="42"/>
      <c r="T36" s="2" t="str">
        <f t="shared" si="0"/>
        <v>แสดง</v>
      </c>
      <c r="AI36" s="4">
        <v>0</v>
      </c>
    </row>
    <row r="37" spans="1:35">
      <c r="A37" s="43">
        <f t="shared" si="1"/>
        <v>28</v>
      </c>
      <c r="B37" s="44"/>
      <c r="C37" s="45" t="s">
        <v>46</v>
      </c>
      <c r="D37" s="46"/>
      <c r="E37" s="46"/>
      <c r="F37" s="46"/>
      <c r="G37" s="46"/>
      <c r="H37" s="46"/>
      <c r="I37" s="46"/>
      <c r="J37" s="47"/>
      <c r="K37" s="34" t="s">
        <v>56</v>
      </c>
      <c r="L37" s="35">
        <v>13</v>
      </c>
      <c r="M37" s="36"/>
      <c r="N37" s="37">
        <v>210</v>
      </c>
      <c r="O37" s="38"/>
      <c r="P37" s="39" t="str" cm="1">
        <f t="array" ref="P37">IFERROR(INDEX([1]ทำรายการ!K$2:K$523, SMALL(IF([1]ทำรายการ!A$2:A$523=$Q$3, ROW([1]ทำรายการ!A$2:A$523)-ROW([1]ทำรายการ!#REF!)+1), ROW(A28))), "")</f>
        <v/>
      </c>
      <c r="Q37" s="40">
        <v>180</v>
      </c>
      <c r="R37" s="41"/>
      <c r="S37" s="42"/>
      <c r="T37" s="2" t="str">
        <f t="shared" si="0"/>
        <v>แสดง</v>
      </c>
    </row>
    <row r="38" spans="1:35">
      <c r="A38" s="50">
        <f t="shared" si="1"/>
        <v>29</v>
      </c>
      <c r="B38" s="51"/>
      <c r="C38" s="52" t="s">
        <v>46</v>
      </c>
      <c r="D38" s="53"/>
      <c r="E38" s="53"/>
      <c r="F38" s="53"/>
      <c r="G38" s="53"/>
      <c r="H38" s="53"/>
      <c r="I38" s="53"/>
      <c r="J38" s="54"/>
      <c r="K38" s="34" t="s">
        <v>56</v>
      </c>
      <c r="L38" s="35">
        <v>14</v>
      </c>
      <c r="M38" s="36"/>
      <c r="N38" s="37">
        <v>210</v>
      </c>
      <c r="O38" s="38"/>
      <c r="P38" s="39" t="str" cm="1">
        <f t="array" ref="P38">IFERROR(INDEX([1]ทำรายการ!K$2:K$523, SMALL(IF([1]ทำรายการ!A$2:A$523=$Q$3, ROW([1]ทำรายการ!A$2:A$523)-ROW([1]ทำรายการ!#REF!)+1), ROW(A29))), "")</f>
        <v/>
      </c>
      <c r="Q38" s="40">
        <v>180</v>
      </c>
      <c r="R38" s="41"/>
      <c r="S38" s="42"/>
      <c r="T38" s="2" t="str">
        <f t="shared" si="0"/>
        <v>แสดง</v>
      </c>
    </row>
    <row r="39" spans="1:35">
      <c r="A39" s="43">
        <f t="shared" si="1"/>
        <v>30</v>
      </c>
      <c r="B39" s="44"/>
      <c r="C39" s="45" t="s">
        <v>46</v>
      </c>
      <c r="D39" s="46"/>
      <c r="E39" s="46"/>
      <c r="F39" s="46"/>
      <c r="G39" s="46"/>
      <c r="H39" s="46"/>
      <c r="I39" s="46"/>
      <c r="J39" s="47"/>
      <c r="K39" s="34" t="s">
        <v>56</v>
      </c>
      <c r="L39" s="35">
        <v>15</v>
      </c>
      <c r="M39" s="36"/>
      <c r="N39" s="37">
        <v>210</v>
      </c>
      <c r="O39" s="38"/>
      <c r="P39" s="39" t="str" cm="1">
        <f t="array" ref="P39">IFERROR(INDEX([1]ทำรายการ!K$2:K$523, SMALL(IF([1]ทำรายการ!A$2:A$523=$Q$3, ROW([1]ทำรายการ!A$2:A$523)-ROW([1]ทำรายการ!#REF!)+1), ROW(A30))), "")</f>
        <v/>
      </c>
      <c r="Q39" s="40">
        <v>180</v>
      </c>
      <c r="R39" s="41"/>
      <c r="S39" s="42"/>
      <c r="T39" s="2" t="str">
        <f t="shared" si="0"/>
        <v>แสดง</v>
      </c>
    </row>
    <row r="40" spans="1:35">
      <c r="A40" s="43">
        <f t="shared" si="1"/>
        <v>31</v>
      </c>
      <c r="B40" s="44"/>
      <c r="C40" s="45" t="s">
        <v>46</v>
      </c>
      <c r="D40" s="46"/>
      <c r="E40" s="46"/>
      <c r="F40" s="46"/>
      <c r="G40" s="46"/>
      <c r="H40" s="46"/>
      <c r="I40" s="46"/>
      <c r="J40" s="47"/>
      <c r="K40" s="34" t="s">
        <v>56</v>
      </c>
      <c r="L40" s="35">
        <v>16</v>
      </c>
      <c r="M40" s="36"/>
      <c r="N40" s="37">
        <v>210</v>
      </c>
      <c r="O40" s="38"/>
      <c r="P40" s="39" t="str" cm="1">
        <f t="array" ref="P40">IFERROR(INDEX([1]ทำรายการ!K$2:K$523, SMALL(IF([1]ทำรายการ!A$2:A$523=$Q$3, ROW([1]ทำรายการ!A$2:A$523)-ROW([1]ทำรายการ!#REF!)+1), ROW(A31))), "")</f>
        <v/>
      </c>
      <c r="Q40" s="40">
        <v>180</v>
      </c>
      <c r="R40" s="41"/>
      <c r="S40" s="42"/>
      <c r="T40" s="2" t="str">
        <f t="shared" si="0"/>
        <v>แสดง</v>
      </c>
    </row>
    <row r="41" spans="1:35">
      <c r="A41" s="43">
        <f t="shared" si="1"/>
        <v>32</v>
      </c>
      <c r="B41" s="44"/>
      <c r="C41" s="45" t="s">
        <v>46</v>
      </c>
      <c r="D41" s="46"/>
      <c r="E41" s="46"/>
      <c r="F41" s="46"/>
      <c r="G41" s="46"/>
      <c r="H41" s="46"/>
      <c r="I41" s="46"/>
      <c r="J41" s="47"/>
      <c r="K41" s="34" t="s">
        <v>56</v>
      </c>
      <c r="L41" s="35">
        <v>17</v>
      </c>
      <c r="M41" s="36"/>
      <c r="N41" s="37">
        <v>210</v>
      </c>
      <c r="O41" s="38"/>
      <c r="P41" s="39" t="str" cm="1">
        <f t="array" ref="P41">IFERROR(INDEX([1]ทำรายการ!K$2:K$523, SMALL(IF([1]ทำรายการ!A$2:A$523=$Q$3, ROW([1]ทำรายการ!A$2:A$523)-ROW([1]ทำรายการ!#REF!)+1), ROW(A32))), "")</f>
        <v/>
      </c>
      <c r="Q41" s="40">
        <v>180</v>
      </c>
      <c r="R41" s="41"/>
      <c r="S41" s="42"/>
      <c r="T41" s="2" t="str">
        <f t="shared" si="0"/>
        <v>แสดง</v>
      </c>
    </row>
    <row r="42" spans="1:35">
      <c r="A42" s="43">
        <f t="shared" si="1"/>
        <v>33</v>
      </c>
      <c r="B42" s="44"/>
      <c r="C42" s="45" t="s">
        <v>46</v>
      </c>
      <c r="D42" s="46"/>
      <c r="E42" s="46"/>
      <c r="F42" s="46"/>
      <c r="G42" s="46"/>
      <c r="H42" s="46"/>
      <c r="I42" s="46"/>
      <c r="J42" s="47"/>
      <c r="K42" s="34" t="s">
        <v>56</v>
      </c>
      <c r="L42" s="35">
        <v>18</v>
      </c>
      <c r="M42" s="36"/>
      <c r="N42" s="37">
        <v>210</v>
      </c>
      <c r="O42" s="38"/>
      <c r="P42" s="39" t="str" cm="1">
        <f t="array" ref="P42">IFERROR(INDEX([1]ทำรายการ!K$2:K$523, SMALL(IF([1]ทำรายการ!A$2:A$523=$Q$3, ROW([1]ทำรายการ!A$2:A$523)-ROW([1]ทำรายการ!#REF!)+1), ROW(A33))), "")</f>
        <v/>
      </c>
      <c r="Q42" s="40">
        <v>180</v>
      </c>
      <c r="R42" s="41"/>
      <c r="S42" s="42"/>
      <c r="T42" s="2" t="str">
        <f t="shared" si="0"/>
        <v>แสดง</v>
      </c>
    </row>
    <row r="43" spans="1:35">
      <c r="A43" s="43">
        <f t="shared" si="1"/>
        <v>34</v>
      </c>
      <c r="B43" s="44"/>
      <c r="C43" s="45" t="s">
        <v>46</v>
      </c>
      <c r="D43" s="46"/>
      <c r="E43" s="46"/>
      <c r="F43" s="46"/>
      <c r="G43" s="46"/>
      <c r="H43" s="46"/>
      <c r="I43" s="46"/>
      <c r="J43" s="47"/>
      <c r="K43" s="34" t="s">
        <v>56</v>
      </c>
      <c r="L43" s="35">
        <v>19</v>
      </c>
      <c r="M43" s="36"/>
      <c r="N43" s="37">
        <v>210</v>
      </c>
      <c r="O43" s="38"/>
      <c r="P43" s="39" t="str" cm="1">
        <f t="array" ref="P43">IFERROR(INDEX([1]ทำรายการ!K$2:K$523, SMALL(IF([1]ทำรายการ!A$2:A$523=$Q$3, ROW([1]ทำรายการ!A$2:A$523)-ROW([1]ทำรายการ!#REF!)+1), ROW(A34))), "")</f>
        <v/>
      </c>
      <c r="Q43" s="40">
        <v>180</v>
      </c>
      <c r="R43" s="41"/>
      <c r="S43" s="42"/>
      <c r="T43" s="2" t="str">
        <f t="shared" si="0"/>
        <v>แสดง</v>
      </c>
    </row>
    <row r="44" spans="1:35">
      <c r="A44" s="43">
        <f t="shared" si="1"/>
        <v>35</v>
      </c>
      <c r="B44" s="44"/>
      <c r="C44" s="45" t="s">
        <v>46</v>
      </c>
      <c r="D44" s="46"/>
      <c r="E44" s="46"/>
      <c r="F44" s="46"/>
      <c r="G44" s="46"/>
      <c r="H44" s="46"/>
      <c r="I44" s="46"/>
      <c r="J44" s="47"/>
      <c r="K44" s="34" t="s">
        <v>56</v>
      </c>
      <c r="L44" s="35">
        <v>20</v>
      </c>
      <c r="M44" s="36"/>
      <c r="N44" s="37">
        <v>210</v>
      </c>
      <c r="O44" s="38"/>
      <c r="P44" s="39" t="str" cm="1">
        <f t="array" ref="P44">IFERROR(INDEX([1]ทำรายการ!K$2:K$523, SMALL(IF([1]ทำรายการ!A$2:A$523=$Q$3, ROW([1]ทำรายการ!A$2:A$523)-ROW([1]ทำรายการ!#REF!)+1), ROW(A35))), "")</f>
        <v/>
      </c>
      <c r="Q44" s="40">
        <v>180</v>
      </c>
      <c r="R44" s="41"/>
      <c r="S44" s="42"/>
      <c r="T44" s="2" t="str">
        <f t="shared" si="0"/>
        <v>แสดง</v>
      </c>
    </row>
    <row r="45" spans="1:35">
      <c r="A45" s="43">
        <f t="shared" si="1"/>
        <v>36</v>
      </c>
      <c r="B45" s="44"/>
      <c r="C45" s="45" t="s">
        <v>46</v>
      </c>
      <c r="D45" s="46"/>
      <c r="E45" s="46"/>
      <c r="F45" s="46"/>
      <c r="G45" s="46"/>
      <c r="H45" s="46"/>
      <c r="I45" s="46"/>
      <c r="J45" s="47"/>
      <c r="K45" s="34" t="s">
        <v>56</v>
      </c>
      <c r="L45" s="35">
        <v>21</v>
      </c>
      <c r="M45" s="36"/>
      <c r="N45" s="37">
        <v>210</v>
      </c>
      <c r="O45" s="38"/>
      <c r="P45" s="39" t="str" cm="1">
        <f t="array" ref="P45">IFERROR(INDEX([1]ทำรายการ!K$2:K$523, SMALL(IF([1]ทำรายการ!A$2:A$523=$Q$3, ROW([1]ทำรายการ!A$2:A$523)-ROW([1]ทำรายการ!#REF!)+1), ROW(A36))), "")</f>
        <v/>
      </c>
      <c r="Q45" s="40">
        <v>180</v>
      </c>
      <c r="R45" s="41"/>
      <c r="S45" s="42"/>
      <c r="T45" s="2" t="str">
        <f t="shared" si="0"/>
        <v>แสดง</v>
      </c>
    </row>
    <row r="46" spans="1:35">
      <c r="A46" s="43">
        <f t="shared" si="1"/>
        <v>37</v>
      </c>
      <c r="B46" s="44"/>
      <c r="C46" s="45" t="s">
        <v>46</v>
      </c>
      <c r="D46" s="46"/>
      <c r="E46" s="46"/>
      <c r="F46" s="46"/>
      <c r="G46" s="46"/>
      <c r="H46" s="46"/>
      <c r="I46" s="46"/>
      <c r="J46" s="47"/>
      <c r="K46" s="34" t="s">
        <v>56</v>
      </c>
      <c r="L46" s="35">
        <v>22</v>
      </c>
      <c r="M46" s="36"/>
      <c r="N46" s="37">
        <v>210</v>
      </c>
      <c r="O46" s="38"/>
      <c r="P46" s="39" t="str" cm="1">
        <f t="array" ref="P46">IFERROR(INDEX([1]ทำรายการ!K$2:K$523, SMALL(IF([1]ทำรายการ!A$2:A$523=$Q$3, ROW([1]ทำรายการ!A$2:A$523)-ROW([1]ทำรายการ!#REF!)+1), ROW(A37))), "")</f>
        <v/>
      </c>
      <c r="Q46" s="40">
        <v>180</v>
      </c>
      <c r="R46" s="41"/>
      <c r="S46" s="42"/>
      <c r="T46" s="2" t="str">
        <f t="shared" si="0"/>
        <v>แสดง</v>
      </c>
    </row>
    <row r="47" spans="1:35">
      <c r="A47" s="43">
        <f t="shared" si="1"/>
        <v>38</v>
      </c>
      <c r="B47" s="44"/>
      <c r="C47" s="45" t="s">
        <v>46</v>
      </c>
      <c r="D47" s="46"/>
      <c r="E47" s="46"/>
      <c r="F47" s="46"/>
      <c r="G47" s="46"/>
      <c r="H47" s="46"/>
      <c r="I47" s="46"/>
      <c r="J47" s="47"/>
      <c r="K47" s="34" t="s">
        <v>56</v>
      </c>
      <c r="L47" s="35">
        <v>23</v>
      </c>
      <c r="M47" s="36"/>
      <c r="N47" s="37">
        <v>210</v>
      </c>
      <c r="O47" s="38"/>
      <c r="P47" s="39" t="str" cm="1">
        <f t="array" ref="P47">IFERROR(INDEX([1]ทำรายการ!K$2:K$523, SMALL(IF([1]ทำรายการ!A$2:A$523=$Q$3, ROW([1]ทำรายการ!A$2:A$523)-ROW([1]ทำรายการ!#REF!)+1), ROW(A38))), "")</f>
        <v/>
      </c>
      <c r="Q47" s="40">
        <v>180</v>
      </c>
      <c r="R47" s="41"/>
      <c r="S47" s="42"/>
      <c r="T47" s="2" t="str">
        <f t="shared" si="0"/>
        <v>แสดง</v>
      </c>
    </row>
    <row r="48" spans="1:35">
      <c r="A48" s="43">
        <f t="shared" si="1"/>
        <v>39</v>
      </c>
      <c r="B48" s="44"/>
      <c r="C48" s="45" t="s">
        <v>46</v>
      </c>
      <c r="D48" s="46"/>
      <c r="E48" s="46"/>
      <c r="F48" s="46"/>
      <c r="G48" s="46"/>
      <c r="H48" s="46"/>
      <c r="I48" s="46"/>
      <c r="J48" s="47"/>
      <c r="K48" s="34" t="s">
        <v>56</v>
      </c>
      <c r="L48" s="35">
        <v>24</v>
      </c>
      <c r="M48" s="36"/>
      <c r="N48" s="37">
        <v>210</v>
      </c>
      <c r="O48" s="38"/>
      <c r="P48" s="39" t="str" cm="1">
        <f t="array" ref="P48">IFERROR(INDEX([1]ทำรายการ!K$2:K$523, SMALL(IF([1]ทำรายการ!A$2:A$523=$Q$3, ROW([1]ทำรายการ!A$2:A$523)-ROW([1]ทำรายการ!#REF!)+1), ROW(A39))), "")</f>
        <v/>
      </c>
      <c r="Q48" s="40">
        <v>180</v>
      </c>
      <c r="R48" s="41"/>
      <c r="S48" s="42"/>
      <c r="T48" s="2" t="str">
        <f t="shared" si="0"/>
        <v>แสดง</v>
      </c>
    </row>
    <row r="49" spans="1:20" hidden="1">
      <c r="A49" s="43" t="str">
        <f t="shared" si="1"/>
        <v/>
      </c>
      <c r="B49" s="44"/>
      <c r="C49" s="45" t="str" cm="1">
        <f t="array" ref="C49">IFERROR(INDEX([1]ทำรายการ!D$2:D$523, SMALL(IF([1]ทำรายการ!A$2:A$523=$Q$3, ROW([1]ทำรายการ!A$2:A$523)-ROW([1]ทำรายการ!A$2)+1), ROW(F40))), "")</f>
        <v/>
      </c>
      <c r="D49" s="46"/>
      <c r="E49" s="46"/>
      <c r="F49" s="46"/>
      <c r="G49" s="46"/>
      <c r="H49" s="46"/>
      <c r="I49" s="46"/>
      <c r="J49" s="47"/>
      <c r="K49" s="34" t="str" cm="1">
        <f t="array" ref="K49">IFERROR(INDEX([1]ทำรายการ!I$2:I$523, SMALL(IF([1]ทำรายการ!A$2:A$523=$Q$3, ROW([1]ทำรายการ!A$2:A$523)-ROW([1]ทำรายการ!A$2)+1), ROW(F40))), "")</f>
        <v/>
      </c>
      <c r="L49" s="35" t="str" cm="1">
        <f t="array" ref="L49">IFERROR(INDEX([1]ทำรายการ!H$2:H$523, SMALL(IF([1]ทำรายการ!A$2:A$523=$Q$3, ROW([1]ทำรายการ!A$2:A$523)-ROW([1]ทำรายการ!A$2)+1), ROW(F40))), "")</f>
        <v/>
      </c>
      <c r="M49" s="36"/>
      <c r="N49" s="37" t="str" cm="1">
        <f t="array" ref="N49">IFERROR(INDEX([1]ทำรายการ!J$2:J$523, SMALL(IF([1]ทำรายการ!A$2:A$523=$Q$3, ROW([1]ทำรายการ!A$2:A$523)-ROW([1]ทำรายการ!A$2)+1), ROW(F40))), "")</f>
        <v/>
      </c>
      <c r="O49" s="38"/>
      <c r="P49" s="39" t="str" cm="1">
        <f t="array" ref="P49">IFERROR(INDEX([1]ทำรายการ!K$2:K$523, SMALL(IF([1]ทำรายการ!A$2:A$523=$Q$3, ROW([1]ทำรายการ!A$2:A$523)-ROW([1]ทำรายการ!#REF!)+1), ROW(A40))), "")</f>
        <v/>
      </c>
      <c r="Q49" s="40" t="str">
        <f t="shared" ref="Q11:Q85" si="2">IF(OR(L49="", N49=""), "", L49*N49)</f>
        <v/>
      </c>
      <c r="R49" s="41"/>
      <c r="S49" s="42"/>
      <c r="T49" s="2" t="str">
        <f t="shared" si="0"/>
        <v/>
      </c>
    </row>
    <row r="50" spans="1:20" hidden="1">
      <c r="A50" s="43" t="str">
        <f t="shared" si="1"/>
        <v/>
      </c>
      <c r="B50" s="44"/>
      <c r="C50" s="45" t="str" cm="1">
        <f t="array" ref="C50">IFERROR(INDEX([1]ทำรายการ!D$2:D$523, SMALL(IF([1]ทำรายการ!A$2:A$523=$Q$3, ROW([1]ทำรายการ!A$2:A$523)-ROW([1]ทำรายการ!A$2)+1), ROW(F41))), "")</f>
        <v/>
      </c>
      <c r="D50" s="46"/>
      <c r="E50" s="46"/>
      <c r="F50" s="46"/>
      <c r="G50" s="46"/>
      <c r="H50" s="46"/>
      <c r="I50" s="46"/>
      <c r="J50" s="47"/>
      <c r="K50" s="34" t="str" cm="1">
        <f t="array" ref="K50">IFERROR(INDEX([1]ทำรายการ!I$2:I$523, SMALL(IF([1]ทำรายการ!A$2:A$523=$Q$3, ROW([1]ทำรายการ!A$2:A$523)-ROW([1]ทำรายการ!A$2)+1), ROW(F41))), "")</f>
        <v/>
      </c>
      <c r="L50" s="35" t="str" cm="1">
        <f t="array" ref="L50">IFERROR(INDEX([1]ทำรายการ!H$2:H$523, SMALL(IF([1]ทำรายการ!A$2:A$523=$Q$3, ROW([1]ทำรายการ!A$2:A$523)-ROW([1]ทำรายการ!A$2)+1), ROW(F41))), "")</f>
        <v/>
      </c>
      <c r="M50" s="36"/>
      <c r="N50" s="37" t="str" cm="1">
        <f t="array" ref="N50">IFERROR(INDEX([1]ทำรายการ!J$2:J$523, SMALL(IF([1]ทำรายการ!A$2:A$523=$Q$3, ROW([1]ทำรายการ!A$2:A$523)-ROW([1]ทำรายการ!A$2)+1), ROW(F41))), "")</f>
        <v/>
      </c>
      <c r="O50" s="38"/>
      <c r="P50" s="39" t="str" cm="1">
        <f t="array" ref="P50">IFERROR(INDEX([1]ทำรายการ!K$2:K$523, SMALL(IF([1]ทำรายการ!A$2:A$523=$Q$3, ROW([1]ทำรายการ!A$2:A$523)-ROW([1]ทำรายการ!#REF!)+1), ROW(A41))), "")</f>
        <v/>
      </c>
      <c r="Q50" s="40" t="str">
        <f t="shared" si="2"/>
        <v/>
      </c>
      <c r="R50" s="41"/>
      <c r="S50" s="42"/>
      <c r="T50" s="2" t="str">
        <f t="shared" si="0"/>
        <v/>
      </c>
    </row>
    <row r="51" spans="1:20" hidden="1">
      <c r="A51" s="43" t="str">
        <f t="shared" si="1"/>
        <v/>
      </c>
      <c r="B51" s="44"/>
      <c r="C51" s="45" t="str" cm="1">
        <f t="array" ref="C51">IFERROR(INDEX([1]ทำรายการ!D$2:D$523, SMALL(IF([1]ทำรายการ!A$2:A$523=$Q$3, ROW([1]ทำรายการ!A$2:A$523)-ROW([1]ทำรายการ!A$2)+1), ROW(F42))), "")</f>
        <v/>
      </c>
      <c r="D51" s="46"/>
      <c r="E51" s="46"/>
      <c r="F51" s="46"/>
      <c r="G51" s="46"/>
      <c r="H51" s="46"/>
      <c r="I51" s="46"/>
      <c r="J51" s="47"/>
      <c r="K51" s="34" t="str" cm="1">
        <f t="array" ref="K51">IFERROR(INDEX([1]ทำรายการ!I$2:I$523, SMALL(IF([1]ทำรายการ!A$2:A$523=$Q$3, ROW([1]ทำรายการ!A$2:A$523)-ROW([1]ทำรายการ!A$2)+1), ROW(F42))), "")</f>
        <v/>
      </c>
      <c r="L51" s="35" t="str" cm="1">
        <f t="array" ref="L51">IFERROR(INDEX([1]ทำรายการ!H$2:H$523, SMALL(IF([1]ทำรายการ!A$2:A$523=$Q$3, ROW([1]ทำรายการ!A$2:A$523)-ROW([1]ทำรายการ!A$2)+1), ROW(F42))), "")</f>
        <v/>
      </c>
      <c r="M51" s="36"/>
      <c r="N51" s="37" t="str" cm="1">
        <f t="array" ref="N51">IFERROR(INDEX([1]ทำรายการ!J$2:J$523, SMALL(IF([1]ทำรายการ!A$2:A$523=$Q$3, ROW([1]ทำรายการ!A$2:A$523)-ROW([1]ทำรายการ!A$2)+1), ROW(F42))), "")</f>
        <v/>
      </c>
      <c r="O51" s="38"/>
      <c r="P51" s="39" t="str" cm="1">
        <f t="array" ref="P51">IFERROR(INDEX([1]ทำรายการ!K$2:K$523, SMALL(IF([1]ทำรายการ!A$2:A$523=$Q$3, ROW([1]ทำรายการ!A$2:A$523)-ROW([1]ทำรายการ!#REF!)+1), ROW(A42))), "")</f>
        <v/>
      </c>
      <c r="Q51" s="40" t="str">
        <f t="shared" si="2"/>
        <v/>
      </c>
      <c r="R51" s="41"/>
      <c r="S51" s="42"/>
      <c r="T51" s="2" t="str">
        <f t="shared" si="0"/>
        <v/>
      </c>
    </row>
    <row r="52" spans="1:20" hidden="1">
      <c r="A52" s="43" t="str">
        <f t="shared" si="1"/>
        <v/>
      </c>
      <c r="B52" s="44"/>
      <c r="C52" s="45" t="str" cm="1">
        <f t="array" ref="C52">IFERROR(INDEX([1]ทำรายการ!D$2:D$523, SMALL(IF([1]ทำรายการ!A$2:A$523=$Q$3, ROW([1]ทำรายการ!A$2:A$523)-ROW([1]ทำรายการ!A$2)+1), ROW(F43))), "")</f>
        <v/>
      </c>
      <c r="D52" s="46"/>
      <c r="E52" s="46"/>
      <c r="F52" s="46"/>
      <c r="G52" s="46"/>
      <c r="H52" s="46"/>
      <c r="I52" s="46"/>
      <c r="J52" s="47"/>
      <c r="K52" s="34" t="str" cm="1">
        <f t="array" ref="K52">IFERROR(INDEX([1]ทำรายการ!I$2:I$523, SMALL(IF([1]ทำรายการ!A$2:A$523=$Q$3, ROW([1]ทำรายการ!A$2:A$523)-ROW([1]ทำรายการ!A$2)+1), ROW(F43))), "")</f>
        <v/>
      </c>
      <c r="L52" s="35" t="str" cm="1">
        <f t="array" ref="L52">IFERROR(INDEX([1]ทำรายการ!H$2:H$523, SMALL(IF([1]ทำรายการ!A$2:A$523=$Q$3, ROW([1]ทำรายการ!A$2:A$523)-ROW([1]ทำรายการ!A$2)+1), ROW(F43))), "")</f>
        <v/>
      </c>
      <c r="M52" s="36"/>
      <c r="N52" s="37" t="str" cm="1">
        <f t="array" ref="N52">IFERROR(INDEX([1]ทำรายการ!J$2:J$523, SMALL(IF([1]ทำรายการ!A$2:A$523=$Q$3, ROW([1]ทำรายการ!A$2:A$523)-ROW([1]ทำรายการ!A$2)+1), ROW(F43))), "")</f>
        <v/>
      </c>
      <c r="O52" s="38"/>
      <c r="P52" s="39" t="str" cm="1">
        <f t="array" ref="P52">IFERROR(INDEX([1]ทำรายการ!K$2:K$523, SMALL(IF([1]ทำรายการ!A$2:A$523=$Q$3, ROW([1]ทำรายการ!A$2:A$523)-ROW([1]ทำรายการ!#REF!)+1), ROW(A43))), "")</f>
        <v/>
      </c>
      <c r="Q52" s="40" t="str">
        <f t="shared" si="2"/>
        <v/>
      </c>
      <c r="R52" s="41"/>
      <c r="S52" s="42"/>
      <c r="T52" s="2" t="str">
        <f t="shared" si="0"/>
        <v/>
      </c>
    </row>
    <row r="53" spans="1:20" hidden="1">
      <c r="A53" s="43" t="str">
        <f t="shared" si="1"/>
        <v/>
      </c>
      <c r="B53" s="44"/>
      <c r="C53" s="45" t="str" cm="1">
        <f t="array" ref="C53">IFERROR(INDEX([1]ทำรายการ!D$2:D$523, SMALL(IF([1]ทำรายการ!A$2:A$523=$Q$3, ROW([1]ทำรายการ!A$2:A$523)-ROW([1]ทำรายการ!A$2)+1), ROW(F44))), "")</f>
        <v/>
      </c>
      <c r="D53" s="46"/>
      <c r="E53" s="46"/>
      <c r="F53" s="46"/>
      <c r="G53" s="46"/>
      <c r="H53" s="46"/>
      <c r="I53" s="46"/>
      <c r="J53" s="47"/>
      <c r="K53" s="34" t="str" cm="1">
        <f t="array" ref="K53">IFERROR(INDEX([1]ทำรายการ!I$2:I$523, SMALL(IF([1]ทำรายการ!A$2:A$523=$Q$3, ROW([1]ทำรายการ!A$2:A$523)-ROW([1]ทำรายการ!A$2)+1), ROW(F44))), "")</f>
        <v/>
      </c>
      <c r="L53" s="35" t="str" cm="1">
        <f t="array" ref="L53">IFERROR(INDEX([1]ทำรายการ!H$2:H$523, SMALL(IF([1]ทำรายการ!A$2:A$523=$Q$3, ROW([1]ทำรายการ!A$2:A$523)-ROW([1]ทำรายการ!A$2)+1), ROW(F44))), "")</f>
        <v/>
      </c>
      <c r="M53" s="36"/>
      <c r="N53" s="37" t="str" cm="1">
        <f t="array" ref="N53">IFERROR(INDEX([1]ทำรายการ!J$2:J$523, SMALL(IF([1]ทำรายการ!A$2:A$523=$Q$3, ROW([1]ทำรายการ!A$2:A$523)-ROW([1]ทำรายการ!A$2)+1), ROW(F44))), "")</f>
        <v/>
      </c>
      <c r="O53" s="38"/>
      <c r="P53" s="39" t="str" cm="1">
        <f t="array" ref="P53">IFERROR(INDEX([1]ทำรายการ!K$2:K$523, SMALL(IF([1]ทำรายการ!A$2:A$523=$Q$3, ROW([1]ทำรายการ!A$2:A$523)-ROW([1]ทำรายการ!#REF!)+1), ROW(A44))), "")</f>
        <v/>
      </c>
      <c r="Q53" s="40" t="str">
        <f t="shared" si="2"/>
        <v/>
      </c>
      <c r="R53" s="41"/>
      <c r="S53" s="42"/>
      <c r="T53" s="2" t="str">
        <f t="shared" si="0"/>
        <v/>
      </c>
    </row>
    <row r="54" spans="1:20" hidden="1">
      <c r="A54" s="43" t="str">
        <f t="shared" si="1"/>
        <v/>
      </c>
      <c r="B54" s="44"/>
      <c r="C54" s="45" t="str" cm="1">
        <f t="array" ref="C54">IFERROR(INDEX([1]ทำรายการ!D$2:D$523, SMALL(IF([1]ทำรายการ!A$2:A$523=$Q$3, ROW([1]ทำรายการ!A$2:A$523)-ROW([1]ทำรายการ!A$2)+1), ROW(F45))), "")</f>
        <v/>
      </c>
      <c r="D54" s="46"/>
      <c r="E54" s="46"/>
      <c r="F54" s="46"/>
      <c r="G54" s="46"/>
      <c r="H54" s="46"/>
      <c r="I54" s="46"/>
      <c r="J54" s="47"/>
      <c r="K54" s="34" t="str" cm="1">
        <f t="array" ref="K54">IFERROR(INDEX([1]ทำรายการ!I$2:I$523, SMALL(IF([1]ทำรายการ!A$2:A$523=$Q$3, ROW([1]ทำรายการ!A$2:A$523)-ROW([1]ทำรายการ!A$2)+1), ROW(F45))), "")</f>
        <v/>
      </c>
      <c r="L54" s="35" t="str" cm="1">
        <f t="array" ref="L54">IFERROR(INDEX([1]ทำรายการ!H$2:H$523, SMALL(IF([1]ทำรายการ!A$2:A$523=$Q$3, ROW([1]ทำรายการ!A$2:A$523)-ROW([1]ทำรายการ!A$2)+1), ROW(F45))), "")</f>
        <v/>
      </c>
      <c r="M54" s="36"/>
      <c r="N54" s="37" t="str" cm="1">
        <f t="array" ref="N54">IFERROR(INDEX([1]ทำรายการ!J$2:J$523, SMALL(IF([1]ทำรายการ!A$2:A$523=$Q$3, ROW([1]ทำรายการ!A$2:A$523)-ROW([1]ทำรายการ!A$2)+1), ROW(F45))), "")</f>
        <v/>
      </c>
      <c r="O54" s="38"/>
      <c r="P54" s="39" t="str" cm="1">
        <f t="array" ref="P54">IFERROR(INDEX([1]ทำรายการ!K$2:K$523, SMALL(IF([1]ทำรายการ!A$2:A$523=$Q$3, ROW([1]ทำรายการ!A$2:A$523)-ROW([1]ทำรายการ!#REF!)+1), ROW(A45))), "")</f>
        <v/>
      </c>
      <c r="Q54" s="40" t="str">
        <f t="shared" si="2"/>
        <v/>
      </c>
      <c r="R54" s="41"/>
      <c r="S54" s="42"/>
      <c r="T54" s="2" t="str">
        <f t="shared" si="0"/>
        <v/>
      </c>
    </row>
    <row r="55" spans="1:20" hidden="1">
      <c r="A55" s="43" t="str">
        <f t="shared" si="1"/>
        <v/>
      </c>
      <c r="B55" s="44"/>
      <c r="C55" s="45" t="str" cm="1">
        <f t="array" ref="C55">IFERROR(INDEX([1]ทำรายการ!D$2:D$523, SMALL(IF([1]ทำรายการ!A$2:A$523=$Q$3, ROW([1]ทำรายการ!A$2:A$523)-ROW([1]ทำรายการ!A$2)+1), ROW(F46))), "")</f>
        <v/>
      </c>
      <c r="D55" s="46"/>
      <c r="E55" s="46"/>
      <c r="F55" s="46"/>
      <c r="G55" s="46"/>
      <c r="H55" s="46"/>
      <c r="I55" s="46"/>
      <c r="J55" s="47"/>
      <c r="K55" s="34" t="str" cm="1">
        <f t="array" ref="K55">IFERROR(INDEX([1]ทำรายการ!I$2:I$523, SMALL(IF([1]ทำรายการ!A$2:A$523=$Q$3, ROW([1]ทำรายการ!A$2:A$523)-ROW([1]ทำรายการ!A$2)+1), ROW(F46))), "")</f>
        <v/>
      </c>
      <c r="L55" s="35" t="str" cm="1">
        <f t="array" ref="L55">IFERROR(INDEX([1]ทำรายการ!H$2:H$523, SMALL(IF([1]ทำรายการ!A$2:A$523=$Q$3, ROW([1]ทำรายการ!A$2:A$523)-ROW([1]ทำรายการ!A$2)+1), ROW(F46))), "")</f>
        <v/>
      </c>
      <c r="M55" s="36"/>
      <c r="N55" s="37" t="str" cm="1">
        <f t="array" ref="N55">IFERROR(INDEX([1]ทำรายการ!J$2:J$523, SMALL(IF([1]ทำรายการ!A$2:A$523=$Q$3, ROW([1]ทำรายการ!A$2:A$523)-ROW([1]ทำรายการ!A$2)+1), ROW(F46))), "")</f>
        <v/>
      </c>
      <c r="O55" s="38"/>
      <c r="P55" s="39" t="str" cm="1">
        <f t="array" ref="P55">IFERROR(INDEX([1]ทำรายการ!K$2:K$523, SMALL(IF([1]ทำรายการ!A$2:A$523=$Q$3, ROW([1]ทำรายการ!A$2:A$523)-ROW([1]ทำรายการ!#REF!)+1), ROW(A46))), "")</f>
        <v/>
      </c>
      <c r="Q55" s="40" t="str">
        <f t="shared" si="2"/>
        <v/>
      </c>
      <c r="R55" s="41"/>
      <c r="S55" s="42"/>
      <c r="T55" s="2" t="str">
        <f t="shared" si="0"/>
        <v/>
      </c>
    </row>
    <row r="56" spans="1:20" hidden="1">
      <c r="A56" s="43" t="str">
        <f t="shared" si="1"/>
        <v/>
      </c>
      <c r="B56" s="44"/>
      <c r="C56" s="45" t="str" cm="1">
        <f t="array" ref="C56">IFERROR(INDEX([1]ทำรายการ!D$2:D$523, SMALL(IF([1]ทำรายการ!A$2:A$523=$Q$3, ROW([1]ทำรายการ!A$2:A$523)-ROW([1]ทำรายการ!A$2)+1), ROW(F47))), "")</f>
        <v/>
      </c>
      <c r="D56" s="46"/>
      <c r="E56" s="46"/>
      <c r="F56" s="46"/>
      <c r="G56" s="46"/>
      <c r="H56" s="46"/>
      <c r="I56" s="46"/>
      <c r="J56" s="47"/>
      <c r="K56" s="34" t="str" cm="1">
        <f t="array" ref="K56">IFERROR(INDEX([1]ทำรายการ!I$2:I$523, SMALL(IF([1]ทำรายการ!A$2:A$523=$Q$3, ROW([1]ทำรายการ!A$2:A$523)-ROW([1]ทำรายการ!A$2)+1), ROW(F47))), "")</f>
        <v/>
      </c>
      <c r="L56" s="35" t="str" cm="1">
        <f t="array" ref="L56">IFERROR(INDEX([1]ทำรายการ!H$2:H$523, SMALL(IF([1]ทำรายการ!A$2:A$523=$Q$3, ROW([1]ทำรายการ!A$2:A$523)-ROW([1]ทำรายการ!A$2)+1), ROW(F47))), "")</f>
        <v/>
      </c>
      <c r="M56" s="36"/>
      <c r="N56" s="37" t="str" cm="1">
        <f t="array" ref="N56">IFERROR(INDEX([1]ทำรายการ!J$2:J$523, SMALL(IF([1]ทำรายการ!A$2:A$523=$Q$3, ROW([1]ทำรายการ!A$2:A$523)-ROW([1]ทำรายการ!A$2)+1), ROW(F47))), "")</f>
        <v/>
      </c>
      <c r="O56" s="38"/>
      <c r="P56" s="39" t="str" cm="1">
        <f t="array" ref="P56">IFERROR(INDEX([1]ทำรายการ!K$2:K$523, SMALL(IF([1]ทำรายการ!A$2:A$523=$Q$3, ROW([1]ทำรายการ!A$2:A$523)-ROW([1]ทำรายการ!#REF!)+1), ROW(A47))), "")</f>
        <v/>
      </c>
      <c r="Q56" s="40" t="str">
        <f t="shared" si="2"/>
        <v/>
      </c>
      <c r="R56" s="41"/>
      <c r="S56" s="42"/>
      <c r="T56" s="2" t="str">
        <f t="shared" si="0"/>
        <v/>
      </c>
    </row>
    <row r="57" spans="1:20" hidden="1">
      <c r="A57" s="43" t="str">
        <f t="shared" si="1"/>
        <v/>
      </c>
      <c r="B57" s="44"/>
      <c r="C57" s="45" t="str" cm="1">
        <f t="array" ref="C57">IFERROR(INDEX([1]ทำรายการ!D$2:D$523, SMALL(IF([1]ทำรายการ!A$2:A$523=$Q$3, ROW([1]ทำรายการ!A$2:A$523)-ROW([1]ทำรายการ!A$2)+1), ROW(F48))), "")</f>
        <v/>
      </c>
      <c r="D57" s="46"/>
      <c r="E57" s="46"/>
      <c r="F57" s="46"/>
      <c r="G57" s="46"/>
      <c r="H57" s="46"/>
      <c r="I57" s="46"/>
      <c r="J57" s="47"/>
      <c r="K57" s="34" t="str" cm="1">
        <f t="array" ref="K57">IFERROR(INDEX([1]ทำรายการ!I$2:I$523, SMALL(IF([1]ทำรายการ!A$2:A$523=$Q$3, ROW([1]ทำรายการ!A$2:A$523)-ROW([1]ทำรายการ!A$2)+1), ROW(F48))), "")</f>
        <v/>
      </c>
      <c r="L57" s="35" t="str" cm="1">
        <f t="array" ref="L57">IFERROR(INDEX([1]ทำรายการ!H$2:H$523, SMALL(IF([1]ทำรายการ!A$2:A$523=$Q$3, ROW([1]ทำรายการ!A$2:A$523)-ROW([1]ทำรายการ!A$2)+1), ROW(F48))), "")</f>
        <v/>
      </c>
      <c r="M57" s="36"/>
      <c r="N57" s="37" t="str" cm="1">
        <f t="array" ref="N57">IFERROR(INDEX([1]ทำรายการ!J$2:J$523, SMALL(IF([1]ทำรายการ!A$2:A$523=$Q$3, ROW([1]ทำรายการ!A$2:A$523)-ROW([1]ทำรายการ!A$2)+1), ROW(F48))), "")</f>
        <v/>
      </c>
      <c r="O57" s="38"/>
      <c r="P57" s="39" t="str" cm="1">
        <f t="array" ref="P57">IFERROR(INDEX([1]ทำรายการ!K$2:K$523, SMALL(IF([1]ทำรายการ!A$2:A$523=$Q$3, ROW([1]ทำรายการ!A$2:A$523)-ROW([1]ทำรายการ!#REF!)+1), ROW(A48))), "")</f>
        <v/>
      </c>
      <c r="Q57" s="40" t="str">
        <f t="shared" si="2"/>
        <v/>
      </c>
      <c r="R57" s="41"/>
      <c r="S57" s="42"/>
      <c r="T57" s="2" t="str">
        <f t="shared" si="0"/>
        <v/>
      </c>
    </row>
    <row r="58" spans="1:20" hidden="1">
      <c r="A58" s="43" t="str">
        <f t="shared" si="1"/>
        <v/>
      </c>
      <c r="B58" s="44"/>
      <c r="C58" s="45" t="str" cm="1">
        <f t="array" ref="C58">IFERROR(INDEX([1]ทำรายการ!D$2:D$523, SMALL(IF([1]ทำรายการ!A$2:A$523=$Q$3, ROW([1]ทำรายการ!A$2:A$523)-ROW([1]ทำรายการ!A$2)+1), ROW(F49))), "")</f>
        <v/>
      </c>
      <c r="D58" s="46"/>
      <c r="E58" s="46"/>
      <c r="F58" s="46"/>
      <c r="G58" s="46"/>
      <c r="H58" s="46"/>
      <c r="I58" s="46"/>
      <c r="J58" s="47"/>
      <c r="K58" s="34" t="str" cm="1">
        <f t="array" ref="K58">IFERROR(INDEX([1]ทำรายการ!I$2:I$523, SMALL(IF([1]ทำรายการ!A$2:A$523=$Q$3, ROW([1]ทำรายการ!A$2:A$523)-ROW([1]ทำรายการ!A$2)+1), ROW(F49))), "")</f>
        <v/>
      </c>
      <c r="L58" s="35" t="str" cm="1">
        <f t="array" ref="L58">IFERROR(INDEX([1]ทำรายการ!H$2:H$523, SMALL(IF([1]ทำรายการ!A$2:A$523=$Q$3, ROW([1]ทำรายการ!A$2:A$523)-ROW([1]ทำรายการ!A$2)+1), ROW(F49))), "")</f>
        <v/>
      </c>
      <c r="M58" s="36"/>
      <c r="N58" s="37" t="str" cm="1">
        <f t="array" ref="N58">IFERROR(INDEX([1]ทำรายการ!J$2:J$523, SMALL(IF([1]ทำรายการ!A$2:A$523=$Q$3, ROW([1]ทำรายการ!A$2:A$523)-ROW([1]ทำรายการ!A$2)+1), ROW(F49))), "")</f>
        <v/>
      </c>
      <c r="O58" s="38"/>
      <c r="P58" s="39" t="str" cm="1">
        <f t="array" ref="P58">IFERROR(INDEX([1]ทำรายการ!K$2:K$523, SMALL(IF([1]ทำรายการ!A$2:A$523=$Q$3, ROW([1]ทำรายการ!A$2:A$523)-ROW([1]ทำรายการ!#REF!)+1), ROW(A49))), "")</f>
        <v/>
      </c>
      <c r="Q58" s="40" t="str">
        <f t="shared" si="2"/>
        <v/>
      </c>
      <c r="R58" s="41"/>
      <c r="S58" s="42"/>
      <c r="T58" s="2" t="str">
        <f t="shared" si="0"/>
        <v/>
      </c>
    </row>
    <row r="59" spans="1:20" hidden="1">
      <c r="A59" s="43" t="str">
        <f>IF(C59="","",A43+1)</f>
        <v/>
      </c>
      <c r="B59" s="44"/>
      <c r="C59" s="45" t="str" cm="1">
        <f t="array" ref="C59">IFERROR(INDEX([1]ทำรายการ!D$2:D$523, SMALL(IF([1]ทำรายการ!A$2:A$523=$Q$3, ROW([1]ทำรายการ!A$2:A$523)-ROW([1]ทำรายการ!A$2)+1), ROW(F50))), "")</f>
        <v/>
      </c>
      <c r="D59" s="46"/>
      <c r="E59" s="46"/>
      <c r="F59" s="46"/>
      <c r="G59" s="46"/>
      <c r="H59" s="46"/>
      <c r="I59" s="46"/>
      <c r="J59" s="47"/>
      <c r="K59" s="34" t="str" cm="1">
        <f t="array" ref="K59">IFERROR(INDEX([1]ทำรายการ!I$2:I$523, SMALL(IF([1]ทำรายการ!A$2:A$523=$Q$3, ROW([1]ทำรายการ!A$2:A$523)-ROW([1]ทำรายการ!A$2)+1), ROW(F50))), "")</f>
        <v/>
      </c>
      <c r="L59" s="35" t="str" cm="1">
        <f t="array" ref="L59">IFERROR(INDEX([1]ทำรายการ!H$2:H$523, SMALL(IF([1]ทำรายการ!A$2:A$523=$Q$3, ROW([1]ทำรายการ!A$2:A$523)-ROW([1]ทำรายการ!A$2)+1), ROW(F50))), "")</f>
        <v/>
      </c>
      <c r="M59" s="36"/>
      <c r="N59" s="37" t="str" cm="1">
        <f t="array" ref="N59">IFERROR(INDEX([1]ทำรายการ!J$2:J$523, SMALL(IF([1]ทำรายการ!A$2:A$523=$Q$3, ROW([1]ทำรายการ!A$2:A$523)-ROW([1]ทำรายการ!A$2)+1), ROW(F50))), "")</f>
        <v/>
      </c>
      <c r="O59" s="38"/>
      <c r="P59" s="39" t="str" cm="1">
        <f t="array" ref="P59">IFERROR(INDEX([1]ทำรายการ!K$2:K$523, SMALL(IF([1]ทำรายการ!A$2:A$523=$Q$3, ROW([1]ทำรายการ!A$2:A$523)-ROW([1]ทำรายการ!#REF!)+1), ROW(F35))), "")</f>
        <v/>
      </c>
      <c r="Q59" s="40" t="str">
        <f t="shared" si="2"/>
        <v/>
      </c>
      <c r="R59" s="41"/>
      <c r="S59" s="42"/>
      <c r="T59" s="2" t="str">
        <f t="shared" si="0"/>
        <v/>
      </c>
    </row>
    <row r="60" spans="1:20" hidden="1">
      <c r="A60" s="43" t="str">
        <f>IF(C60="","",A59+1)</f>
        <v/>
      </c>
      <c r="B60" s="44"/>
      <c r="C60" s="45" t="str" cm="1">
        <f t="array" ref="C60">IFERROR(INDEX([1]ทำรายการ!D$2:D$523, SMALL(IF([1]ทำรายการ!A$2:A$523=$Q$3, ROW([1]ทำรายการ!A$2:A$523)-ROW([1]ทำรายการ!A$2)+1), ROW(F51))), "")</f>
        <v/>
      </c>
      <c r="D60" s="46"/>
      <c r="E60" s="46"/>
      <c r="F60" s="46"/>
      <c r="G60" s="46"/>
      <c r="H60" s="46"/>
      <c r="I60" s="46"/>
      <c r="J60" s="47"/>
      <c r="K60" s="34" t="str" cm="1">
        <f t="array" ref="K60">IFERROR(INDEX([1]ทำรายการ!I$2:I$523, SMALL(IF([1]ทำรายการ!A$2:A$523=$Q$3, ROW([1]ทำรายการ!A$2:A$523)-ROW([1]ทำรายการ!A$2)+1), ROW(F51))), "")</f>
        <v/>
      </c>
      <c r="L60" s="35" t="str" cm="1">
        <f t="array" ref="L60">IFERROR(INDEX([1]ทำรายการ!H$2:H$523, SMALL(IF([1]ทำรายการ!A$2:A$523=$Q$3, ROW([1]ทำรายการ!A$2:A$523)-ROW([1]ทำรายการ!A$2)+1), ROW(F51))), "")</f>
        <v/>
      </c>
      <c r="M60" s="36"/>
      <c r="N60" s="37" t="str" cm="1">
        <f t="array" ref="N60">IFERROR(INDEX([1]ทำรายการ!J$2:J$523, SMALL(IF([1]ทำรายการ!A$2:A$523=$Q$3, ROW([1]ทำรายการ!A$2:A$523)-ROW([1]ทำรายการ!A$2)+1), ROW(F51))), "")</f>
        <v/>
      </c>
      <c r="O60" s="38"/>
      <c r="P60" s="39"/>
      <c r="Q60" s="40" t="str">
        <f t="shared" si="2"/>
        <v/>
      </c>
      <c r="R60" s="41"/>
      <c r="S60" s="42"/>
      <c r="T60" s="2" t="str">
        <f t="shared" si="0"/>
        <v/>
      </c>
    </row>
    <row r="61" spans="1:20" hidden="1">
      <c r="A61" s="43" t="str">
        <f t="shared" ref="A61:A67" si="3">IF(C61="","",A60+1)</f>
        <v/>
      </c>
      <c r="B61" s="44"/>
      <c r="C61" s="45" t="str" cm="1">
        <f t="array" ref="C61">IFERROR(INDEX([1]ทำรายการ!D$2:D$523, SMALL(IF([1]ทำรายการ!A$2:A$523=$Q$3, ROW([1]ทำรายการ!A$2:A$523)-ROW([1]ทำรายการ!A$2)+1), ROW(F52))), "")</f>
        <v/>
      </c>
      <c r="D61" s="46"/>
      <c r="E61" s="46"/>
      <c r="F61" s="46"/>
      <c r="G61" s="46"/>
      <c r="H61" s="46"/>
      <c r="I61" s="46"/>
      <c r="J61" s="47"/>
      <c r="K61" s="34" t="str" cm="1">
        <f t="array" ref="K61">IFERROR(INDEX([1]ทำรายการ!I$2:I$523, SMALL(IF([1]ทำรายการ!A$2:A$523=$Q$3, ROW([1]ทำรายการ!A$2:A$523)-ROW([1]ทำรายการ!A$2)+1), ROW(F52))), "")</f>
        <v/>
      </c>
      <c r="L61" s="35" t="str" cm="1">
        <f t="array" ref="L61">IFERROR(INDEX([1]ทำรายการ!H$2:H$523, SMALL(IF([1]ทำรายการ!A$2:A$523=$Q$3, ROW([1]ทำรายการ!A$2:A$523)-ROW([1]ทำรายการ!A$2)+1), ROW(F52))), "")</f>
        <v/>
      </c>
      <c r="M61" s="36"/>
      <c r="N61" s="37" t="str" cm="1">
        <f t="array" ref="N61">IFERROR(INDEX([1]ทำรายการ!J$2:J$523, SMALL(IF([1]ทำรายการ!A$2:A$523=$Q$3, ROW([1]ทำรายการ!A$2:A$523)-ROW([1]ทำรายการ!A$2)+1), ROW(F52))), "")</f>
        <v/>
      </c>
      <c r="O61" s="38"/>
      <c r="P61" s="39"/>
      <c r="Q61" s="40" t="str">
        <f t="shared" si="2"/>
        <v/>
      </c>
      <c r="R61" s="41"/>
      <c r="S61" s="42"/>
      <c r="T61" s="2" t="str">
        <f t="shared" si="0"/>
        <v/>
      </c>
    </row>
    <row r="62" spans="1:20" hidden="1">
      <c r="A62" s="43" t="str">
        <f t="shared" si="3"/>
        <v/>
      </c>
      <c r="B62" s="44"/>
      <c r="C62" s="45" t="str" cm="1">
        <f t="array" ref="C62">IFERROR(INDEX([1]ทำรายการ!D$2:D$523, SMALL(IF([1]ทำรายการ!A$2:A$523=$Q$3, ROW([1]ทำรายการ!A$2:A$523)-ROW([1]ทำรายการ!A$2)+1), ROW(F53))), "")</f>
        <v/>
      </c>
      <c r="D62" s="46"/>
      <c r="E62" s="46"/>
      <c r="F62" s="46"/>
      <c r="G62" s="46"/>
      <c r="H62" s="46"/>
      <c r="I62" s="46"/>
      <c r="J62" s="47"/>
      <c r="K62" s="34" t="str" cm="1">
        <f t="array" ref="K62">IFERROR(INDEX([1]ทำรายการ!I$2:I$523, SMALL(IF([1]ทำรายการ!A$2:A$523=$Q$3, ROW([1]ทำรายการ!A$2:A$523)-ROW([1]ทำรายการ!A$2)+1), ROW(F53))), "")</f>
        <v/>
      </c>
      <c r="L62" s="35" t="str" cm="1">
        <f t="array" ref="L62">IFERROR(INDEX([1]ทำรายการ!H$2:H$523, SMALL(IF([1]ทำรายการ!A$2:A$523=$Q$3, ROW([1]ทำรายการ!A$2:A$523)-ROW([1]ทำรายการ!A$2)+1), ROW(F53))), "")</f>
        <v/>
      </c>
      <c r="M62" s="36"/>
      <c r="N62" s="37" t="str" cm="1">
        <f t="array" ref="N62">IFERROR(INDEX([1]ทำรายการ!J$2:J$523, SMALL(IF([1]ทำรายการ!A$2:A$523=$Q$3, ROW([1]ทำรายการ!A$2:A$523)-ROW([1]ทำรายการ!A$2)+1), ROW(F53))), "")</f>
        <v/>
      </c>
      <c r="O62" s="38"/>
      <c r="P62" s="39"/>
      <c r="Q62" s="40" t="str">
        <f t="shared" si="2"/>
        <v/>
      </c>
      <c r="R62" s="41"/>
      <c r="S62" s="42"/>
      <c r="T62" s="2" t="str">
        <f t="shared" si="0"/>
        <v/>
      </c>
    </row>
    <row r="63" spans="1:20" hidden="1">
      <c r="A63" s="43" t="str">
        <f t="shared" si="3"/>
        <v/>
      </c>
      <c r="B63" s="44"/>
      <c r="C63" s="45" t="str" cm="1">
        <f t="array" ref="C63">IFERROR(INDEX([1]ทำรายการ!D$2:D$523, SMALL(IF([1]ทำรายการ!A$2:A$523=$Q$3, ROW([1]ทำรายการ!A$2:A$523)-ROW([1]ทำรายการ!A$2)+1), ROW(F54))), "")</f>
        <v/>
      </c>
      <c r="D63" s="46"/>
      <c r="E63" s="46"/>
      <c r="F63" s="46"/>
      <c r="G63" s="46"/>
      <c r="H63" s="46"/>
      <c r="I63" s="46"/>
      <c r="J63" s="47"/>
      <c r="K63" s="34" t="str" cm="1">
        <f t="array" ref="K63">IFERROR(INDEX([1]ทำรายการ!I$2:I$523, SMALL(IF([1]ทำรายการ!A$2:A$523=$Q$3, ROW([1]ทำรายการ!A$2:A$523)-ROW([1]ทำรายการ!A$2)+1), ROW(F54))), "")</f>
        <v/>
      </c>
      <c r="L63" s="35" t="str" cm="1">
        <f t="array" ref="L63">IFERROR(INDEX([1]ทำรายการ!H$2:H$523, SMALL(IF([1]ทำรายการ!A$2:A$523=$Q$3, ROW([1]ทำรายการ!A$2:A$523)-ROW([1]ทำรายการ!A$2)+1), ROW(F54))), "")</f>
        <v/>
      </c>
      <c r="M63" s="36"/>
      <c r="N63" s="37" t="str" cm="1">
        <f t="array" ref="N63">IFERROR(INDEX([1]ทำรายการ!J$2:J$523, SMALL(IF([1]ทำรายการ!A$2:A$523=$Q$3, ROW([1]ทำรายการ!A$2:A$523)-ROW([1]ทำรายการ!A$2)+1), ROW(F54))), "")</f>
        <v/>
      </c>
      <c r="O63" s="38"/>
      <c r="P63" s="39"/>
      <c r="Q63" s="40" t="str">
        <f t="shared" si="2"/>
        <v/>
      </c>
      <c r="R63" s="41"/>
      <c r="S63" s="42"/>
      <c r="T63" s="2" t="str">
        <f t="shared" si="0"/>
        <v/>
      </c>
    </row>
    <row r="64" spans="1:20" hidden="1">
      <c r="A64" s="43" t="str">
        <f t="shared" si="3"/>
        <v/>
      </c>
      <c r="B64" s="44"/>
      <c r="C64" s="45" t="str" cm="1">
        <f t="array" ref="C64">IFERROR(INDEX([1]ทำรายการ!D$2:D$523, SMALL(IF([1]ทำรายการ!A$2:A$523=$Q$3, ROW([1]ทำรายการ!A$2:A$523)-ROW([1]ทำรายการ!A$2)+1), ROW(F55))), "")</f>
        <v/>
      </c>
      <c r="D64" s="46"/>
      <c r="E64" s="46"/>
      <c r="F64" s="46"/>
      <c r="G64" s="46"/>
      <c r="H64" s="46"/>
      <c r="I64" s="46"/>
      <c r="J64" s="47"/>
      <c r="K64" s="34" t="str" cm="1">
        <f t="array" ref="K64">IFERROR(INDEX([1]ทำรายการ!I$2:I$523, SMALL(IF([1]ทำรายการ!A$2:A$523=$Q$3, ROW([1]ทำรายการ!A$2:A$523)-ROW([1]ทำรายการ!A$2)+1), ROW(F55))), "")</f>
        <v/>
      </c>
      <c r="L64" s="35" t="str" cm="1">
        <f t="array" ref="L64">IFERROR(INDEX([1]ทำรายการ!H$2:H$523, SMALL(IF([1]ทำรายการ!A$2:A$523=$Q$3, ROW([1]ทำรายการ!A$2:A$523)-ROW([1]ทำรายการ!A$2)+1), ROW(F55))), "")</f>
        <v/>
      </c>
      <c r="M64" s="36"/>
      <c r="N64" s="37" t="str" cm="1">
        <f t="array" ref="N64">IFERROR(INDEX([1]ทำรายการ!J$2:J$523, SMALL(IF([1]ทำรายการ!A$2:A$523=$Q$3, ROW([1]ทำรายการ!A$2:A$523)-ROW([1]ทำรายการ!A$2)+1), ROW(F55))), "")</f>
        <v/>
      </c>
      <c r="O64" s="38"/>
      <c r="P64" s="39"/>
      <c r="Q64" s="40" t="str">
        <f t="shared" si="2"/>
        <v/>
      </c>
      <c r="R64" s="41"/>
      <c r="S64" s="42"/>
      <c r="T64" s="2" t="str">
        <f t="shared" si="0"/>
        <v/>
      </c>
    </row>
    <row r="65" spans="1:20" hidden="1">
      <c r="A65" s="43" t="str">
        <f t="shared" si="3"/>
        <v/>
      </c>
      <c r="B65" s="44"/>
      <c r="C65" s="45" t="str" cm="1">
        <f t="array" ref="C65">IFERROR(INDEX([1]ทำรายการ!D$2:D$523, SMALL(IF([1]ทำรายการ!A$2:A$523=$Q$3, ROW([1]ทำรายการ!A$2:A$523)-ROW([1]ทำรายการ!A$2)+1), ROW(F56))), "")</f>
        <v/>
      </c>
      <c r="D65" s="46"/>
      <c r="E65" s="46"/>
      <c r="F65" s="46"/>
      <c r="G65" s="46"/>
      <c r="H65" s="46"/>
      <c r="I65" s="46"/>
      <c r="J65" s="47"/>
      <c r="K65" s="34" t="str" cm="1">
        <f t="array" ref="K65">IFERROR(INDEX([1]ทำรายการ!I$2:I$523, SMALL(IF([1]ทำรายการ!A$2:A$523=$Q$3, ROW([1]ทำรายการ!A$2:A$523)-ROW([1]ทำรายการ!A$2)+1), ROW(F56))), "")</f>
        <v/>
      </c>
      <c r="L65" s="35" t="str" cm="1">
        <f t="array" ref="L65">IFERROR(INDEX([1]ทำรายการ!H$2:H$523, SMALL(IF([1]ทำรายการ!A$2:A$523=$Q$3, ROW([1]ทำรายการ!A$2:A$523)-ROW([1]ทำรายการ!A$2)+1), ROW(F56))), "")</f>
        <v/>
      </c>
      <c r="M65" s="36"/>
      <c r="N65" s="37" t="str" cm="1">
        <f t="array" ref="N65">IFERROR(INDEX([1]ทำรายการ!J$2:J$523, SMALL(IF([1]ทำรายการ!A$2:A$523=$Q$3, ROW([1]ทำรายการ!A$2:A$523)-ROW([1]ทำรายการ!A$2)+1), ROW(F56))), "")</f>
        <v/>
      </c>
      <c r="O65" s="38"/>
      <c r="P65" s="39"/>
      <c r="Q65" s="40" t="str">
        <f t="shared" si="2"/>
        <v/>
      </c>
      <c r="R65" s="41"/>
      <c r="S65" s="42"/>
      <c r="T65" s="2" t="str">
        <f t="shared" si="0"/>
        <v/>
      </c>
    </row>
    <row r="66" spans="1:20" hidden="1">
      <c r="A66" s="43" t="str">
        <f t="shared" si="3"/>
        <v/>
      </c>
      <c r="B66" s="44"/>
      <c r="C66" s="45" t="str" cm="1">
        <f t="array" ref="C66">IFERROR(INDEX([1]ทำรายการ!D$2:D$523, SMALL(IF([1]ทำรายการ!A$2:A$523=$Q$3, ROW([1]ทำรายการ!A$2:A$523)-ROW([1]ทำรายการ!A$2)+1), ROW(F57))), "")</f>
        <v/>
      </c>
      <c r="D66" s="46"/>
      <c r="E66" s="46"/>
      <c r="F66" s="46"/>
      <c r="G66" s="46"/>
      <c r="H66" s="46"/>
      <c r="I66" s="46"/>
      <c r="J66" s="47"/>
      <c r="K66" s="34" t="str" cm="1">
        <f t="array" ref="K66">IFERROR(INDEX([1]ทำรายการ!I$2:I$523, SMALL(IF([1]ทำรายการ!A$2:A$523=$Q$3, ROW([1]ทำรายการ!A$2:A$523)-ROW([1]ทำรายการ!A$2)+1), ROW(F57))), "")</f>
        <v/>
      </c>
      <c r="L66" s="35" t="str" cm="1">
        <f t="array" ref="L66">IFERROR(INDEX([1]ทำรายการ!H$2:H$523, SMALL(IF([1]ทำรายการ!A$2:A$523=$Q$3, ROW([1]ทำรายการ!A$2:A$523)-ROW([1]ทำรายการ!A$2)+1), ROW(F57))), "")</f>
        <v/>
      </c>
      <c r="M66" s="36"/>
      <c r="N66" s="37" t="str" cm="1">
        <f t="array" ref="N66">IFERROR(INDEX([1]ทำรายการ!J$2:J$523, SMALL(IF([1]ทำรายการ!A$2:A$523=$Q$3, ROW([1]ทำรายการ!A$2:A$523)-ROW([1]ทำรายการ!A$2)+1), ROW(F57))), "")</f>
        <v/>
      </c>
      <c r="O66" s="38"/>
      <c r="P66" s="39"/>
      <c r="Q66" s="40" t="str">
        <f t="shared" si="2"/>
        <v/>
      </c>
      <c r="R66" s="41"/>
      <c r="S66" s="42"/>
      <c r="T66" s="2" t="str">
        <f t="shared" si="0"/>
        <v/>
      </c>
    </row>
    <row r="67" spans="1:20" hidden="1">
      <c r="A67" s="43" t="str">
        <f t="shared" si="3"/>
        <v/>
      </c>
      <c r="B67" s="44"/>
      <c r="C67" s="45" t="str" cm="1">
        <f t="array" ref="C67">IFERROR(INDEX([1]ทำรายการ!D$2:D$523, SMALL(IF([1]ทำรายการ!A$2:A$523=$Q$3, ROW([1]ทำรายการ!A$2:A$523)-ROW([1]ทำรายการ!A$2)+1), ROW(F58))), "")</f>
        <v/>
      </c>
      <c r="D67" s="46"/>
      <c r="E67" s="46"/>
      <c r="F67" s="46"/>
      <c r="G67" s="46"/>
      <c r="H67" s="46"/>
      <c r="I67" s="46"/>
      <c r="J67" s="47"/>
      <c r="K67" s="34" t="str" cm="1">
        <f t="array" ref="K67">IFERROR(INDEX([1]ทำรายการ!I$2:I$523, SMALL(IF([1]ทำรายการ!A$2:A$523=$Q$3, ROW([1]ทำรายการ!A$2:A$523)-ROW([1]ทำรายการ!A$2)+1), ROW(F58))), "")</f>
        <v/>
      </c>
      <c r="L67" s="35" t="str" cm="1">
        <f t="array" ref="L67">IFERROR(INDEX([1]ทำรายการ!H$2:H$523, SMALL(IF([1]ทำรายการ!A$2:A$523=$Q$3, ROW([1]ทำรายการ!A$2:A$523)-ROW([1]ทำรายการ!A$2)+1), ROW(F58))), "")</f>
        <v/>
      </c>
      <c r="M67" s="36"/>
      <c r="N67" s="37" t="str" cm="1">
        <f t="array" ref="N67">IFERROR(INDEX([1]ทำรายการ!J$2:J$523, SMALL(IF([1]ทำรายการ!A$2:A$523=$Q$3, ROW([1]ทำรายการ!A$2:A$523)-ROW([1]ทำรายการ!A$2)+1), ROW(F58))), "")</f>
        <v/>
      </c>
      <c r="O67" s="38"/>
      <c r="P67" s="39"/>
      <c r="Q67" s="40" t="str">
        <f t="shared" si="2"/>
        <v/>
      </c>
      <c r="R67" s="41"/>
      <c r="S67" s="42"/>
      <c r="T67" s="2" t="str">
        <f t="shared" si="0"/>
        <v/>
      </c>
    </row>
    <row r="68" spans="1:20" hidden="1">
      <c r="A68" s="43" t="str">
        <f>IF(C68="","",A61+1)</f>
        <v/>
      </c>
      <c r="B68" s="44"/>
      <c r="C68" s="45" t="str" cm="1">
        <f t="array" ref="C68">IFERROR(INDEX([1]ทำรายการ!D$2:D$523, SMALL(IF([1]ทำรายการ!A$2:A$523=$Q$3, ROW([1]ทำรายการ!A$2:A$523)-ROW([1]ทำรายการ!A$2)+1), ROW(F59))), "")</f>
        <v/>
      </c>
      <c r="D68" s="46"/>
      <c r="E68" s="46"/>
      <c r="F68" s="46"/>
      <c r="G68" s="46"/>
      <c r="H68" s="46"/>
      <c r="I68" s="46"/>
      <c r="J68" s="47"/>
      <c r="K68" s="34" t="str" cm="1">
        <f t="array" ref="K68">IFERROR(INDEX([1]ทำรายการ!I$2:I$523, SMALL(IF([1]ทำรายการ!A$2:A$523=$Q$3, ROW([1]ทำรายการ!A$2:A$523)-ROW([1]ทำรายการ!A$2)+1), ROW(F59))), "")</f>
        <v/>
      </c>
      <c r="L68" s="35" t="str" cm="1">
        <f t="array" ref="L68">IFERROR(INDEX([1]ทำรายการ!H$2:H$523, SMALL(IF([1]ทำรายการ!A$2:A$523=$Q$3, ROW([1]ทำรายการ!A$2:A$523)-ROW([1]ทำรายการ!A$2)+1), ROW(F59))), "")</f>
        <v/>
      </c>
      <c r="M68" s="36"/>
      <c r="N68" s="37" t="str" cm="1">
        <f t="array" ref="N68">IFERROR(INDEX([1]ทำรายการ!J$2:J$523, SMALL(IF([1]ทำรายการ!A$2:A$523=$Q$3, ROW([1]ทำรายการ!A$2:A$523)-ROW([1]ทำรายการ!A$2)+1), ROW(F59))), "")</f>
        <v/>
      </c>
      <c r="O68" s="38"/>
      <c r="P68" s="39"/>
      <c r="Q68" s="40" t="str">
        <f t="shared" si="2"/>
        <v/>
      </c>
      <c r="R68" s="41"/>
      <c r="S68" s="42"/>
      <c r="T68" s="2" t="str">
        <f t="shared" si="0"/>
        <v/>
      </c>
    </row>
    <row r="69" spans="1:20" hidden="1">
      <c r="A69" s="43" t="str">
        <f t="shared" ref="A69:A70" si="4">IF(C69="","",A68+1)</f>
        <v/>
      </c>
      <c r="B69" s="44"/>
      <c r="C69" s="45" t="str" cm="1">
        <f t="array" ref="C69">IFERROR(INDEX([1]ทำรายการ!D$2:D$523, SMALL(IF([1]ทำรายการ!A$2:A$523=$Q$3, ROW([1]ทำรายการ!A$2:A$523)-ROW([1]ทำรายการ!A$2)+1), ROW(F60))), "")</f>
        <v/>
      </c>
      <c r="D69" s="46"/>
      <c r="E69" s="46"/>
      <c r="F69" s="46"/>
      <c r="G69" s="46"/>
      <c r="H69" s="46"/>
      <c r="I69" s="46"/>
      <c r="J69" s="47"/>
      <c r="K69" s="34" t="str" cm="1">
        <f t="array" ref="K69">IFERROR(INDEX([1]ทำรายการ!I$2:I$523, SMALL(IF([1]ทำรายการ!A$2:A$523=$Q$3, ROW([1]ทำรายการ!A$2:A$523)-ROW([1]ทำรายการ!A$2)+1), ROW(F60))), "")</f>
        <v/>
      </c>
      <c r="L69" s="35" t="str" cm="1">
        <f t="array" ref="L69">IFERROR(INDEX([1]ทำรายการ!H$2:H$523, SMALL(IF([1]ทำรายการ!A$2:A$523=$Q$3, ROW([1]ทำรายการ!A$2:A$523)-ROW([1]ทำรายการ!A$2)+1), ROW(F60))), "")</f>
        <v/>
      </c>
      <c r="M69" s="36"/>
      <c r="N69" s="37" t="str" cm="1">
        <f t="array" ref="N69">IFERROR(INDEX([1]ทำรายการ!J$2:J$523, SMALL(IF([1]ทำรายการ!A$2:A$523=$Q$3, ROW([1]ทำรายการ!A$2:A$523)-ROW([1]ทำรายการ!A$2)+1), ROW(F60))), "")</f>
        <v/>
      </c>
      <c r="O69" s="38"/>
      <c r="P69" s="39"/>
      <c r="Q69" s="40" t="str">
        <f t="shared" si="2"/>
        <v/>
      </c>
      <c r="R69" s="41"/>
      <c r="S69" s="42"/>
      <c r="T69" s="2" t="str">
        <f t="shared" si="0"/>
        <v/>
      </c>
    </row>
    <row r="70" spans="1:20" hidden="1">
      <c r="A70" s="43" t="str">
        <f t="shared" si="4"/>
        <v/>
      </c>
      <c r="B70" s="44"/>
      <c r="C70" s="45" t="str" cm="1">
        <f t="array" ref="C70">IFERROR(INDEX([1]ทำรายการ!D$2:D$523, SMALL(IF([1]ทำรายการ!A$2:A$523=$Q$3, ROW([1]ทำรายการ!A$2:A$523)-ROW([1]ทำรายการ!A$2)+1), ROW(F61))), "")</f>
        <v/>
      </c>
      <c r="D70" s="46"/>
      <c r="E70" s="46"/>
      <c r="F70" s="46"/>
      <c r="G70" s="46"/>
      <c r="H70" s="46"/>
      <c r="I70" s="46"/>
      <c r="J70" s="47"/>
      <c r="K70" s="34" t="str" cm="1">
        <f t="array" ref="K70">IFERROR(INDEX([1]ทำรายการ!I$2:I$523, SMALL(IF([1]ทำรายการ!A$2:A$523=$Q$3, ROW([1]ทำรายการ!A$2:A$523)-ROW([1]ทำรายการ!A$2)+1), ROW(F61))), "")</f>
        <v/>
      </c>
      <c r="L70" s="35" t="str" cm="1">
        <f t="array" ref="L70">IFERROR(INDEX([1]ทำรายการ!H$2:H$523, SMALL(IF([1]ทำรายการ!A$2:A$523=$Q$3, ROW([1]ทำรายการ!A$2:A$523)-ROW([1]ทำรายการ!A$2)+1), ROW(F61))), "")</f>
        <v/>
      </c>
      <c r="M70" s="36"/>
      <c r="N70" s="37" t="str" cm="1">
        <f t="array" ref="N70">IFERROR(INDEX([1]ทำรายการ!J$2:J$523, SMALL(IF([1]ทำรายการ!A$2:A$523=$Q$3, ROW([1]ทำรายการ!A$2:A$523)-ROW([1]ทำรายการ!A$2)+1), ROW(F61))), "")</f>
        <v/>
      </c>
      <c r="O70" s="38"/>
      <c r="P70" s="39"/>
      <c r="Q70" s="40" t="str">
        <f t="shared" si="2"/>
        <v/>
      </c>
      <c r="R70" s="41"/>
      <c r="S70" s="42"/>
      <c r="T70" s="2" t="str">
        <f t="shared" si="0"/>
        <v/>
      </c>
    </row>
    <row r="71" spans="1:20" hidden="1">
      <c r="A71" s="43" t="str">
        <f>IF(C71="","",A70+1)</f>
        <v/>
      </c>
      <c r="B71" s="44"/>
      <c r="C71" s="45" t="str" cm="1">
        <f t="array" ref="C71">IFERROR(INDEX([1]ทำรายการ!D$2:D$523, SMALL(IF([1]ทำรายการ!A$2:A$523=$Q$3, ROW([1]ทำรายการ!A$2:A$523)-ROW([1]ทำรายการ!A$2)+1), ROW(F62))), "")</f>
        <v/>
      </c>
      <c r="D71" s="46"/>
      <c r="E71" s="46"/>
      <c r="F71" s="46"/>
      <c r="G71" s="46"/>
      <c r="H71" s="46"/>
      <c r="I71" s="46"/>
      <c r="J71" s="47"/>
      <c r="K71" s="34" t="str" cm="1">
        <f t="array" ref="K71">IFERROR(INDEX([1]ทำรายการ!I$2:I$523, SMALL(IF([1]ทำรายการ!A$2:A$523=$Q$3, ROW([1]ทำรายการ!A$2:A$523)-ROW([1]ทำรายการ!A$2)+1), ROW(F62))), "")</f>
        <v/>
      </c>
      <c r="L71" s="35" t="str" cm="1">
        <f t="array" ref="L71">IFERROR(INDEX([1]ทำรายการ!H$2:H$523, SMALL(IF([1]ทำรายการ!A$2:A$523=$Q$3, ROW([1]ทำรายการ!A$2:A$523)-ROW([1]ทำรายการ!A$2)+1), ROW(F62))), "")</f>
        <v/>
      </c>
      <c r="M71" s="36"/>
      <c r="N71" s="37" t="str" cm="1">
        <f t="array" ref="N71">IFERROR(INDEX([1]ทำรายการ!J$2:J$523, SMALL(IF([1]ทำรายการ!A$2:A$523=$Q$3, ROW([1]ทำรายการ!A$2:A$523)-ROW([1]ทำรายการ!A$2)+1), ROW(F62))), "")</f>
        <v/>
      </c>
      <c r="O71" s="38"/>
      <c r="P71" s="39"/>
      <c r="Q71" s="40" t="str">
        <f t="shared" si="2"/>
        <v/>
      </c>
      <c r="R71" s="41"/>
      <c r="S71" s="42"/>
      <c r="T71" s="2" t="str">
        <f t="shared" si="0"/>
        <v/>
      </c>
    </row>
    <row r="72" spans="1:20" hidden="1">
      <c r="A72" s="43" t="str">
        <f t="shared" ref="A72:A74" si="5">IF(C72="","",A71+1)</f>
        <v/>
      </c>
      <c r="B72" s="44"/>
      <c r="C72" s="45" t="str" cm="1">
        <f t="array" ref="C72">IFERROR(INDEX([1]ทำรายการ!D$2:D$523, SMALL(IF([1]ทำรายการ!A$2:A$523=$Q$3, ROW([1]ทำรายการ!A$2:A$523)-ROW([1]ทำรายการ!A$2)+1), ROW(F63))), "")</f>
        <v/>
      </c>
      <c r="D72" s="46"/>
      <c r="E72" s="46"/>
      <c r="F72" s="46"/>
      <c r="G72" s="46"/>
      <c r="H72" s="46"/>
      <c r="I72" s="46"/>
      <c r="J72" s="47"/>
      <c r="K72" s="34" t="str" cm="1">
        <f t="array" ref="K72">IFERROR(INDEX([1]ทำรายการ!I$2:I$523, SMALL(IF([1]ทำรายการ!A$2:A$523=$Q$3, ROW([1]ทำรายการ!A$2:A$523)-ROW([1]ทำรายการ!A$2)+1), ROW(F63))), "")</f>
        <v/>
      </c>
      <c r="L72" s="35" t="str" cm="1">
        <f t="array" ref="L72">IFERROR(INDEX([1]ทำรายการ!H$2:H$523, SMALL(IF([1]ทำรายการ!A$2:A$523=$Q$3, ROW([1]ทำรายการ!A$2:A$523)-ROW([1]ทำรายการ!A$2)+1), ROW(F63))), "")</f>
        <v/>
      </c>
      <c r="M72" s="36"/>
      <c r="N72" s="37" t="str" cm="1">
        <f t="array" ref="N72">IFERROR(INDEX([1]ทำรายการ!J$2:J$523, SMALL(IF([1]ทำรายการ!A$2:A$523=$Q$3, ROW([1]ทำรายการ!A$2:A$523)-ROW([1]ทำรายการ!A$2)+1), ROW(F63))), "")</f>
        <v/>
      </c>
      <c r="O72" s="38"/>
      <c r="P72" s="39"/>
      <c r="Q72" s="40" t="str">
        <f t="shared" si="2"/>
        <v/>
      </c>
      <c r="R72" s="41"/>
      <c r="S72" s="42"/>
      <c r="T72" s="2" t="str">
        <f t="shared" si="0"/>
        <v/>
      </c>
    </row>
    <row r="73" spans="1:20" hidden="1">
      <c r="A73" s="43" t="str">
        <f t="shared" si="5"/>
        <v/>
      </c>
      <c r="B73" s="44"/>
      <c r="C73" s="45" t="str" cm="1">
        <f t="array" ref="C73">IFERROR(INDEX([1]ทำรายการ!D$2:D$523, SMALL(IF([1]ทำรายการ!A$2:A$523=$Q$3, ROW([1]ทำรายการ!A$2:A$523)-ROW([1]ทำรายการ!A$2)+1), ROW(F64))), "")</f>
        <v/>
      </c>
      <c r="D73" s="46"/>
      <c r="E73" s="46"/>
      <c r="F73" s="46"/>
      <c r="G73" s="46"/>
      <c r="H73" s="46"/>
      <c r="I73" s="46"/>
      <c r="J73" s="47"/>
      <c r="K73" s="34" t="str" cm="1">
        <f t="array" ref="K73">IFERROR(INDEX([1]ทำรายการ!I$2:I$523, SMALL(IF([1]ทำรายการ!A$2:A$523=$Q$3, ROW([1]ทำรายการ!A$2:A$523)-ROW([1]ทำรายการ!A$2)+1), ROW(F64))), "")</f>
        <v/>
      </c>
      <c r="L73" s="35" t="str" cm="1">
        <f t="array" ref="L73">IFERROR(INDEX([1]ทำรายการ!H$2:H$523, SMALL(IF([1]ทำรายการ!A$2:A$523=$Q$3, ROW([1]ทำรายการ!A$2:A$523)-ROW([1]ทำรายการ!A$2)+1), ROW(F64))), "")</f>
        <v/>
      </c>
      <c r="M73" s="36"/>
      <c r="N73" s="37" t="str" cm="1">
        <f t="array" ref="N73">IFERROR(INDEX([1]ทำรายการ!J$2:J$523, SMALL(IF([1]ทำรายการ!A$2:A$523=$Q$3, ROW([1]ทำรายการ!A$2:A$523)-ROW([1]ทำรายการ!A$2)+1), ROW(F64))), "")</f>
        <v/>
      </c>
      <c r="O73" s="38"/>
      <c r="P73" s="39"/>
      <c r="Q73" s="40" t="str">
        <f t="shared" si="2"/>
        <v/>
      </c>
      <c r="R73" s="41"/>
      <c r="S73" s="42"/>
      <c r="T73" s="2" t="str">
        <f t="shared" si="0"/>
        <v/>
      </c>
    </row>
    <row r="74" spans="1:20" hidden="1">
      <c r="A74" s="43" t="str">
        <f t="shared" si="5"/>
        <v/>
      </c>
      <c r="B74" s="44"/>
      <c r="C74" s="45" t="str" cm="1">
        <f t="array" ref="C74">IFERROR(INDEX([1]ทำรายการ!D$2:D$523, SMALL(IF([1]ทำรายการ!A$2:A$523=$Q$3, ROW([1]ทำรายการ!A$2:A$523)-ROW([1]ทำรายการ!A$2)+1), ROW(F65))), "")</f>
        <v/>
      </c>
      <c r="D74" s="46"/>
      <c r="E74" s="46"/>
      <c r="F74" s="46"/>
      <c r="G74" s="46"/>
      <c r="H74" s="46"/>
      <c r="I74" s="46"/>
      <c r="J74" s="47"/>
      <c r="K74" s="34" t="str" cm="1">
        <f t="array" ref="K74">IFERROR(INDEX([1]ทำรายการ!I$2:I$523, SMALL(IF([1]ทำรายการ!A$2:A$523=$Q$3, ROW([1]ทำรายการ!A$2:A$523)-ROW([1]ทำรายการ!A$2)+1), ROW(F65))), "")</f>
        <v/>
      </c>
      <c r="L74" s="35" t="str" cm="1">
        <f t="array" ref="L74">IFERROR(INDEX([1]ทำรายการ!H$2:H$523, SMALL(IF([1]ทำรายการ!A$2:A$523=$Q$3, ROW([1]ทำรายการ!A$2:A$523)-ROW([1]ทำรายการ!A$2)+1), ROW(F65))), "")</f>
        <v/>
      </c>
      <c r="M74" s="36"/>
      <c r="N74" s="37" t="str" cm="1">
        <f t="array" ref="N74">IFERROR(INDEX([1]ทำรายการ!J$2:J$523, SMALL(IF([1]ทำรายการ!A$2:A$523=$Q$3, ROW([1]ทำรายการ!A$2:A$523)-ROW([1]ทำรายการ!A$2)+1), ROW(F65))), "")</f>
        <v/>
      </c>
      <c r="O74" s="38"/>
      <c r="P74" s="39"/>
      <c r="Q74" s="40" t="str">
        <f t="shared" si="2"/>
        <v/>
      </c>
      <c r="R74" s="41"/>
      <c r="S74" s="42"/>
      <c r="T74" s="2" t="str">
        <f t="shared" si="0"/>
        <v/>
      </c>
    </row>
    <row r="75" spans="1:20" hidden="1">
      <c r="A75" s="43" t="str">
        <f>IF(C75="","",A73+1)</f>
        <v/>
      </c>
      <c r="B75" s="44"/>
      <c r="C75" s="45" t="str" cm="1">
        <f t="array" ref="C75">IFERROR(INDEX([1]ทำรายการ!D$2:D$523, SMALL(IF([1]ทำรายการ!A$2:A$523=$Q$3, ROW([1]ทำรายการ!A$2:A$523)-ROW([1]ทำรายการ!A$2)+1), ROW(F66))), "")</f>
        <v/>
      </c>
      <c r="D75" s="46"/>
      <c r="E75" s="46"/>
      <c r="F75" s="46"/>
      <c r="G75" s="46"/>
      <c r="H75" s="46"/>
      <c r="I75" s="46"/>
      <c r="J75" s="47"/>
      <c r="K75" s="34" t="str" cm="1">
        <f t="array" ref="K75">IFERROR(INDEX([1]ทำรายการ!I$2:I$523, SMALL(IF([1]ทำรายการ!A$2:A$523=$Q$3, ROW([1]ทำรายการ!A$2:A$523)-ROW([1]ทำรายการ!A$2)+1), ROW(F66))), "")</f>
        <v/>
      </c>
      <c r="L75" s="35" t="str" cm="1">
        <f t="array" ref="L75">IFERROR(INDEX([1]ทำรายการ!H$2:H$523, SMALL(IF([1]ทำรายการ!A$2:A$523=$Q$3, ROW([1]ทำรายการ!A$2:A$523)-ROW([1]ทำรายการ!A$2)+1), ROW(F66))), "")</f>
        <v/>
      </c>
      <c r="M75" s="36"/>
      <c r="N75" s="37" t="str" cm="1">
        <f t="array" ref="N75">IFERROR(INDEX([1]ทำรายการ!J$2:J$523, SMALL(IF([1]ทำรายการ!A$2:A$523=$Q$3, ROW([1]ทำรายการ!A$2:A$523)-ROW([1]ทำรายการ!A$2)+1), ROW(F66))), "")</f>
        <v/>
      </c>
      <c r="O75" s="38"/>
      <c r="P75" s="39"/>
      <c r="Q75" s="40" t="str">
        <f t="shared" si="2"/>
        <v/>
      </c>
      <c r="R75" s="41"/>
      <c r="S75" s="42"/>
      <c r="T75" s="2" t="str">
        <f t="shared" si="0"/>
        <v/>
      </c>
    </row>
    <row r="76" spans="1:20" hidden="1">
      <c r="A76" s="43" t="str">
        <f t="shared" ref="A76:A80" si="6">IF(C76="","",A75+1)</f>
        <v/>
      </c>
      <c r="B76" s="44"/>
      <c r="C76" s="45" t="str" cm="1">
        <f t="array" ref="C76">IFERROR(INDEX([1]ทำรายการ!D$2:D$523, SMALL(IF([1]ทำรายการ!A$2:A$523=$Q$3, ROW([1]ทำรายการ!A$2:A$523)-ROW([1]ทำรายการ!A$2)+1), ROW(F67))), "")</f>
        <v/>
      </c>
      <c r="D76" s="46"/>
      <c r="E76" s="46"/>
      <c r="F76" s="46"/>
      <c r="G76" s="46"/>
      <c r="H76" s="46"/>
      <c r="I76" s="46"/>
      <c r="J76" s="47"/>
      <c r="K76" s="34" t="str" cm="1">
        <f t="array" ref="K76">IFERROR(INDEX([1]ทำรายการ!I$2:I$523, SMALL(IF([1]ทำรายการ!A$2:A$523=$Q$3, ROW([1]ทำรายการ!A$2:A$523)-ROW([1]ทำรายการ!A$2)+1), ROW(F67))), "")</f>
        <v/>
      </c>
      <c r="L76" s="35" t="str" cm="1">
        <f t="array" ref="L76">IFERROR(INDEX([1]ทำรายการ!H$2:H$523, SMALL(IF([1]ทำรายการ!A$2:A$523=$Q$3, ROW([1]ทำรายการ!A$2:A$523)-ROW([1]ทำรายการ!A$2)+1), ROW(F67))), "")</f>
        <v/>
      </c>
      <c r="M76" s="36"/>
      <c r="N76" s="37" t="str" cm="1">
        <f t="array" ref="N76">IFERROR(INDEX([1]ทำรายการ!J$2:J$523, SMALL(IF([1]ทำรายการ!A$2:A$523=$Q$3, ROW([1]ทำรายการ!A$2:A$523)-ROW([1]ทำรายการ!A$2)+1), ROW(F67))), "")</f>
        <v/>
      </c>
      <c r="O76" s="38"/>
      <c r="P76" s="39"/>
      <c r="Q76" s="40" t="str">
        <f t="shared" si="2"/>
        <v/>
      </c>
      <c r="R76" s="41"/>
      <c r="S76" s="42"/>
      <c r="T76" s="2" t="str">
        <f t="shared" si="0"/>
        <v/>
      </c>
    </row>
    <row r="77" spans="1:20" hidden="1">
      <c r="A77" s="43" t="str">
        <f t="shared" si="6"/>
        <v/>
      </c>
      <c r="B77" s="44"/>
      <c r="C77" s="45" t="str" cm="1">
        <f t="array" ref="C77">IFERROR(INDEX([1]ทำรายการ!D$2:D$523, SMALL(IF([1]ทำรายการ!A$2:A$523=$Q$3, ROW([1]ทำรายการ!A$2:A$523)-ROW([1]ทำรายการ!A$2)+1), ROW(F68))), "")</f>
        <v/>
      </c>
      <c r="D77" s="46"/>
      <c r="E77" s="46"/>
      <c r="F77" s="46"/>
      <c r="G77" s="46"/>
      <c r="H77" s="46"/>
      <c r="I77" s="46"/>
      <c r="J77" s="47"/>
      <c r="K77" s="34" t="str" cm="1">
        <f t="array" ref="K77">IFERROR(INDEX([1]ทำรายการ!I$2:I$523, SMALL(IF([1]ทำรายการ!A$2:A$523=$Q$3, ROW([1]ทำรายการ!A$2:A$523)-ROW([1]ทำรายการ!A$2)+1), ROW(F68))), "")</f>
        <v/>
      </c>
      <c r="L77" s="35" t="str" cm="1">
        <f t="array" ref="L77">IFERROR(INDEX([1]ทำรายการ!H$2:H$523, SMALL(IF([1]ทำรายการ!A$2:A$523=$Q$3, ROW([1]ทำรายการ!A$2:A$523)-ROW([1]ทำรายการ!A$2)+1), ROW(F68))), "")</f>
        <v/>
      </c>
      <c r="M77" s="36"/>
      <c r="N77" s="37" t="str" cm="1">
        <f t="array" ref="N77">IFERROR(INDEX([1]ทำรายการ!J$2:J$523, SMALL(IF([1]ทำรายการ!A$2:A$523=$Q$3, ROW([1]ทำรายการ!A$2:A$523)-ROW([1]ทำรายการ!A$2)+1), ROW(F68))), "")</f>
        <v/>
      </c>
      <c r="O77" s="38"/>
      <c r="P77" s="39"/>
      <c r="Q77" s="40" t="str">
        <f t="shared" si="2"/>
        <v/>
      </c>
      <c r="R77" s="41"/>
      <c r="S77" s="42"/>
      <c r="T77" s="2" t="str">
        <f t="shared" si="0"/>
        <v/>
      </c>
    </row>
    <row r="78" spans="1:20" hidden="1">
      <c r="A78" s="43" t="str">
        <f t="shared" si="6"/>
        <v/>
      </c>
      <c r="B78" s="44"/>
      <c r="C78" s="45" t="str" cm="1">
        <f t="array" ref="C78">IFERROR(INDEX([1]ทำรายการ!D$2:D$523, SMALL(IF([1]ทำรายการ!A$2:A$523=$Q$3, ROW([1]ทำรายการ!A$2:A$523)-ROW([1]ทำรายการ!A$2)+1), ROW(F69))), "")</f>
        <v/>
      </c>
      <c r="D78" s="46"/>
      <c r="E78" s="46"/>
      <c r="F78" s="46"/>
      <c r="G78" s="46"/>
      <c r="H78" s="46"/>
      <c r="I78" s="46"/>
      <c r="J78" s="47"/>
      <c r="K78" s="34" t="str" cm="1">
        <f t="array" ref="K78">IFERROR(INDEX([1]ทำรายการ!I$2:I$523, SMALL(IF([1]ทำรายการ!A$2:A$523=$Q$3, ROW([1]ทำรายการ!A$2:A$523)-ROW([1]ทำรายการ!A$2)+1), ROW(F69))), "")</f>
        <v/>
      </c>
      <c r="L78" s="35" t="str" cm="1">
        <f t="array" ref="L78">IFERROR(INDEX([1]ทำรายการ!H$2:H$523, SMALL(IF([1]ทำรายการ!A$2:A$523=$Q$3, ROW([1]ทำรายการ!A$2:A$523)-ROW([1]ทำรายการ!A$2)+1), ROW(F69))), "")</f>
        <v/>
      </c>
      <c r="M78" s="36"/>
      <c r="N78" s="37" t="str" cm="1">
        <f t="array" ref="N78">IFERROR(INDEX([1]ทำรายการ!J$2:J$523, SMALL(IF([1]ทำรายการ!A$2:A$523=$Q$3, ROW([1]ทำรายการ!A$2:A$523)-ROW([1]ทำรายการ!A$2)+1), ROW(F69))), "")</f>
        <v/>
      </c>
      <c r="O78" s="38"/>
      <c r="P78" s="39"/>
      <c r="Q78" s="40" t="str">
        <f t="shared" si="2"/>
        <v/>
      </c>
      <c r="R78" s="41"/>
      <c r="S78" s="42"/>
      <c r="T78" s="2" t="str">
        <f t="shared" si="0"/>
        <v/>
      </c>
    </row>
    <row r="79" spans="1:20" hidden="1">
      <c r="A79" s="43" t="str">
        <f t="shared" si="6"/>
        <v/>
      </c>
      <c r="B79" s="44"/>
      <c r="C79" s="45" t="str" cm="1">
        <f t="array" ref="C79">IFERROR(INDEX([1]ทำรายการ!D$2:D$523, SMALL(IF([1]ทำรายการ!A$2:A$523=$Q$3, ROW([1]ทำรายการ!A$2:A$523)-ROW([1]ทำรายการ!A$2)+1), ROW(F70))), "")</f>
        <v/>
      </c>
      <c r="D79" s="46"/>
      <c r="E79" s="46"/>
      <c r="F79" s="46"/>
      <c r="G79" s="46"/>
      <c r="H79" s="46"/>
      <c r="I79" s="46"/>
      <c r="J79" s="47"/>
      <c r="K79" s="34" t="str" cm="1">
        <f t="array" ref="K79">IFERROR(INDEX([1]ทำรายการ!I$2:I$523, SMALL(IF([1]ทำรายการ!A$2:A$523=$Q$3, ROW([1]ทำรายการ!A$2:A$523)-ROW([1]ทำรายการ!A$2)+1), ROW(F70))), "")</f>
        <v/>
      </c>
      <c r="L79" s="35" t="str" cm="1">
        <f t="array" ref="L79">IFERROR(INDEX([1]ทำรายการ!H$2:H$523, SMALL(IF([1]ทำรายการ!A$2:A$523=$Q$3, ROW([1]ทำรายการ!A$2:A$523)-ROW([1]ทำรายการ!A$2)+1), ROW(F70))), "")</f>
        <v/>
      </c>
      <c r="M79" s="36"/>
      <c r="N79" s="37" t="str" cm="1">
        <f t="array" ref="N79">IFERROR(INDEX([1]ทำรายการ!J$2:J$523, SMALL(IF([1]ทำรายการ!A$2:A$523=$Q$3, ROW([1]ทำรายการ!A$2:A$523)-ROW([1]ทำรายการ!A$2)+1), ROW(F70))), "")</f>
        <v/>
      </c>
      <c r="O79" s="38"/>
      <c r="P79" s="39"/>
      <c r="Q79" s="40" t="str">
        <f t="shared" si="2"/>
        <v/>
      </c>
      <c r="R79" s="41"/>
      <c r="S79" s="42"/>
      <c r="T79" s="2" t="str">
        <f t="shared" si="0"/>
        <v/>
      </c>
    </row>
    <row r="80" spans="1:20" hidden="1">
      <c r="A80" s="43" t="str">
        <f t="shared" si="6"/>
        <v/>
      </c>
      <c r="B80" s="44"/>
      <c r="C80" s="45" t="str" cm="1">
        <f t="array" ref="C80">IFERROR(INDEX([1]ทำรายการ!D$2:D$523, SMALL(IF([1]ทำรายการ!A$2:A$523=$Q$3, ROW([1]ทำรายการ!A$2:A$523)-ROW([1]ทำรายการ!A$2)+1), ROW(F71))), "")</f>
        <v/>
      </c>
      <c r="D80" s="46"/>
      <c r="E80" s="46"/>
      <c r="F80" s="46"/>
      <c r="G80" s="46"/>
      <c r="H80" s="46"/>
      <c r="I80" s="46"/>
      <c r="J80" s="47"/>
      <c r="K80" s="34" t="str" cm="1">
        <f t="array" ref="K80">IFERROR(INDEX([1]ทำรายการ!I$2:I$523, SMALL(IF([1]ทำรายการ!A$2:A$523=$Q$3, ROW([1]ทำรายการ!A$2:A$523)-ROW([1]ทำรายการ!A$2)+1), ROW(F71))), "")</f>
        <v/>
      </c>
      <c r="L80" s="35" t="str" cm="1">
        <f t="array" ref="L80">IFERROR(INDEX([1]ทำรายการ!H$2:H$523, SMALL(IF([1]ทำรายการ!A$2:A$523=$Q$3, ROW([1]ทำรายการ!A$2:A$523)-ROW([1]ทำรายการ!A$2)+1), ROW(F71))), "")</f>
        <v/>
      </c>
      <c r="M80" s="36"/>
      <c r="N80" s="37" t="str" cm="1">
        <f t="array" ref="N80">IFERROR(INDEX([1]ทำรายการ!J$2:J$523, SMALL(IF([1]ทำรายการ!A$2:A$523=$Q$3, ROW([1]ทำรายการ!A$2:A$523)-ROW([1]ทำรายการ!A$2)+1), ROW(F71))), "")</f>
        <v/>
      </c>
      <c r="O80" s="38"/>
      <c r="P80" s="39"/>
      <c r="Q80" s="40" t="str">
        <f t="shared" si="2"/>
        <v/>
      </c>
      <c r="R80" s="41"/>
      <c r="S80" s="42"/>
      <c r="T80" s="2" t="str">
        <f t="shared" si="0"/>
        <v/>
      </c>
    </row>
    <row r="81" spans="1:20" hidden="1">
      <c r="A81" s="43" t="str">
        <f t="shared" ref="A81:A83" si="7">IF(C81="","",A75+1)</f>
        <v/>
      </c>
      <c r="B81" s="44"/>
      <c r="C81" s="45" t="str" cm="1">
        <f t="array" ref="C81">IFERROR(INDEX([1]ทำรายการ!D$2:D$523, SMALL(IF([1]ทำรายการ!A$2:A$523=$Q$3, ROW([1]ทำรายการ!A$2:A$523)-ROW([1]ทำรายการ!A$2)+1), ROW(F72))), "")</f>
        <v/>
      </c>
      <c r="D81" s="46"/>
      <c r="E81" s="46"/>
      <c r="F81" s="46"/>
      <c r="G81" s="46"/>
      <c r="H81" s="46"/>
      <c r="I81" s="46"/>
      <c r="J81" s="47"/>
      <c r="K81" s="34" t="str" cm="1">
        <f t="array" ref="K81">IFERROR(INDEX([1]ทำรายการ!I$2:I$523, SMALL(IF([1]ทำรายการ!A$2:A$523=$Q$3, ROW([1]ทำรายการ!A$2:A$523)-ROW([1]ทำรายการ!A$2)+1), ROW(F72))), "")</f>
        <v/>
      </c>
      <c r="L81" s="35" t="str" cm="1">
        <f t="array" ref="L81">IFERROR(INDEX([1]ทำรายการ!H$2:H$523, SMALL(IF([1]ทำรายการ!A$2:A$523=$Q$3, ROW([1]ทำรายการ!A$2:A$523)-ROW([1]ทำรายการ!A$2)+1), ROW(F72))), "")</f>
        <v/>
      </c>
      <c r="M81" s="36"/>
      <c r="N81" s="37" t="str" cm="1">
        <f t="array" ref="N81">IFERROR(INDEX([1]ทำรายการ!J$2:J$523, SMALL(IF([1]ทำรายการ!A$2:A$523=$Q$3, ROW([1]ทำรายการ!A$2:A$523)-ROW([1]ทำรายการ!A$2)+1), ROW(F72))), "")</f>
        <v/>
      </c>
      <c r="O81" s="38"/>
      <c r="P81" s="39"/>
      <c r="Q81" s="40" t="str">
        <f t="shared" si="2"/>
        <v/>
      </c>
      <c r="R81" s="41"/>
      <c r="S81" s="42"/>
      <c r="T81" s="2" t="str">
        <f t="shared" si="0"/>
        <v/>
      </c>
    </row>
    <row r="82" spans="1:20" hidden="1">
      <c r="A82" s="43" t="str">
        <f t="shared" si="7"/>
        <v/>
      </c>
      <c r="B82" s="44"/>
      <c r="C82" s="45" t="str" cm="1">
        <f t="array" ref="C82">IFERROR(INDEX([1]ทำรายการ!D$2:D$523, SMALL(IF([1]ทำรายการ!A$2:A$523=$Q$3, ROW([1]ทำรายการ!A$2:A$523)-ROW([1]ทำรายการ!A$2)+1), ROW(F73))), "")</f>
        <v/>
      </c>
      <c r="D82" s="46"/>
      <c r="E82" s="46"/>
      <c r="F82" s="46"/>
      <c r="G82" s="46"/>
      <c r="H82" s="46"/>
      <c r="I82" s="46"/>
      <c r="J82" s="47"/>
      <c r="K82" s="34" t="str" cm="1">
        <f t="array" ref="K82">IFERROR(INDEX([1]ทำรายการ!I$2:I$523, SMALL(IF([1]ทำรายการ!A$2:A$523=$Q$3, ROW([1]ทำรายการ!A$2:A$523)-ROW([1]ทำรายการ!A$2)+1), ROW(F73))), "")</f>
        <v/>
      </c>
      <c r="L82" s="35" t="str" cm="1">
        <f t="array" ref="L82">IFERROR(INDEX([1]ทำรายการ!H$2:H$523, SMALL(IF([1]ทำรายการ!A$2:A$523=$Q$3, ROW([1]ทำรายการ!A$2:A$523)-ROW([1]ทำรายการ!A$2)+1), ROW(F73))), "")</f>
        <v/>
      </c>
      <c r="M82" s="36"/>
      <c r="N82" s="37" t="str" cm="1">
        <f t="array" ref="N82">IFERROR(INDEX([1]ทำรายการ!J$2:J$523, SMALL(IF([1]ทำรายการ!A$2:A$523=$Q$3, ROW([1]ทำรายการ!A$2:A$523)-ROW([1]ทำรายการ!A$2)+1), ROW(F73))), "")</f>
        <v/>
      </c>
      <c r="O82" s="38"/>
      <c r="P82" s="39"/>
      <c r="Q82" s="40" t="str">
        <f t="shared" si="2"/>
        <v/>
      </c>
      <c r="R82" s="41"/>
      <c r="S82" s="42"/>
      <c r="T82" s="2" t="str">
        <f t="shared" si="0"/>
        <v/>
      </c>
    </row>
    <row r="83" spans="1:20" hidden="1">
      <c r="A83" s="43" t="str">
        <f t="shared" si="7"/>
        <v/>
      </c>
      <c r="B83" s="44"/>
      <c r="C83" s="45" t="str" cm="1">
        <f t="array" ref="C83">IFERROR(INDEX([1]ทำรายการ!D$2:D$523, SMALL(IF([1]ทำรายการ!A$2:A$523=$Q$3, ROW([1]ทำรายการ!A$2:A$523)-ROW([1]ทำรายการ!A$2)+1), ROW(F74))), "")</f>
        <v/>
      </c>
      <c r="D83" s="46"/>
      <c r="E83" s="46"/>
      <c r="F83" s="46"/>
      <c r="G83" s="46"/>
      <c r="H83" s="46"/>
      <c r="I83" s="46"/>
      <c r="J83" s="47"/>
      <c r="K83" s="34" t="str" cm="1">
        <f t="array" ref="K83">IFERROR(INDEX([1]ทำรายการ!I$2:I$523, SMALL(IF([1]ทำรายการ!A$2:A$523=$Q$3, ROW([1]ทำรายการ!A$2:A$523)-ROW([1]ทำรายการ!A$2)+1), ROW(F74))), "")</f>
        <v/>
      </c>
      <c r="L83" s="35" t="str" cm="1">
        <f t="array" ref="L83">IFERROR(INDEX([1]ทำรายการ!H$2:H$523, SMALL(IF([1]ทำรายการ!A$2:A$523=$Q$3, ROW([1]ทำรายการ!A$2:A$523)-ROW([1]ทำรายการ!A$2)+1), ROW(F74))), "")</f>
        <v/>
      </c>
      <c r="M83" s="36"/>
      <c r="N83" s="37" t="str" cm="1">
        <f t="array" ref="N83">IFERROR(INDEX([1]ทำรายการ!J$2:J$523, SMALL(IF([1]ทำรายการ!A$2:A$523=$Q$3, ROW([1]ทำรายการ!A$2:A$523)-ROW([1]ทำรายการ!A$2)+1), ROW(F74))), "")</f>
        <v/>
      </c>
      <c r="O83" s="38"/>
      <c r="P83" s="39"/>
      <c r="Q83" s="40" t="str">
        <f t="shared" si="2"/>
        <v/>
      </c>
      <c r="R83" s="41"/>
      <c r="S83" s="42"/>
      <c r="T83" s="2" t="str">
        <f t="shared" si="0"/>
        <v/>
      </c>
    </row>
    <row r="84" spans="1:20" hidden="1">
      <c r="A84" s="43" t="str">
        <f t="shared" ref="A84" si="8">IF(C84="","",A76+1)</f>
        <v/>
      </c>
      <c r="B84" s="44"/>
      <c r="C84" s="45" t="str" cm="1">
        <f t="array" ref="C84">IFERROR(INDEX([1]ทำรายการ!D$2:D$523, SMALL(IF([1]ทำรายการ!A$2:A$523=$Q$3, ROW([1]ทำรายการ!A$2:A$523)-ROW([1]ทำรายการ!A$2)+1), ROW(F75))), "")</f>
        <v/>
      </c>
      <c r="D84" s="46"/>
      <c r="E84" s="46"/>
      <c r="F84" s="46"/>
      <c r="G84" s="46"/>
      <c r="H84" s="46"/>
      <c r="I84" s="46"/>
      <c r="J84" s="47"/>
      <c r="K84" s="34" t="str" cm="1">
        <f t="array" ref="K84">IFERROR(INDEX([1]ทำรายการ!I$2:I$523, SMALL(IF([1]ทำรายการ!A$2:A$523=$Q$3, ROW([1]ทำรายการ!A$2:A$523)-ROW([1]ทำรายการ!A$2)+1), ROW(F75))), "")</f>
        <v/>
      </c>
      <c r="L84" s="35" t="str" cm="1">
        <f t="array" ref="L84">IFERROR(INDEX([1]ทำรายการ!H$2:H$523, SMALL(IF([1]ทำรายการ!A$2:A$523=$Q$3, ROW([1]ทำรายการ!A$2:A$523)-ROW([1]ทำรายการ!A$2)+1), ROW(F75))), "")</f>
        <v/>
      </c>
      <c r="M84" s="36"/>
      <c r="N84" s="37" t="str" cm="1">
        <f t="array" ref="N84">IFERROR(INDEX([1]ทำรายการ!J$2:J$523, SMALL(IF([1]ทำรายการ!A$2:A$523=$Q$3, ROW([1]ทำรายการ!A$2:A$523)-ROW([1]ทำรายการ!A$2)+1), ROW(F75))), "")</f>
        <v/>
      </c>
      <c r="O84" s="38"/>
      <c r="P84" s="39"/>
      <c r="Q84" s="40" t="str">
        <f t="shared" si="2"/>
        <v/>
      </c>
      <c r="R84" s="41"/>
      <c r="S84" s="42"/>
      <c r="T84" s="2" t="str">
        <f t="shared" si="0"/>
        <v/>
      </c>
    </row>
    <row r="85" spans="1:20" hidden="1">
      <c r="A85" s="43" t="str">
        <f>IF(C85="","",A75+1)</f>
        <v/>
      </c>
      <c r="B85" s="44"/>
      <c r="C85" s="45" t="str" cm="1">
        <f t="array" ref="C85">IFERROR(INDEX([1]ทำรายการ!D$2:D$523, SMALL(IF([1]ทำรายการ!A$2:A$523=$Q$3, ROW([1]ทำรายการ!A$2:A$523)-ROW([1]ทำรายการ!A$2)+1), ROW(F76))), "")</f>
        <v/>
      </c>
      <c r="D85" s="46"/>
      <c r="E85" s="46"/>
      <c r="F85" s="46"/>
      <c r="G85" s="46"/>
      <c r="H85" s="46"/>
      <c r="I85" s="46"/>
      <c r="J85" s="47"/>
      <c r="K85" s="34" t="str" cm="1">
        <f t="array" ref="K85">IFERROR(INDEX([1]ทำรายการ!I$2:I$523, SMALL(IF([1]ทำรายการ!A$2:A$523=$Q$3, ROW([1]ทำรายการ!A$2:A$523)-ROW([1]ทำรายการ!A$2)+1), ROW(F76))), "")</f>
        <v/>
      </c>
      <c r="L85" s="35" t="str" cm="1">
        <f t="array" ref="L85">IFERROR(INDEX([1]ทำรายการ!H$2:H$523, SMALL(IF([1]ทำรายการ!A$2:A$523=$Q$3, ROW([1]ทำรายการ!A$2:A$523)-ROW([1]ทำรายการ!A$2)+1), ROW(F76))), "")</f>
        <v/>
      </c>
      <c r="M85" s="36"/>
      <c r="N85" s="37" t="str" cm="1">
        <f t="array" ref="N85">IFERROR(INDEX([1]ทำรายการ!J$2:J$523, SMALL(IF([1]ทำรายการ!A$2:A$523=$Q$3, ROW([1]ทำรายการ!A$2:A$523)-ROW([1]ทำรายการ!A$2)+1), ROW(F76))), "")</f>
        <v/>
      </c>
      <c r="O85" s="38"/>
      <c r="P85" s="39" t="str" cm="1">
        <f t="array" ref="P85">IFERROR(INDEX([1]ทำรายการ!K$2:K$523, SMALL(IF([1]ทำรายการ!A$2:A$523=$Q$3, ROW([1]ทำรายการ!A$2:A$523)-ROW([1]ทำรายการ!#REF!)+1), ROW(F36))), "")</f>
        <v/>
      </c>
      <c r="Q85" s="40" t="str">
        <f t="shared" si="2"/>
        <v/>
      </c>
      <c r="R85" s="41"/>
      <c r="S85" s="42"/>
      <c r="T85" s="2" t="str">
        <f t="shared" si="0"/>
        <v/>
      </c>
    </row>
    <row r="86" spans="1:20" hidden="1">
      <c r="A86" s="43" t="str">
        <f>IF(C86="","",#REF!+1)</f>
        <v/>
      </c>
      <c r="B86" s="44"/>
      <c r="C86" s="45" t="str" cm="1">
        <f t="array" ref="C86">IFERROR(INDEX([1]ทำรายการ!D$2:D$523, SMALL(IF([1]ทำรายการ!A$2:A$523=$Q$3, ROW([1]ทำรายการ!A$2:A$523)-ROW([1]ทำรายการ!A$2)+1), ROW(F72))), "")</f>
        <v/>
      </c>
      <c r="D86" s="46"/>
      <c r="E86" s="46"/>
      <c r="F86" s="46"/>
      <c r="G86" s="46"/>
      <c r="H86" s="46"/>
      <c r="I86" s="46"/>
      <c r="J86" s="47"/>
      <c r="K86" s="55" t="str" cm="1">
        <f t="array" ref="K86">IFERROR(INDEX([1]ทำรายการ!H$2:H$523, SMALL(IF([1]ทำรายการ!A$2:A$523=$Q$3, ROW([1]ทำรายการ!A$2:A$523)-ROW([1]ทำรายการ!A$2)+1), ROW(F72))), "")</f>
        <v/>
      </c>
      <c r="L86" s="56" t="str" cm="1">
        <f t="array" ref="L86">IFERROR(INDEX([1]ทำรายการ!J$2:J$523, SMALL(IF([1]ทำรายการ!A$2:A$523=$Q$3, ROW([1]ทำรายการ!A$2:A$523)-ROW([1]ทำรายการ!A$2)+1), ROW(F72))), "")</f>
        <v/>
      </c>
      <c r="M86" s="57"/>
      <c r="N86" s="58" t="str">
        <f t="shared" ref="N86" si="9">IF(OR(K86="", L86=""), "", K86*L86)</f>
        <v/>
      </c>
      <c r="O86" s="59"/>
      <c r="P86" s="39" t="str" cm="1">
        <f t="array" ref="P86">IFERROR(INDEX([1]ทำรายการ!K$2:K$523, SMALL(IF([1]ทำรายการ!A$2:A$523=$Q$3, ROW([1]ทำรายการ!A$2:A$523)-ROW([1]ทำรายการ!#REF!)+1), ROW(F40))), "")</f>
        <v/>
      </c>
      <c r="Q86" s="60" t="str">
        <f t="shared" ref="Q86" si="10">N86</f>
        <v/>
      </c>
      <c r="R86" s="1"/>
      <c r="S86" s="61"/>
    </row>
    <row r="87" spans="1:20" ht="20.399999999999999">
      <c r="A87" s="62" t="s">
        <v>18</v>
      </c>
      <c r="B87" s="63"/>
      <c r="C87" s="64"/>
      <c r="D87" s="64"/>
      <c r="E87" s="64"/>
      <c r="F87" s="64"/>
      <c r="G87" s="64"/>
      <c r="H87" s="64"/>
      <c r="I87" s="64"/>
      <c r="J87" s="64"/>
      <c r="K87" s="64"/>
      <c r="L87" s="64"/>
      <c r="M87" s="64"/>
      <c r="N87" s="65" t="s">
        <v>19</v>
      </c>
      <c r="O87" s="65"/>
      <c r="P87" s="66"/>
      <c r="Q87" s="67">
        <f>SUM(Q10:S85)</f>
        <v>10135</v>
      </c>
      <c r="R87" s="68"/>
      <c r="S87" s="69"/>
      <c r="T87" s="2" t="s">
        <v>20</v>
      </c>
    </row>
    <row r="88" spans="1:20" ht="19.8" customHeight="1">
      <c r="A88" s="70"/>
      <c r="C88" s="1" t="str">
        <f ca="1">IFERROR(VLOOKUP($Q$3,Transection,14,FALSE),"-")</f>
        <v>-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5" t="s">
        <v>21</v>
      </c>
      <c r="O88" s="5"/>
      <c r="P88" s="71" t="str">
        <f ca="1">IFERROR(VLOOKUP($Q$3,Transection,13,FALSE),"")</f>
        <v/>
      </c>
      <c r="Q88" s="67">
        <f ca="1">IFERROR((Q87*P88/100),0)</f>
        <v>0</v>
      </c>
      <c r="R88" s="68"/>
      <c r="S88" s="69"/>
      <c r="T88" s="2" t="s">
        <v>20</v>
      </c>
    </row>
    <row r="89" spans="1:20" ht="20.399999999999999">
      <c r="A89" s="72"/>
      <c r="B89" s="73"/>
      <c r="C89" s="74"/>
      <c r="D89" s="74"/>
      <c r="E89" s="74"/>
      <c r="F89" s="74"/>
      <c r="G89" s="74"/>
      <c r="H89" s="74"/>
      <c r="I89" s="74"/>
      <c r="J89" s="74"/>
      <c r="K89" s="74"/>
      <c r="L89" s="74"/>
      <c r="M89" s="74"/>
      <c r="N89" s="75" t="s">
        <v>15</v>
      </c>
      <c r="O89" s="75"/>
      <c r="P89" s="76"/>
      <c r="Q89" s="67">
        <f>SUM($P$10:$P$85)</f>
        <v>0</v>
      </c>
      <c r="R89" s="68"/>
      <c r="S89" s="69"/>
      <c r="T89" s="2" t="s">
        <v>20</v>
      </c>
    </row>
    <row r="90" spans="1:20" ht="20.399999999999999">
      <c r="A90" s="77"/>
      <c r="B90" s="78" t="str">
        <f ca="1">"( "&amp;BAHTTEXT(Q90) &amp;" )"</f>
        <v>( หนึ่งหมื่นหนึ่งร้อยสามสิบห้าบาทถ้วน )</v>
      </c>
      <c r="C90" s="78"/>
      <c r="D90" s="78"/>
      <c r="E90" s="78"/>
      <c r="F90" s="78"/>
      <c r="G90" s="78"/>
      <c r="H90" s="78"/>
      <c r="I90" s="78"/>
      <c r="J90" s="78"/>
      <c r="K90" s="78"/>
      <c r="L90" s="79"/>
      <c r="M90" s="79"/>
      <c r="N90" s="80" t="s">
        <v>22</v>
      </c>
      <c r="O90" s="80"/>
      <c r="P90" s="81"/>
      <c r="Q90" s="82">
        <f ca="1">(Q87+Q88)</f>
        <v>10135</v>
      </c>
      <c r="R90" s="74"/>
      <c r="S90" s="83"/>
      <c r="T90" s="2" t="s">
        <v>20</v>
      </c>
    </row>
    <row r="91" spans="1:20" ht="20.399999999999999">
      <c r="A91" s="84" t="s">
        <v>18</v>
      </c>
      <c r="T91" s="2" t="s">
        <v>20</v>
      </c>
    </row>
    <row r="92" spans="1:20">
      <c r="A92" s="2" t="str">
        <f>IFERROR(VLOOKUP(LEFT($Q$3,2)&amp;"1",[1]ข้อมูลพื้นฐาน!$A$16:$B$41,2,FALSE),"")</f>
        <v>*  คำเสนอนี้จะยืนราคาเป็นระยะเวลา 30 วัน นับแต่วันที่ได้ยื่นใบเสนอราคา</v>
      </c>
      <c r="T92" s="2" t="s">
        <v>20</v>
      </c>
    </row>
    <row r="93" spans="1:20">
      <c r="A93" s="2" t="str">
        <f>IFERROR(VLOOKUP(LEFT($Q$3,2)&amp;"2",[1]ข้อมูลพื้นฐาน!$A$16:$B$41,2,FALSE),"")</f>
        <v>* กำหนดส่งมอบตามรายการข้างต้นภายใน 30 วัน</v>
      </c>
      <c r="T93" s="2" t="s">
        <v>20</v>
      </c>
    </row>
    <row r="94" spans="1:20" ht="18" customHeight="1">
      <c r="A94" s="3"/>
      <c r="E94" s="1" t="str">
        <f>IFERROR(VLOOKUP(LEFT($Q$3,2),[1]ข้อมูลพื้นฐาน!$A$5:$F$13,5,FALSE),"")</f>
        <v>ผู้สืบราคา</v>
      </c>
      <c r="F94" s="1"/>
      <c r="G94" s="1"/>
      <c r="H94" s="1"/>
      <c r="I94" s="1"/>
      <c r="O94" s="1" t="str">
        <f>IFERROR(VLOOKUP(LEFT($Q$3,2),[1]ข้อมูลพื้นฐาน!$A$5:$F$13,6,FALSE),"")</f>
        <v>ผู้เสนอราคา</v>
      </c>
      <c r="P94" s="1"/>
      <c r="Q94" s="1"/>
      <c r="R94" s="1"/>
      <c r="T94" s="2" t="s">
        <v>20</v>
      </c>
    </row>
    <row r="95" spans="1:20" ht="17.399999999999999" customHeight="1">
      <c r="A95" s="3"/>
      <c r="D95" s="85"/>
      <c r="E95" s="85"/>
      <c r="F95" s="85"/>
      <c r="G95" s="85"/>
      <c r="H95" s="85"/>
      <c r="I95" s="85"/>
      <c r="J95" s="85"/>
      <c r="M95" s="85"/>
      <c r="N95" s="85"/>
      <c r="O95" s="85"/>
      <c r="P95" s="85"/>
      <c r="Q95" s="85"/>
      <c r="R95" s="85"/>
      <c r="S95" s="85"/>
      <c r="T95" s="2" t="s">
        <v>20</v>
      </c>
    </row>
    <row r="96" spans="1:20">
      <c r="A96" s="3"/>
      <c r="D96" s="2" t="s">
        <v>23</v>
      </c>
      <c r="E96" s="2" t="s">
        <v>24</v>
      </c>
      <c r="N96" s="2" t="s">
        <v>23</v>
      </c>
      <c r="O96" s="2" t="s">
        <v>24</v>
      </c>
      <c r="T96" s="2" t="s">
        <v>20</v>
      </c>
    </row>
  </sheetData>
  <autoFilter ref="A9:T94" xr:uid="{D297BBE9-7FD0-4C60-843A-FEB7D5C4B5FC}">
    <filterColumn colId="0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11" showButton="0"/>
    <filterColumn colId="13" showButton="0"/>
    <filterColumn colId="15" showButton="0"/>
    <filterColumn colId="16" showButton="0"/>
    <filterColumn colId="17" showButton="0"/>
    <filterColumn colId="19">
      <customFilters>
        <customFilter operator="notEqual" val=" "/>
      </customFilters>
    </filterColumn>
  </autoFilter>
  <mergeCells count="423">
    <mergeCell ref="E94:I94"/>
    <mergeCell ref="O94:R94"/>
    <mergeCell ref="D95:J95"/>
    <mergeCell ref="M95:S95"/>
    <mergeCell ref="A1:S2"/>
    <mergeCell ref="C89:M89"/>
    <mergeCell ref="N89:P89"/>
    <mergeCell ref="Q89:S89"/>
    <mergeCell ref="B90:K90"/>
    <mergeCell ref="N90:P90"/>
    <mergeCell ref="Q90:S90"/>
    <mergeCell ref="C87:M87"/>
    <mergeCell ref="N87:P87"/>
    <mergeCell ref="Q87:S87"/>
    <mergeCell ref="C88:M88"/>
    <mergeCell ref="N88:O88"/>
    <mergeCell ref="Q88:S88"/>
    <mergeCell ref="A85:B85"/>
    <mergeCell ref="C85:J85"/>
    <mergeCell ref="L85:M85"/>
    <mergeCell ref="N85:O85"/>
    <mergeCell ref="Q85:S85"/>
    <mergeCell ref="A86:B86"/>
    <mergeCell ref="C86:J86"/>
    <mergeCell ref="L86:M86"/>
    <mergeCell ref="N86:O86"/>
    <mergeCell ref="Q86:S86"/>
    <mergeCell ref="A83:B83"/>
    <mergeCell ref="C83:J83"/>
    <mergeCell ref="L83:M83"/>
    <mergeCell ref="N83:O83"/>
    <mergeCell ref="Q83:S83"/>
    <mergeCell ref="A84:B84"/>
    <mergeCell ref="C84:J84"/>
    <mergeCell ref="L84:M84"/>
    <mergeCell ref="N84:O84"/>
    <mergeCell ref="Q84:S84"/>
    <mergeCell ref="A81:B81"/>
    <mergeCell ref="C81:J81"/>
    <mergeCell ref="L81:M81"/>
    <mergeCell ref="N81:O81"/>
    <mergeCell ref="Q81:S81"/>
    <mergeCell ref="A82:B82"/>
    <mergeCell ref="C82:J82"/>
    <mergeCell ref="L82:M82"/>
    <mergeCell ref="N82:O82"/>
    <mergeCell ref="Q82:S82"/>
    <mergeCell ref="A79:B79"/>
    <mergeCell ref="C79:J79"/>
    <mergeCell ref="L79:M79"/>
    <mergeCell ref="N79:O79"/>
    <mergeCell ref="Q79:S79"/>
    <mergeCell ref="A80:B80"/>
    <mergeCell ref="C80:J80"/>
    <mergeCell ref="L80:M80"/>
    <mergeCell ref="N80:O80"/>
    <mergeCell ref="Q80:S80"/>
    <mergeCell ref="A77:B77"/>
    <mergeCell ref="C77:J77"/>
    <mergeCell ref="L77:M77"/>
    <mergeCell ref="N77:O77"/>
    <mergeCell ref="Q77:S77"/>
    <mergeCell ref="A78:B78"/>
    <mergeCell ref="C78:J78"/>
    <mergeCell ref="L78:M78"/>
    <mergeCell ref="N78:O78"/>
    <mergeCell ref="Q78:S78"/>
    <mergeCell ref="A75:B75"/>
    <mergeCell ref="C75:J75"/>
    <mergeCell ref="L75:M75"/>
    <mergeCell ref="N75:O75"/>
    <mergeCell ref="Q75:S75"/>
    <mergeCell ref="A76:B76"/>
    <mergeCell ref="C76:J76"/>
    <mergeCell ref="L76:M76"/>
    <mergeCell ref="N76:O76"/>
    <mergeCell ref="Q76:S76"/>
    <mergeCell ref="A73:B73"/>
    <mergeCell ref="C73:J73"/>
    <mergeCell ref="L73:M73"/>
    <mergeCell ref="N73:O73"/>
    <mergeCell ref="Q73:S73"/>
    <mergeCell ref="A74:B74"/>
    <mergeCell ref="C74:J74"/>
    <mergeCell ref="L74:M74"/>
    <mergeCell ref="N74:O74"/>
    <mergeCell ref="Q74:S74"/>
    <mergeCell ref="A71:B71"/>
    <mergeCell ref="C71:J71"/>
    <mergeCell ref="L71:M71"/>
    <mergeCell ref="N71:O71"/>
    <mergeCell ref="Q71:S71"/>
    <mergeCell ref="A72:B72"/>
    <mergeCell ref="C72:J72"/>
    <mergeCell ref="L72:M72"/>
    <mergeCell ref="N72:O72"/>
    <mergeCell ref="Q72:S72"/>
    <mergeCell ref="A69:B69"/>
    <mergeCell ref="C69:J69"/>
    <mergeCell ref="L69:M69"/>
    <mergeCell ref="N69:O69"/>
    <mergeCell ref="Q69:S69"/>
    <mergeCell ref="A70:B70"/>
    <mergeCell ref="C70:J70"/>
    <mergeCell ref="L70:M70"/>
    <mergeCell ref="N70:O70"/>
    <mergeCell ref="Q70:S70"/>
    <mergeCell ref="A67:B67"/>
    <mergeCell ref="C67:J67"/>
    <mergeCell ref="L67:M67"/>
    <mergeCell ref="N67:O67"/>
    <mergeCell ref="Q67:S67"/>
    <mergeCell ref="A68:B68"/>
    <mergeCell ref="C68:J68"/>
    <mergeCell ref="L68:M68"/>
    <mergeCell ref="N68:O68"/>
    <mergeCell ref="Q68:S68"/>
    <mergeCell ref="A65:B65"/>
    <mergeCell ref="C65:J65"/>
    <mergeCell ref="L65:M65"/>
    <mergeCell ref="N65:O65"/>
    <mergeCell ref="Q65:S65"/>
    <mergeCell ref="A66:B66"/>
    <mergeCell ref="C66:J66"/>
    <mergeCell ref="L66:M66"/>
    <mergeCell ref="N66:O66"/>
    <mergeCell ref="Q66:S66"/>
    <mergeCell ref="A63:B63"/>
    <mergeCell ref="C63:J63"/>
    <mergeCell ref="L63:M63"/>
    <mergeCell ref="N63:O63"/>
    <mergeCell ref="Q63:S63"/>
    <mergeCell ref="A64:B64"/>
    <mergeCell ref="C64:J64"/>
    <mergeCell ref="L64:M64"/>
    <mergeCell ref="N64:O64"/>
    <mergeCell ref="Q64:S64"/>
    <mergeCell ref="A61:B61"/>
    <mergeCell ref="C61:J61"/>
    <mergeCell ref="L61:M61"/>
    <mergeCell ref="N61:O61"/>
    <mergeCell ref="Q61:S61"/>
    <mergeCell ref="A62:B62"/>
    <mergeCell ref="C62:J62"/>
    <mergeCell ref="L62:M62"/>
    <mergeCell ref="N62:O62"/>
    <mergeCell ref="Q62:S62"/>
    <mergeCell ref="A59:B59"/>
    <mergeCell ref="C59:J59"/>
    <mergeCell ref="L59:M59"/>
    <mergeCell ref="N59:O59"/>
    <mergeCell ref="Q59:S59"/>
    <mergeCell ref="A60:B60"/>
    <mergeCell ref="C60:J60"/>
    <mergeCell ref="L60:M60"/>
    <mergeCell ref="N60:O60"/>
    <mergeCell ref="Q60:S60"/>
    <mergeCell ref="A57:B57"/>
    <mergeCell ref="C57:J57"/>
    <mergeCell ref="L57:M57"/>
    <mergeCell ref="N57:O57"/>
    <mergeCell ref="Q57:S57"/>
    <mergeCell ref="A58:B58"/>
    <mergeCell ref="C58:J58"/>
    <mergeCell ref="L58:M58"/>
    <mergeCell ref="N58:O58"/>
    <mergeCell ref="Q58:S58"/>
    <mergeCell ref="A55:B55"/>
    <mergeCell ref="C55:J55"/>
    <mergeCell ref="L55:M55"/>
    <mergeCell ref="N55:O55"/>
    <mergeCell ref="Q55:S55"/>
    <mergeCell ref="A56:B56"/>
    <mergeCell ref="C56:J56"/>
    <mergeCell ref="L56:M56"/>
    <mergeCell ref="N56:O56"/>
    <mergeCell ref="Q56:S56"/>
    <mergeCell ref="A53:B53"/>
    <mergeCell ref="C53:J53"/>
    <mergeCell ref="L53:M53"/>
    <mergeCell ref="N53:O53"/>
    <mergeCell ref="Q53:S53"/>
    <mergeCell ref="A54:B54"/>
    <mergeCell ref="C54:J54"/>
    <mergeCell ref="L54:M54"/>
    <mergeCell ref="N54:O54"/>
    <mergeCell ref="Q54:S54"/>
    <mergeCell ref="A51:B51"/>
    <mergeCell ref="C51:J51"/>
    <mergeCell ref="L51:M51"/>
    <mergeCell ref="N51:O51"/>
    <mergeCell ref="Q51:S51"/>
    <mergeCell ref="A52:B52"/>
    <mergeCell ref="C52:J52"/>
    <mergeCell ref="L52:M52"/>
    <mergeCell ref="N52:O52"/>
    <mergeCell ref="Q52:S52"/>
    <mergeCell ref="A49:B49"/>
    <mergeCell ref="C49:J49"/>
    <mergeCell ref="L49:M49"/>
    <mergeCell ref="N49:O49"/>
    <mergeCell ref="Q49:S49"/>
    <mergeCell ref="A50:B50"/>
    <mergeCell ref="C50:J50"/>
    <mergeCell ref="L50:M50"/>
    <mergeCell ref="N50:O50"/>
    <mergeCell ref="Q50:S50"/>
    <mergeCell ref="A47:B47"/>
    <mergeCell ref="C47:J47"/>
    <mergeCell ref="L47:M47"/>
    <mergeCell ref="N47:O47"/>
    <mergeCell ref="Q47:S47"/>
    <mergeCell ref="A48:B48"/>
    <mergeCell ref="C48:J48"/>
    <mergeCell ref="L48:M48"/>
    <mergeCell ref="N48:O48"/>
    <mergeCell ref="Q48:S48"/>
    <mergeCell ref="A45:B45"/>
    <mergeCell ref="C45:J45"/>
    <mergeCell ref="L45:M45"/>
    <mergeCell ref="N45:O45"/>
    <mergeCell ref="Q45:S45"/>
    <mergeCell ref="A46:B46"/>
    <mergeCell ref="C46:J46"/>
    <mergeCell ref="L46:M46"/>
    <mergeCell ref="N46:O46"/>
    <mergeCell ref="Q46:S46"/>
    <mergeCell ref="A43:B43"/>
    <mergeCell ref="C43:J43"/>
    <mergeCell ref="L43:M43"/>
    <mergeCell ref="N43:O43"/>
    <mergeCell ref="Q43:S43"/>
    <mergeCell ref="A44:B44"/>
    <mergeCell ref="C44:J44"/>
    <mergeCell ref="L44:M44"/>
    <mergeCell ref="N44:O44"/>
    <mergeCell ref="Q44:S44"/>
    <mergeCell ref="A41:B41"/>
    <mergeCell ref="C41:J41"/>
    <mergeCell ref="L41:M41"/>
    <mergeCell ref="N41:O41"/>
    <mergeCell ref="Q41:S41"/>
    <mergeCell ref="A42:B42"/>
    <mergeCell ref="C42:J42"/>
    <mergeCell ref="L42:M42"/>
    <mergeCell ref="N42:O42"/>
    <mergeCell ref="Q42:S42"/>
    <mergeCell ref="A39:B39"/>
    <mergeCell ref="C39:J39"/>
    <mergeCell ref="L39:M39"/>
    <mergeCell ref="N39:O39"/>
    <mergeCell ref="Q39:S39"/>
    <mergeCell ref="A40:B40"/>
    <mergeCell ref="C40:J40"/>
    <mergeCell ref="L40:M40"/>
    <mergeCell ref="N40:O40"/>
    <mergeCell ref="Q40:S40"/>
    <mergeCell ref="A37:B37"/>
    <mergeCell ref="C37:J37"/>
    <mergeCell ref="L37:M37"/>
    <mergeCell ref="N37:O37"/>
    <mergeCell ref="Q37:S37"/>
    <mergeCell ref="A38:B38"/>
    <mergeCell ref="C38:J38"/>
    <mergeCell ref="L38:M38"/>
    <mergeCell ref="N38:O38"/>
    <mergeCell ref="Q38:S38"/>
    <mergeCell ref="A35:B35"/>
    <mergeCell ref="C35:J35"/>
    <mergeCell ref="L35:M35"/>
    <mergeCell ref="N35:O35"/>
    <mergeCell ref="Q35:S35"/>
    <mergeCell ref="A36:B36"/>
    <mergeCell ref="C36:J36"/>
    <mergeCell ref="L36:M36"/>
    <mergeCell ref="N36:O36"/>
    <mergeCell ref="Q36:S36"/>
    <mergeCell ref="A33:B33"/>
    <mergeCell ref="C33:J33"/>
    <mergeCell ref="L33:M33"/>
    <mergeCell ref="N33:O33"/>
    <mergeCell ref="Q33:S33"/>
    <mergeCell ref="A34:B34"/>
    <mergeCell ref="C34:J34"/>
    <mergeCell ref="L34:M34"/>
    <mergeCell ref="N34:O34"/>
    <mergeCell ref="Q34:S34"/>
    <mergeCell ref="A31:B31"/>
    <mergeCell ref="C31:J31"/>
    <mergeCell ref="L31:M31"/>
    <mergeCell ref="N31:O31"/>
    <mergeCell ref="Q31:S31"/>
    <mergeCell ref="A32:B32"/>
    <mergeCell ref="C32:J32"/>
    <mergeCell ref="L32:M32"/>
    <mergeCell ref="N32:O32"/>
    <mergeCell ref="Q32:S32"/>
    <mergeCell ref="A29:B29"/>
    <mergeCell ref="C29:J29"/>
    <mergeCell ref="L29:M29"/>
    <mergeCell ref="N29:O29"/>
    <mergeCell ref="Q29:S29"/>
    <mergeCell ref="A30:B30"/>
    <mergeCell ref="C30:J30"/>
    <mergeCell ref="L30:M30"/>
    <mergeCell ref="N30:O30"/>
    <mergeCell ref="Q30:S30"/>
    <mergeCell ref="A27:B27"/>
    <mergeCell ref="C27:J27"/>
    <mergeCell ref="L27:M27"/>
    <mergeCell ref="N27:O27"/>
    <mergeCell ref="Q27:S27"/>
    <mergeCell ref="A28:B28"/>
    <mergeCell ref="C28:J28"/>
    <mergeCell ref="L28:M28"/>
    <mergeCell ref="N28:O28"/>
    <mergeCell ref="Q28:S28"/>
    <mergeCell ref="A25:B25"/>
    <mergeCell ref="C25:J25"/>
    <mergeCell ref="L25:M25"/>
    <mergeCell ref="N25:O25"/>
    <mergeCell ref="Q25:S25"/>
    <mergeCell ref="A26:B26"/>
    <mergeCell ref="C26:J26"/>
    <mergeCell ref="L26:M26"/>
    <mergeCell ref="N26:O26"/>
    <mergeCell ref="Q26:S26"/>
    <mergeCell ref="A23:B23"/>
    <mergeCell ref="C23:J23"/>
    <mergeCell ref="L23:M23"/>
    <mergeCell ref="N23:O23"/>
    <mergeCell ref="Q23:S23"/>
    <mergeCell ref="A24:B24"/>
    <mergeCell ref="C24:J24"/>
    <mergeCell ref="L24:M24"/>
    <mergeCell ref="N24:O24"/>
    <mergeCell ref="Q24:S24"/>
    <mergeCell ref="A21:B21"/>
    <mergeCell ref="C21:J21"/>
    <mergeCell ref="L21:M21"/>
    <mergeCell ref="N21:O21"/>
    <mergeCell ref="Q21:S21"/>
    <mergeCell ref="A22:B22"/>
    <mergeCell ref="C22:J22"/>
    <mergeCell ref="L22:M22"/>
    <mergeCell ref="N22:O22"/>
    <mergeCell ref="Q22:S22"/>
    <mergeCell ref="A19:B19"/>
    <mergeCell ref="C19:J19"/>
    <mergeCell ref="L19:M19"/>
    <mergeCell ref="N19:O19"/>
    <mergeCell ref="Q19:S19"/>
    <mergeCell ref="A20:B20"/>
    <mergeCell ref="C20:J20"/>
    <mergeCell ref="L20:M20"/>
    <mergeCell ref="N20:O20"/>
    <mergeCell ref="Q20:S20"/>
    <mergeCell ref="A17:B17"/>
    <mergeCell ref="C17:J17"/>
    <mergeCell ref="L17:M17"/>
    <mergeCell ref="N17:O17"/>
    <mergeCell ref="Q17:S17"/>
    <mergeCell ref="A18:B18"/>
    <mergeCell ref="C18:J18"/>
    <mergeCell ref="L18:M18"/>
    <mergeCell ref="N18:O18"/>
    <mergeCell ref="Q18:S18"/>
    <mergeCell ref="A15:B15"/>
    <mergeCell ref="C15:J15"/>
    <mergeCell ref="L15:M15"/>
    <mergeCell ref="N15:O15"/>
    <mergeCell ref="Q15:S15"/>
    <mergeCell ref="A16:B16"/>
    <mergeCell ref="C16:J16"/>
    <mergeCell ref="L16:M16"/>
    <mergeCell ref="N16:O16"/>
    <mergeCell ref="Q16:S16"/>
    <mergeCell ref="A13:B13"/>
    <mergeCell ref="C13:J13"/>
    <mergeCell ref="L13:M13"/>
    <mergeCell ref="N13:O13"/>
    <mergeCell ref="Q13:S13"/>
    <mergeCell ref="A14:B14"/>
    <mergeCell ref="C14:J14"/>
    <mergeCell ref="L14:M14"/>
    <mergeCell ref="N14:O14"/>
    <mergeCell ref="Q14:S14"/>
    <mergeCell ref="A11:B11"/>
    <mergeCell ref="C11:J11"/>
    <mergeCell ref="L11:M11"/>
    <mergeCell ref="N11:O11"/>
    <mergeCell ref="Q11:S11"/>
    <mergeCell ref="A12:B12"/>
    <mergeCell ref="C12:J12"/>
    <mergeCell ref="L12:M12"/>
    <mergeCell ref="N12:O12"/>
    <mergeCell ref="Q12:S12"/>
    <mergeCell ref="A9:B9"/>
    <mergeCell ref="C9:J9"/>
    <mergeCell ref="L9:M9"/>
    <mergeCell ref="N9:O9"/>
    <mergeCell ref="Q9:S9"/>
    <mergeCell ref="A10:B10"/>
    <mergeCell ref="C10:J10"/>
    <mergeCell ref="L10:M10"/>
    <mergeCell ref="N10:O10"/>
    <mergeCell ref="Q10:S10"/>
    <mergeCell ref="A6:B6"/>
    <mergeCell ref="N6:P6"/>
    <mergeCell ref="Q6:S6"/>
    <mergeCell ref="A7:B7"/>
    <mergeCell ref="C7:G7"/>
    <mergeCell ref="J7:K7"/>
    <mergeCell ref="O7:Q7"/>
    <mergeCell ref="A4:B4"/>
    <mergeCell ref="N4:P4"/>
    <mergeCell ref="Q4:S4"/>
    <mergeCell ref="A5:B5"/>
    <mergeCell ref="N5:O5"/>
    <mergeCell ref="Q5:S5"/>
    <mergeCell ref="A3:B3"/>
    <mergeCell ref="I3:M3"/>
    <mergeCell ref="N3:P3"/>
  </mergeCells>
  <conditionalFormatting sqref="P5 N5">
    <cfRule type="containsText" dxfId="9" priority="6" operator="containsText" text="0">
      <formula>NOT(ISERROR(SEARCH("0",N5)))</formula>
    </cfRule>
  </conditionalFormatting>
  <conditionalFormatting sqref="C87">
    <cfRule type="containsText" dxfId="8" priority="5" operator="containsText" text="0">
      <formula>NOT(ISERROR(SEARCH("0",C87)))</formula>
    </cfRule>
  </conditionalFormatting>
  <conditionalFormatting sqref="I7">
    <cfRule type="expression" dxfId="7" priority="4">
      <formula>P5=0</formula>
    </cfRule>
  </conditionalFormatting>
  <conditionalFormatting sqref="O7:Q7">
    <cfRule type="expression" dxfId="6" priority="3">
      <formula>O7=0</formula>
    </cfRule>
  </conditionalFormatting>
  <conditionalFormatting sqref="C7:D7">
    <cfRule type="expression" dxfId="5" priority="2">
      <formula>O7=0</formula>
    </cfRule>
  </conditionalFormatting>
  <conditionalFormatting sqref="K7 H7">
    <cfRule type="expression" dxfId="4" priority="7">
      <formula>N5=0</formula>
    </cfRule>
  </conditionalFormatting>
  <conditionalFormatting sqref="J7">
    <cfRule type="expression" dxfId="3" priority="8">
      <formula>#REF!=0</formula>
    </cfRule>
  </conditionalFormatting>
  <conditionalFormatting sqref="F7:G7">
    <cfRule type="expression" dxfId="2" priority="9">
      <formula>Q7=0</formula>
    </cfRule>
  </conditionalFormatting>
  <conditionalFormatting sqref="E7">
    <cfRule type="expression" dxfId="1" priority="10">
      <formula>#REF!=0</formula>
    </cfRule>
  </conditionalFormatting>
  <conditionalFormatting sqref="C88">
    <cfRule type="containsText" dxfId="0" priority="1" operator="containsText" text="0">
      <formula>NOT(ISERROR(SEARCH("0",C88)))</formula>
    </cfRule>
  </conditionalFormatting>
  <dataValidations count="1">
    <dataValidation type="list" allowBlank="1" showInputMessage="1" showErrorMessage="1" sqref="Q3:S3" xr:uid="{8CD43F90-E3DC-4E94-B9C1-361BE122C823}">
      <formula1>$AI$3:$AI$944</formula1>
    </dataValidation>
  </dataValidations>
  <printOptions horizontalCentered="1"/>
  <pageMargins left="0.3" right="0.3" top="1" bottom="0.5" header="0.22" footer="0.03"/>
  <pageSetup paperSize="9" fitToHeight="0" orientation="portrait" r:id="rId1"/>
  <headerFooter>
    <oddHeader xml:space="preserve">&amp;Cบริษัท คอมมาด้า วันแพ็ค จำกัด_x000D_
_x000D_
รหัสลูกค้า : _x000D_
ชื่อลูกค้า : _x000D_
ที่อยู่ลูกค้า : _x000D_
_x000D_
โทรศัพท์ : _x000D_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ฟอร์ม</vt:lpstr>
      <vt:lpstr>ฟอร์ม!Print_Area</vt:lpstr>
      <vt:lpstr>ฟอร์ม!Print_Titles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 KITTHANA</dc:creator>
  <cp:lastModifiedBy>ART KITTHANA</cp:lastModifiedBy>
  <cp:lastPrinted>2025-06-04T05:12:32Z</cp:lastPrinted>
  <dcterms:created xsi:type="dcterms:W3CDTF">2025-06-04T04:58:17Z</dcterms:created>
  <dcterms:modified xsi:type="dcterms:W3CDTF">2025-06-04T05:12:33Z</dcterms:modified>
</cp:coreProperties>
</file>