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73E2051D-BEF2-400E-8088-8496B64338AF}" xr6:coauthVersionLast="47" xr6:coauthVersionMax="47" xr10:uidLastSave="{00000000-0000-0000-0000-000000000000}"/>
  <bookViews>
    <workbookView xWindow="-30828" yWindow="-4344" windowWidth="30936" windowHeight="16776" activeTab="7" xr2:uid="{73913FF3-DB6E-4016-86B9-E9CC9635DDE9}"/>
  </bookViews>
  <sheets>
    <sheet name="Settings" sheetId="6" r:id="rId1"/>
    <sheet name="Data" sheetId="2" r:id="rId2"/>
    <sheet name="Daily Assignment" sheetId="3" r:id="rId3"/>
    <sheet name="กรองงาน-ชื่อพนักงาน" sheetId="9" r:id="rId4"/>
    <sheet name="กรองงาน-รายเดือน" sheetId="7" r:id="rId5"/>
    <sheet name="monthlis" sheetId="10" state="hidden" r:id="rId6"/>
    <sheet name="รายชื่อคนว่างงาน" sheetId="8" r:id="rId7"/>
    <sheet name="Sheet1" sheetId="11" r:id="rId8"/>
  </sheets>
  <definedNames>
    <definedName name="_xlcn.WorksheetConnection_draft.xlsxData1" hidden="1">Data[]</definedName>
    <definedName name="_xlcn.WorksheetConnection_draft.xlsxEmployee1" hidden="1">Employee[]</definedName>
    <definedName name="_xlcn.WorksheetConnection_draft.xlsxmonth1" hidden="1">month[]</definedName>
    <definedName name="_xlcn.WorksheetConnection_draft.xlsxTypeWork1" hidden="1">TypeWork[]</definedName>
  </definedNames>
  <calcPr calcId="191029"/>
  <pivotCaches>
    <pivotCache cacheId="83" r:id="rId9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ata" name="Data" connection="WorksheetConnection_draft.xlsx!Data"/>
          <x15:modelTable id="TypeWork" name="TypeWork" connection="WorksheetConnection_draft.xlsx!TypeWork"/>
          <x15:modelTable id="Employee" name="Employee" connection="WorksheetConnection_draft.xlsx!Employee"/>
          <x15:modelTable id="Calendar" name="Calendar" connection="Connection"/>
          <x15:modelTable id="month" name="month" connection="WorksheetConnection_draft.xlsx!month"/>
        </x15:modelTables>
        <x15:modelRelationships>
          <x15:modelRelationship fromTable="Data" fromColumn="ประเภทงาน" toTable="TypeWork" toColumn="ประเภทของงาน"/>
          <x15:modelRelationship fromTable="Data" fromColumn="รหัสพนักงาน" toTable="Employee" toColumn="รหัสพนักงาน"/>
          <x15:modelRelationship fromTable="Data" fromColumn="วันที่/งาน" toTable="Calendar" toColumn="Date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Calendar" columnName="Date" columnId="Date">
                <x16:calculatedTimeColumn columnName="Date (Month Index)" columnId="Date (Month Index)" contentType="monthsindex" isSelected="1"/>
                <x16:calculatedTimeColumn columnName="Date (Month)" columnId="Date (Month)" contentType="months" isSelected="1"/>
              </x16:modelTimeGrouping>
            </x16:modelTimeGroupings>
          </ext>
        </x15:extLst>
      </x15:dataModel>
    </ext>
  </extLst>
</workbook>
</file>

<file path=xl/calcChain.xml><?xml version="1.0" encoding="utf-8"?>
<calcChain xmlns="http://schemas.openxmlformats.org/spreadsheetml/2006/main">
  <c r="J6" i="11" l="1"/>
  <c r="C1" i="8"/>
  <c r="A5" i="8" s="1" a="1"/>
  <c r="A5" i="8" s="1"/>
  <c r="I2" i="2" l="1"/>
  <c r="I3" i="2"/>
  <c r="I4" i="2"/>
  <c r="I5" i="2"/>
  <c r="I6" i="2"/>
  <c r="I7" i="2"/>
  <c r="C1" i="7"/>
  <c r="H2" i="2"/>
  <c r="H3" i="2"/>
  <c r="H4" i="2"/>
  <c r="H5" i="2"/>
  <c r="H6" i="2"/>
  <c r="H7" i="2"/>
  <c r="C3" i="9"/>
  <c r="C7" i="2"/>
  <c r="C6" i="2"/>
  <c r="C5" i="2"/>
  <c r="C4" i="2"/>
  <c r="C3" i="2"/>
  <c r="C2" i="2"/>
  <c r="B6" i="9" l="1" a="1"/>
  <c r="B6" i="9" s="1"/>
  <c r="A5" i="3" a="1"/>
  <c r="A5" i="3" s="1"/>
  <c r="B5" i="7" a="1"/>
  <c r="B5" i="7" s="1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H10" i="7"/>
  <c r="G10" i="7"/>
  <c r="F10" i="7"/>
  <c r="E10" i="7"/>
  <c r="D10" i="7"/>
  <c r="C10" i="7"/>
  <c r="B10" i="7"/>
  <c r="H9" i="7"/>
  <c r="G9" i="7"/>
  <c r="F9" i="7"/>
  <c r="E9" i="7"/>
  <c r="D9" i="7"/>
  <c r="C9" i="7"/>
  <c r="B9" i="7"/>
  <c r="H8" i="7"/>
  <c r="G8" i="7"/>
  <c r="F8" i="7"/>
  <c r="E8" i="7"/>
  <c r="D8" i="7"/>
  <c r="C8" i="7"/>
  <c r="B8" i="7"/>
  <c r="H7" i="7"/>
  <c r="G7" i="7"/>
  <c r="F7" i="7"/>
  <c r="E7" i="7"/>
  <c r="D7" i="7"/>
  <c r="C7" i="7"/>
  <c r="B7" i="7"/>
  <c r="H6" i="7"/>
  <c r="G6" i="7"/>
  <c r="F6" i="7"/>
  <c r="E6" i="7"/>
  <c r="D6" i="7"/>
  <c r="C6" i="7"/>
  <c r="B6" i="7"/>
  <c r="H5" i="7"/>
  <c r="G5" i="7"/>
  <c r="F5" i="7"/>
  <c r="E5" i="7"/>
  <c r="D5" i="7"/>
  <c r="C5" i="7"/>
  <c r="F7" i="9"/>
  <c r="E7" i="9"/>
  <c r="D7" i="9"/>
  <c r="C7" i="9"/>
  <c r="B7" i="9"/>
  <c r="F6" i="9"/>
  <c r="E6" i="9"/>
  <c r="D6" i="9"/>
  <c r="C6" i="9"/>
  <c r="F10" i="3"/>
  <c r="E10" i="3"/>
  <c r="D10" i="3"/>
  <c r="C10" i="3"/>
  <c r="B10" i="3"/>
  <c r="A10" i="3"/>
  <c r="F9" i="3"/>
  <c r="E9" i="3"/>
  <c r="D9" i="3"/>
  <c r="C9" i="3"/>
  <c r="B9" i="3"/>
  <c r="A9" i="3"/>
  <c r="F8" i="3"/>
  <c r="E8" i="3"/>
  <c r="D8" i="3"/>
  <c r="C8" i="3"/>
  <c r="B8" i="3"/>
  <c r="A8" i="3"/>
  <c r="F7" i="3"/>
  <c r="E7" i="3"/>
  <c r="D7" i="3"/>
  <c r="C7" i="3"/>
  <c r="B7" i="3"/>
  <c r="A7" i="3"/>
  <c r="F6" i="3"/>
  <c r="E6" i="3"/>
  <c r="D6" i="3"/>
  <c r="C6" i="3"/>
  <c r="B6" i="3"/>
  <c r="A6" i="3"/>
  <c r="F5" i="3"/>
  <c r="E5" i="3"/>
  <c r="D5" i="3"/>
  <c r="C5" i="3"/>
  <c r="B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A1" authorId="0" shapeId="0" xr:uid="{C71EAD42-93E8-4B10-B5CD-BAB22BEB8867}">
      <text>
        <r>
          <rPr>
            <b/>
            <sz val="9"/>
            <color indexed="81"/>
            <rFont val="Tahoma"/>
            <family val="2"/>
          </rPr>
          <t>Unique 
(ห้ามซ้ำใช้ สำหรับอ้างอิง ชื่อพนักงาน)</t>
        </r>
      </text>
    </comment>
    <comment ref="C1" authorId="0" shapeId="0" xr:uid="{D8F49E51-E65F-453D-BE9C-07AB3EB808AB}">
      <text>
        <r>
          <rPr>
            <b/>
            <sz val="9"/>
            <color indexed="81"/>
            <rFont val="Tahoma"/>
            <family val="2"/>
          </rPr>
          <t>มีหรือไม่มีก็ได้เก็บไว้เป็นฐานข้อมูลเอาไว้สรุปเป็น แผนก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A1" authorId="0" shapeId="0" xr:uid="{A59AC2C6-A2A5-42A1-BC79-2F1BD04209D4}">
      <text>
        <r>
          <rPr>
            <b/>
            <sz val="9"/>
            <color indexed="81"/>
            <rFont val="Tahoma"/>
            <family val="2"/>
          </rPr>
          <t>ระบุเป็น ค.ศ. เท่านั้น
xx/xx/2025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C2" authorId="0" shapeId="0" xr:uid="{49C41E92-9E86-4B35-9CCF-953E6B77093C}">
      <text>
        <r>
          <rPr>
            <b/>
            <sz val="9"/>
            <color indexed="81"/>
            <rFont val="Tahoma"/>
            <family val="2"/>
          </rPr>
          <t>ระบุวันที่เริ่มต้น</t>
        </r>
      </text>
    </comment>
    <comment ref="E2" authorId="0" shapeId="0" xr:uid="{8922DEA5-8880-4C16-B5A9-C5B41AA374CF}">
      <text>
        <r>
          <rPr>
            <b/>
            <sz val="9"/>
            <color indexed="81"/>
            <rFont val="Tahoma"/>
            <family val="2"/>
          </rPr>
          <t>ระบุวันที่สิ้นสุด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C2" authorId="0" shapeId="0" xr:uid="{EC035741-D777-4E69-996E-CE6A357AF293}">
      <text>
        <r>
          <rPr>
            <b/>
            <sz val="9"/>
            <color indexed="81"/>
            <rFont val="Tahoma"/>
            <family val="2"/>
          </rPr>
          <t>ตัวเลือก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C2" authorId="0" shapeId="0" xr:uid="{7D7C5A04-D04A-4CD5-8D03-5E97701712CE}">
      <text>
        <r>
          <rPr>
            <b/>
            <sz val="9"/>
            <color indexed="81"/>
            <rFont val="Tahoma"/>
            <family val="2"/>
          </rPr>
          <t>เลือกเดือน</t>
        </r>
      </text>
    </comment>
    <comment ref="D2" authorId="0" shapeId="0" xr:uid="{2F7A35D7-B475-4CCE-B991-9327337E9516}">
      <text>
        <r>
          <rPr>
            <b/>
            <sz val="9"/>
            <color indexed="81"/>
            <rFont val="Tahoma"/>
            <family val="2"/>
          </rPr>
          <t>กรอก ค.ศ.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BAA00D-D624-4F97-A4A8-54C6440F8C17}" name="Connection" type="104" refreshedVersion="0" background="1">
    <extLst>
      <ext xmlns:x15="http://schemas.microsoft.com/office/spreadsheetml/2010/11/main" uri="{DE250136-89BD-433C-8126-D09CA5730AF9}">
        <x15:connection id="Calendar"/>
      </ext>
    </extLst>
  </connection>
  <connection id="2" xr16:uid="{A70F73FE-9564-4F9D-A7DA-998773FD99AC}" keepAlive="1" name="ThisWorkbookDataModel" description="Data Model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ED996656-42BB-49C8-AAC3-D49141164E75}" name="WorksheetConnection_draft.xlsx!Data" type="102" refreshedVersion="8" minRefreshableVersion="5">
    <extLst>
      <ext xmlns:x15="http://schemas.microsoft.com/office/spreadsheetml/2010/11/main" uri="{DE250136-89BD-433C-8126-D09CA5730AF9}">
        <x15:connection id="Data">
          <x15:rangePr sourceName="_xlcn.WorksheetConnection_draft.xlsxData1"/>
        </x15:connection>
      </ext>
    </extLst>
  </connection>
  <connection id="4" xr16:uid="{268671A4-B877-42BD-9A48-5CFD162CFFDB}" name="WorksheetConnection_draft.xlsx!Employee" type="102" refreshedVersion="8" minRefreshableVersion="5">
    <extLst>
      <ext xmlns:x15="http://schemas.microsoft.com/office/spreadsheetml/2010/11/main" uri="{DE250136-89BD-433C-8126-D09CA5730AF9}">
        <x15:connection id="Employee">
          <x15:rangePr sourceName="_xlcn.WorksheetConnection_draft.xlsxEmployee1"/>
        </x15:connection>
      </ext>
    </extLst>
  </connection>
  <connection id="5" xr16:uid="{B9C594A3-5132-4009-A282-4D7F340C5CCA}" name="WorksheetConnection_draft.xlsx!month" type="102" refreshedVersion="8" minRefreshableVersion="5">
    <extLst>
      <ext xmlns:x15="http://schemas.microsoft.com/office/spreadsheetml/2010/11/main" uri="{DE250136-89BD-433C-8126-D09CA5730AF9}">
        <x15:connection id="month">
          <x15:rangePr sourceName="_xlcn.WorksheetConnection_draft.xlsxmonth1"/>
        </x15:connection>
      </ext>
    </extLst>
  </connection>
  <connection id="6" xr16:uid="{D17E342E-75B8-4628-9080-DCDDBE04CF90}" name="WorksheetConnection_draft.xlsx!TypeWork" type="102" refreshedVersion="8" minRefreshableVersion="5">
    <extLst>
      <ext xmlns:x15="http://schemas.microsoft.com/office/spreadsheetml/2010/11/main" uri="{DE250136-89BD-433C-8126-D09CA5730AF9}">
        <x15:connection id="TypeWork">
          <x15:rangePr sourceName="_xlcn.WorksheetConnection_draft.xlsxTypeWork1"/>
        </x15:connection>
      </ext>
    </extLst>
  </connection>
</connections>
</file>

<file path=xl/metadata.xml><?xml version="1.0" encoding="utf-8"?>
<metadata xmlns="http://schemas.openxmlformats.org/spreadsheetml/2006/main">
  <metadataTypes count="2">
    <metadataType name="XLDAPR" minSupportedVersion="120000" copy="1" pasteAll="1" pasteValues="1" merge="1" splitFirst="1" rowColShift="1" clearFormats="1" clearComments="1" assign="1" coerce="1" cellMeta="1"/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Calendar].[Date (Month)].&amp;[Oct]}"/>
  </metadataStrings>
  <mdxMetadata count="1">
    <mdx n="0" f="s">
      <ms ns="1" c="0"/>
    </mdx>
  </mdxMetadata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<sst xmlns="http://schemas.openxmlformats.org/spreadsheetml/2006/main" count="107" uniqueCount="70">
  <si>
    <t>รหัสพนักงาน</t>
  </si>
  <si>
    <t>ชื่อพนักงาน</t>
  </si>
  <si>
    <t>หมายเหตุ</t>
  </si>
  <si>
    <t>วันที่/งาน</t>
  </si>
  <si>
    <t>ISO</t>
  </si>
  <si>
    <t>ประเภทงาน</t>
  </si>
  <si>
    <t>ผู้รับผิดชอบ</t>
  </si>
  <si>
    <t>ประเภทของงาน</t>
  </si>
  <si>
    <t>นาย ก</t>
  </si>
  <si>
    <t>นาย ข</t>
  </si>
  <si>
    <t>นาย ค</t>
  </si>
  <si>
    <t>IT</t>
  </si>
  <si>
    <t>HR</t>
  </si>
  <si>
    <t>MKT</t>
  </si>
  <si>
    <t>สอบ ELDE</t>
  </si>
  <si>
    <t>ปฐมนิเทศ ELDE</t>
  </si>
  <si>
    <t>TGAT</t>
  </si>
  <si>
    <t>BWG</t>
  </si>
  <si>
    <t>สอบ BWG</t>
  </si>
  <si>
    <t>งานแทรก</t>
  </si>
  <si>
    <t>วันที/งาน</t>
  </si>
  <si>
    <t>ระหว่างวันที่</t>
  </si>
  <si>
    <t>ถึงวันที่</t>
  </si>
  <si>
    <t>แผนก</t>
  </si>
  <si>
    <t>------</t>
  </si>
  <si>
    <t>นาย ง</t>
  </si>
  <si>
    <t>ACC</t>
  </si>
  <si>
    <t>test</t>
  </si>
  <si>
    <t>mflv[[[[[</t>
  </si>
  <si>
    <t>สถานะการทำงาน</t>
  </si>
  <si>
    <t>รอดำเนินการ</t>
  </si>
  <si>
    <t>อยู่ระหว่างทำงาน</t>
  </si>
  <si>
    <t>เสร็จสิ้น</t>
  </si>
  <si>
    <t>ทดสอบ</t>
  </si>
  <si>
    <t>เสร็จ</t>
  </si>
  <si>
    <t>deadline 5/10/2025</t>
  </si>
  <si>
    <t>พนักงานว่างงาน</t>
  </si>
  <si>
    <t>รหัสพนักงาน :</t>
  </si>
  <si>
    <t>ชื่อพนักงาน :</t>
  </si>
  <si>
    <t>เลือกเดือน :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</si>
  <si>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</si>
  <si>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</si>
  <si>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</si>
  <si>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</si>
  <si>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</si>
  <si>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</si>
  <si>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</si>
  <si>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</si>
  <si>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</si>
  <si>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</si>
  <si>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</si>
  <si>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</si>
  <si>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Helper</t>
  </si>
  <si>
    <t>Column1</t>
  </si>
  <si>
    <t>Column2</t>
  </si>
  <si>
    <t>Helper2</t>
  </si>
  <si>
    <t>ปี</t>
  </si>
  <si>
    <t>วันที่</t>
  </si>
  <si>
    <t>รายชื่อคนว่างงาน</t>
  </si>
  <si>
    <t>รหัสพนักงานคนว่าง</t>
  </si>
  <si>
    <t>11111,22222,33333,44444</t>
  </si>
  <si>
    <t>นาย ก , นาย ข , นาย ค , นาย ง</t>
  </si>
  <si>
    <t>44444</t>
  </si>
  <si>
    <t>33333</t>
  </si>
  <si>
    <t>Row Labels</t>
  </si>
  <si>
    <t>Grand Total</t>
  </si>
  <si>
    <t>Column Labels</t>
  </si>
  <si>
    <t>Oct</t>
  </si>
  <si>
    <t>Date (Month)</t>
  </si>
  <si>
    <t>Count of รหัสพนักงาน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</si>
</sst>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b/>
      <sz val="9"/>
      <color indexed="81"/>
      <name val="Tahoma"/>
      <family val="2"/>
    </font>
    <font>
      <sz val="16"/>
      <color theme="1"/>
      <name val="TH SarabunPSK"/>
      <family val="2"/>
    </font>
    <font>
      <b/>
      <sz val="16"/>
      <color theme="0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Cordia New"/>
      <family val="2"/>
    </font>
    <font>
      <sz val="8"/>
      <name val="Calibri"/>
      <family val="2"/>
      <charset val="222"/>
      <scheme val="minor"/>
    </font>
    <font>
      <sz val="10"/>
      <color theme="1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/>
    </xf>
    <xf numFmtId="14" fontId="2" fillId="0" borderId="0" xfId="0" applyNumberFormat="1" applyFont="1"/>
    <xf numFmtId="0" fontId="2" fillId="0" borderId="0" xfId="0" quotePrefix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2" fillId="2" borderId="1" xfId="0" applyNumberFormat="1" applyFont="1" applyFill="1" applyBorder="1" applyAlignment="1" applyProtection="1">
      <alignment horizontal="center"/>
      <protection locked="0" hidden="1"/>
    </xf>
    <xf numFmtId="14" fontId="2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14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Protection="1">
      <protection hidden="1"/>
    </xf>
    <xf numFmtId="0" fontId="2" fillId="4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Protection="1">
      <protection hidden="1"/>
    </xf>
    <xf numFmtId="0" fontId="2" fillId="4" borderId="4" xfId="0" applyFont="1" applyFill="1" applyBorder="1" applyAlignment="1" applyProtection="1">
      <alignment horizontal="center"/>
      <protection locked="0"/>
    </xf>
    <xf numFmtId="14" fontId="4" fillId="0" borderId="1" xfId="0" applyNumberFormat="1" applyFont="1" applyBorder="1" applyAlignment="1">
      <alignment horizontal="right"/>
    </xf>
    <xf numFmtId="14" fontId="4" fillId="0" borderId="3" xfId="0" applyNumberFormat="1" applyFont="1" applyBorder="1" applyAlignment="1">
      <alignment horizontal="right"/>
    </xf>
    <xf numFmtId="14" fontId="4" fillId="0" borderId="0" xfId="0" applyNumberFormat="1" applyFont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4" xfId="0" applyFont="1" applyBorder="1" applyAlignment="1">
      <alignment horizontal="center"/>
    </xf>
    <xf numFmtId="14" fontId="2" fillId="0" borderId="0" xfId="0" applyNumberFormat="1" applyFont="1" applyProtection="1">
      <protection hidden="1"/>
    </xf>
    <xf numFmtId="14" fontId="4" fillId="0" borderId="0" xfId="0" applyNumberFormat="1" applyFont="1" applyAlignment="1" applyProtection="1">
      <alignment horizontal="center"/>
      <protection hidden="1"/>
    </xf>
    <xf numFmtId="14" fontId="0" fillId="0" borderId="0" xfId="0" applyNumberFormat="1"/>
    <xf numFmtId="14" fontId="7" fillId="0" borderId="0" xfId="0" applyNumberFormat="1" applyFont="1" applyAlignment="1">
      <alignment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0" borderId="0" xfId="0" applyAlignment="1">
      <alignment horizontal="right"/>
    </xf>
    <xf numFmtId="49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d/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8" Type="http://schemas.openxmlformats.org/officeDocument/2006/relationships/customXml" Target="../customXml/item2.xml"/><Relationship Id="rId26" Type="http://schemas.openxmlformats.org/officeDocument/2006/relationships/customXml" Target="../customXml/item10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34" Type="http://schemas.openxmlformats.org/officeDocument/2006/relationships/customXml" Target="../customXml/item18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1.xml"/><Relationship Id="rId25" Type="http://schemas.openxmlformats.org/officeDocument/2006/relationships/customXml" Target="../customXml/item9.xml"/><Relationship Id="rId33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29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24" Type="http://schemas.openxmlformats.org/officeDocument/2006/relationships/customXml" Target="../customXml/item8.xml"/><Relationship Id="rId32" Type="http://schemas.openxmlformats.org/officeDocument/2006/relationships/customXml" Target="../customXml/item16.xml"/><Relationship Id="rId5" Type="http://schemas.openxmlformats.org/officeDocument/2006/relationships/worksheet" Target="worksheets/sheet5.xml"/><Relationship Id="rId15" Type="http://schemas.openxmlformats.org/officeDocument/2006/relationships/powerPivotData" Target="model/item.data"/><Relationship Id="rId23" Type="http://schemas.openxmlformats.org/officeDocument/2006/relationships/customXml" Target="../customXml/item7.xml"/><Relationship Id="rId28" Type="http://schemas.openxmlformats.org/officeDocument/2006/relationships/customXml" Target="../customXml/item12.xml"/><Relationship Id="rId36" Type="http://schemas.openxmlformats.org/officeDocument/2006/relationships/customXml" Target="../customXml/item20.xml"/><Relationship Id="rId10" Type="http://schemas.openxmlformats.org/officeDocument/2006/relationships/theme" Target="theme/theme1.xml"/><Relationship Id="rId19" Type="http://schemas.openxmlformats.org/officeDocument/2006/relationships/customXml" Target="../customXml/item3.xml"/><Relationship Id="rId31" Type="http://schemas.openxmlformats.org/officeDocument/2006/relationships/customXml" Target="../customXml/item15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eetMetadata" Target="metadata.xml"/><Relationship Id="rId22" Type="http://schemas.openxmlformats.org/officeDocument/2006/relationships/customXml" Target="../customXml/item6.xml"/><Relationship Id="rId27" Type="http://schemas.openxmlformats.org/officeDocument/2006/relationships/customXml" Target="../customXml/item11.xml"/><Relationship Id="rId30" Type="http://schemas.openxmlformats.org/officeDocument/2006/relationships/customXml" Target="../customXml/item14.xml"/><Relationship Id="rId35" Type="http://schemas.openxmlformats.org/officeDocument/2006/relationships/customXml" Target="../customXml/item19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723900</xdr:colOff>
      <xdr:row>0</xdr:row>
      <xdr:rowOff>38100</xdr:rowOff>
    </xdr:from>
    <xdr:to>
      <xdr:col>14</xdr:col>
      <xdr:colOff>19233</xdr:colOff>
      <xdr:row>10</xdr:row>
      <xdr:rowOff>105050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CA2B5D-3F15-4EDA-A04D-437D34849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5" y="38100"/>
          <a:ext cx="1314633" cy="1971950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11</xdr:row>
      <xdr:rowOff>9525</xdr:rowOff>
    </xdr:from>
    <xdr:to>
      <xdr:col>14</xdr:col>
      <xdr:colOff>543993</xdr:colOff>
      <xdr:row>22</xdr:row>
      <xdr:rowOff>47923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843F6B9-E448-41F8-B670-3006F1D9C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29175" y="2105025"/>
          <a:ext cx="7649643" cy="2133898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1</xdr:row>
      <xdr:rowOff>180975</xdr:rowOff>
    </xdr:from>
    <xdr:to>
      <xdr:col>12</xdr:col>
      <xdr:colOff>191009</xdr:colOff>
      <xdr:row>9</xdr:row>
      <xdr:rowOff>124030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1BE1BF5-0A4C-45BC-8CC4-37C5335B9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57850" y="371475"/>
          <a:ext cx="3648584" cy="1467055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antipong Nasui" refreshedDate="45933.517811342594" createdVersion="5" refreshedVersion="8" minRefreshableVersion="3" recordCount="0" supportSubquery="1" supportAdvancedDrill="1" xr:uid="{11AD9190-33A9-4A0F-8A21-1D465853AFCA}">
  <cacheSource type="external" connectionId="2"/>
  <cacheFields count="5">
    <cacheField name="[Calendar].[Date].[Date]" caption="Date" numFmtId="0" level="1">
      <sharedItems containsSemiMixedTypes="0" containsNonDate="0" containsDate="1" containsString="0" minDate="2025-10-01T00:00:00" maxDate="2025-11-01T00:00:00" count="31"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</sharedItems>
    </cacheField>
    <cacheField name="[Calendar].[Date (Month)].[Date (Month)]" caption="Date (Month)" numFmtId="0" hierarchy="1" level="1">
      <sharedItems containsSemiMixedTypes="0" containsNonDate="0" containsString="0"/>
    </cacheField>
    <cacheField name="[Data].[รหัสพนักงาน].[รหัสพนักงาน]" caption="รหัสพนักงาน" numFmtId="0" hierarchy="3" level="1">
      <sharedItems containsSemiMixedTypes="0" containsString="0" containsNumber="1" containsInteger="1" minValue="11111" maxValue="44444" count="4">
        <n v="11111"/>
        <n v="22222"/>
        <n v="33333"/>
        <n v="44444"/>
      </sharedItems>
      <extLst>
        <ext xmlns:x15="http://schemas.microsoft.com/office/spreadsheetml/2010/11/main" uri="{4F2E5C28-24EA-4eb8-9CBF-B6C8F9C3D259}">
          <x15:cachedUniqueNames>
            <x15:cachedUniqueName index="0" name="[Data].[รหัสพนักงาน].&amp;[11111]"/>
            <x15:cachedUniqueName index="1" name="[Data].[รหัสพนักงาน].&amp;[22222]"/>
            <x15:cachedUniqueName index="2" name="[Data].[รหัสพนักงาน].&amp;[33333]"/>
            <x15:cachedUniqueName index="3" name="[Data].[รหัสพนักงาน].&amp;[44444]"/>
          </x15:cachedUniqueNames>
        </ext>
      </extLst>
    </cacheField>
    <cacheField name="[Measures].[Count of รหัสพนักงาน]" caption="Count of รหัสพนักงาน" numFmtId="0" hierarchy="27" level="32767"/>
    <cacheField name="[Data].[ชื่อพนักงาน].[ชื่อพนักงาน]" caption="ชื่อพนักงาน" numFmtId="0" hierarchy="4" level="1">
      <sharedItems count="4">
        <s v="นาย ก"/>
        <s v="นาย ข"/>
        <s v="นาย ค"/>
        <s v="นาย ง"/>
      </sharedItems>
    </cacheField>
  </cacheFields>
  <cacheHierarchies count="28">
    <cacheHierarchy uniqueName="[Calendar].[Date]" caption="Date" attribute="1" time="1" defaultMemberUniqueName="[Calendar].[Date].[All]" allUniqueName="[Calendar].[Date].[All]" dimensionUniqueName="[Calendar]" displayFolder="" count="2" memberValueDatatype="7" unbalanced="0">
      <fieldsUsage count="2">
        <fieldUsage x="-1"/>
        <fieldUsage x="0"/>
      </fieldsUsage>
    </cacheHierarchy>
    <cacheHierarchy uniqueName="[Calendar].[Date (Month)]" caption="Date (Month)" attribute="1" defaultMemberUniqueName="[Calendar].[Date (Month)].[All]" allUniqueName="[Calendar].[Date (Month)].[All]" dimensionUniqueName="[Calendar]" displayFolder="" count="2" memberValueDatatype="130" unbalanced="0">
      <fieldsUsage count="2">
        <fieldUsage x="-1"/>
        <fieldUsage x="1"/>
      </fieldsUsage>
    </cacheHierarchy>
    <cacheHierarchy uniqueName="[Data].[วันที่/งาน]" caption="วันที่/งาน" attribute="1" time="1" defaultMemberUniqueName="[Data].[วันที่/งาน].[All]" allUniqueName="[Data].[วันที่/งาน].[All]" dimensionUniqueName="[Data]" displayFolder="" count="0" memberValueDatatype="7" unbalanced="0"/>
    <cacheHierarchy uniqueName="[Data].[รหัสพนักงาน]" caption="รหัสพนักงาน" attribute="1" defaultMemberUniqueName="[Data].[รหัสพนักงาน].[All]" allUniqueName="[Data].[รหัสพนักงาน].[All]" dimensionUniqueName="[Data]" displayFolder="" count="2" memberValueDatatype="20" unbalanced="0">
      <fieldsUsage count="2">
        <fieldUsage x="-1"/>
        <fieldUsage x="2"/>
      </fieldsUsage>
    </cacheHierarchy>
    <cacheHierarchy uniqueName="[Data].[ชื่อพนักงาน]" caption="ชื่อพนักงาน" attribute="1" defaultMemberUniqueName="[Data].[ชื่อพนักงาน].[All]" allUniqueName="[Data].[ชื่อพนักงาน].[All]" dimensionUniqueName="[Data]" displayFolder="" count="2" memberValueDatatype="130" unbalanced="0">
      <fieldsUsage count="2">
        <fieldUsage x="-1"/>
        <fieldUsage x="4"/>
      </fieldsUsage>
    </cacheHierarchy>
    <cacheHierarchy uniqueName="[Data].[ประเภทงาน]" caption="ประเภทงาน" attribute="1" defaultMemberUniqueName="[Data].[ประเภทงาน].[All]" allUniqueName="[Data].[ประเภทงาน].[All]" dimensionUniqueName="[Data]" displayFolder="" count="0" memberValueDatatype="130" unbalanced="0"/>
    <cacheHierarchy uniqueName="[Data].[สถานะการทำงาน]" caption="สถานะการทำงาน" attribute="1" defaultMemberUniqueName="[Data].[สถานะการทำงาน].[All]" allUniqueName="[Data].[สถานะการทำงาน].[All]" dimensionUniqueName="[Data]" displayFolder="" count="0" memberValueDatatype="130" unbalanced="0"/>
    <cacheHierarchy uniqueName="[Data].[หมายเหตุ]" caption="หมายเหตุ" attribute="1" defaultMemberUniqueName="[Data].[หมายเหตุ].[All]" allUniqueName="[Data].[หมายเหตุ].[All]" dimensionUniqueName="[Data]" displayFolder="" count="0" memberValueDatatype="130" unbalanced="0"/>
    <cacheHierarchy uniqueName="[Data].[งานแทรก]" caption="งานแทรก" attribute="1" defaultMemberUniqueName="[Data].[งานแทรก].[All]" allUniqueName="[Data].[งานแทรก].[All]" dimensionUniqueName="[Data]" displayFolder="" count="0" memberValueDatatype="130" unbalanced="0"/>
    <cacheHierarchy uniqueName="[Data].[Helper]" caption="Helper" attribute="1" defaultMemberUniqueName="[Data].[Helper].[All]" allUniqueName="[Data].[Helper].[All]" dimensionUniqueName="[Data]" displayFolder="" count="0" memberValueDatatype="20" unbalanced="0"/>
    <cacheHierarchy uniqueName="[Data].[Helper2]" caption="Helper2" attribute="1" defaultMemberUniqueName="[Data].[Helper2].[All]" allUniqueName="[Data].[Helper2].[All]" dimensionUniqueName="[Data]" displayFolder="" count="0" memberValueDatatype="20" unbalanced="0"/>
    <cacheHierarchy uniqueName="[Employee].[รหัสพนักงาน]" caption="รหัสพนักงาน" attribute="1" defaultMemberUniqueName="[Employee].[รหัสพนักงาน].[All]" allUniqueName="[Employee].[รหัสพนักงาน].[All]" dimensionUniqueName="[Employee]" displayFolder="" count="0" memberValueDatatype="20" unbalanced="0"/>
    <cacheHierarchy uniqueName="[Employee].[ชื่อพนักงาน]" caption="ชื่อพนักงาน" attribute="1" defaultMemberUniqueName="[Employee].[ชื่อพนักงาน].[All]" allUniqueName="[Employee].[ชื่อพนักงาน].[All]" dimensionUniqueName="[Employee]" displayFolder="" count="0" memberValueDatatype="130" unbalanced="0"/>
    <cacheHierarchy uniqueName="[Employee].[แผนก]" caption="แผนก" attribute="1" defaultMemberUniqueName="[Employee].[แผนก].[All]" allUniqueName="[Employee].[แผนก].[All]" dimensionUniqueName="[Employee]" displayFolder="" count="0" memberValueDatatype="130" unbalanced="0"/>
    <cacheHierarchy uniqueName="[month].[Column1]" caption="Column1" attribute="1" defaultMemberUniqueName="[month].[Column1].[All]" allUniqueName="[month].[Column1].[All]" dimensionUniqueName="[month]" displayFolder="" count="0" memberValueDatatype="130" unbalanced="0"/>
    <cacheHierarchy uniqueName="[month].[Column2]" caption="Column2" attribute="1" defaultMemberUniqueName="[month].[Column2].[All]" allUniqueName="[month].[Column2].[All]" dimensionUniqueName="[month]" displayFolder="" count="0" memberValueDatatype="20" unbalanced="0"/>
    <cacheHierarchy uniqueName="[TypeWork].[ประเภทของงาน]" caption="ประเภทของงาน" attribute="1" defaultMemberUniqueName="[TypeWork].[ประเภทของงาน].[All]" allUniqueName="[TypeWork].[ประเภทของงาน].[All]" dimensionUniqueName="[TypeWork]" displayFolder="" count="0" memberValueDatatype="130" unbalanced="0"/>
    <cacheHierarchy uniqueName="[Calendar].[Date (Month Index)]" caption="Date (Month Index)" attribute="1" defaultMemberUniqueName="[Calendar].[Date (Month Index)].[All]" allUniqueName="[Calendar].[Date (Month Index)].[All]" dimensionUniqueName="[Calendar]" displayFolder="" count="0" memberValueDatatype="20" unbalanced="0" hidden="1"/>
    <cacheHierarchy uniqueName="[Measures].[__XL_Count Data]" caption="__XL_Count Data" measure="1" displayFolder="" measureGroup="Data" count="0" hidden="1"/>
    <cacheHierarchy uniqueName="[Measures].[__XL_Count TypeWork]" caption="__XL_Count TypeWork" measure="1" displayFolder="" measureGroup="TypeWork" count="0" hidden="1"/>
    <cacheHierarchy uniqueName="[Measures].[__XL_Count Employee]" caption="__XL_Count Employee" measure="1" displayFolder="" measureGroup="Employee" count="0" hidden="1"/>
    <cacheHierarchy uniqueName="[Measures].[__XL_Count Calendar]" caption="__XL_Count Calendar" measure="1" displayFolder="" measureGroup="Calendar" count="0" hidden="1"/>
    <cacheHierarchy uniqueName="[Measures].[__XL_Count month]" caption="__XL_Count month" measure="1" displayFolder="" measureGroup="month" count="0" hidden="1"/>
    <cacheHierarchy uniqueName="[Measures].[__No measures defined]" caption="__No measures defined" measure="1" displayFolder="" count="0" hidden="1"/>
    <cacheHierarchy uniqueName="[Measures].[Sum of รหัสพนักงาน]" caption="Sum of รหัสพนักงาน" measure="1" displayFolder="" measureGroup="Data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Count of ประเภทของงาน]" caption="Count of ประเภทของงาน" measure="1" displayFolder="" measureGroup="TypeWork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um of รหัสพนักงาน 2]" caption="Sum of รหัสพนักงาน 2" measure="1" displayFolder="" measureGroup="Employee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Count of รหัสพนักงาน]" caption="Count of รหัสพนักงาน" measure="1" displayFolder="" measureGroup="Data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6">
    <dimension name="Calendar" uniqueName="[Calendar]" caption="Calendar"/>
    <dimension name="Data" uniqueName="[Data]" caption="Data"/>
    <dimension name="Employee" uniqueName="[Employee]" caption="Employee"/>
    <dimension measure="1" name="Measures" uniqueName="[Measures]" caption="Measures"/>
    <dimension name="month" uniqueName="[month]" caption="month"/>
    <dimension name="TypeWork" uniqueName="[TypeWork]" caption="TypeWork"/>
  </dimensions>
  <measureGroups count="5">
    <measureGroup name="Calendar" caption="Calendar"/>
    <measureGroup name="Data" caption="Data"/>
    <measureGroup name="Employee" caption="Employee"/>
    <measureGroup name="month" caption="month"/>
    <measureGroup name="TypeWork" caption="TypeWork"/>
  </measureGroups>
  <maps count="8">
    <map measureGroup="0" dimension="0"/>
    <map measureGroup="1" dimension="0"/>
    <map measureGroup="1" dimension="1"/>
    <map measureGroup="1" dimension="2"/>
    <map measureGroup="1" dimension="5"/>
    <map measureGroup="2" dimension="2"/>
    <map measureGroup="3" dimension="4"/>
    <map measureGroup="4" dimension="5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49A08D-139F-4E3A-A8FC-4FABF0A11D52}" name="PivotTable1" cacheId="83" applyNumberFormats="0" applyBorderFormats="0" applyFontFormats="0" applyPatternFormats="0" applyAlignmentFormats="0" applyWidthHeightFormats="1" dataCaption="Values" tag="a5e65992-7d83-47c0-a27c-4fe5b225389d" updatedVersion="8" minRefreshableVersion="3" useAutoFormatting="1" itemPrintTitles="1" createdVersion="5" indent="0" showEmptyRow="1" outline="1" outlineData="1" multipleFieldFilters="0">
  <location ref="B3:G37" firstHeaderRow="1" firstDataRow="3" firstDataCol="1" rowPageCount="1" colPageCount="1"/>
  <pivotFields count="5">
    <pivotField axis="axisRow" allDrilled="1" subtotalTop="0" showAll="0" dataSourceSort="1" defaultSubtotal="0" defaultAttributeDrillState="1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axis="axisPage"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xis="axisCol" allDrilled="1" subtotalTop="0" showAll="0" dataSourceSort="1" defaultSubtotal="0" defaultAttributeDrillState="1">
      <items count="4">
        <item x="0"/>
        <item x="1"/>
        <item x="2"/>
        <item x="3"/>
      </items>
    </pivotField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2">
    <field x="2"/>
    <field x="4"/>
  </colFields>
  <colItems count="5">
    <i>
      <x/>
      <x/>
    </i>
    <i>
      <x v="1"/>
      <x v="1"/>
    </i>
    <i>
      <x v="2"/>
      <x v="2"/>
    </i>
    <i>
      <x v="3"/>
      <x v="3"/>
    </i>
    <i t="grand">
      <x/>
    </i>
  </colItems>
  <pageFields count="1">
    <pageField fld="1" hier="1" name="[Calendar].[Date (Month)].&amp;[Oct]" cap="Oct"/>
  </pageFields>
  <dataFields count="1">
    <dataField name="Count of รหัสพนักงาน" fld="3" subtotal="count" baseField="0" baseItem="10"/>
  </dataFields>
  <pivotHierarchies count="2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 caption="Count of รหัสพนักงาน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2">
    <colHierarchyUsage hierarchyUsage="3"/>
    <colHierarchyUsage hierarchyUsage="4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month]"/>
        <x15:activeTabTopLevelEntity name="[Calendar]"/>
        <x15:activeTabTopLevelEntity name="[Data]"/>
        <x15:activeTabTopLevelEntity name="[TypeWork]"/>
        <x15:activeTabTopLevelEntity name="[Employe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D5F65A-B2A5-4C26-8B82-FD0B21EA179A}" name="Employee" displayName="Employee" ref="A1:C5" totalsRowShown="0" headerRowDxfId="37" dataDxfId="36">
  <autoFilter ref="A1:C5" xr:uid="{CBD5F65A-B2A5-4C26-8B82-FD0B21EA179A}"/>
  <tableColumns count="3">
    <tableColumn id="1" xr3:uid="{041DAB60-EE9F-46CF-80AF-AF9E60ED46DE}" name="รหัสพนักงาน" dataDxfId="35"/>
    <tableColumn id="2" xr3:uid="{07B4019A-C74C-4844-B774-925BAC45EEA5}" name="ชื่อพนักงาน" dataDxfId="34"/>
    <tableColumn id="3" xr3:uid="{9030CA54-B28E-43CB-8B57-5A372AE1654F}" name="แผนก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447522-96E4-4EA1-837F-0E5A4D0687D7}" name="TypeWork" displayName="TypeWork" ref="H1:H7" totalsRowShown="0" headerRowDxfId="32" dataDxfId="31">
  <autoFilter ref="H1:H7" xr:uid="{82447522-96E4-4EA1-837F-0E5A4D0687D7}"/>
  <tableColumns count="1">
    <tableColumn id="1" xr3:uid="{E5D7C44C-03EC-4AA0-AAA4-0B48B69C3733}" name="ประเภทของงาน" dataDxfId="3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9AC2F4-B7AE-4630-BB70-E49E1E9276B1}" name="Data" displayName="Data" ref="A1:I7" totalsRowShown="0" headerRowDxfId="29" dataDxfId="28">
  <autoFilter ref="A1:I7" xr:uid="{359AC2F4-B7AE-4630-BB70-E49E1E9276B1}"/>
  <tableColumns count="9">
    <tableColumn id="1" xr3:uid="{ACFBD2D9-2914-4162-B372-850EBD66D3DB}" name="วันที่/งาน" dataDxfId="27"/>
    <tableColumn id="2" xr3:uid="{61EBEFCD-2EA1-47C5-A8CF-EFFB8ABB3C25}" name="รหัสพนักงาน" dataDxfId="26"/>
    <tableColumn id="3" xr3:uid="{D48DC2C7-6F74-4C30-8022-D03B3F016E90}" name="ชื่อพนักงาน" dataDxfId="25">
      <calculatedColumnFormula>VLOOKUP(B2,Employee[],2,0)</calculatedColumnFormula>
    </tableColumn>
    <tableColumn id="4" xr3:uid="{7C84A522-6F0E-420A-9C42-48CB48A66CA3}" name="ประเภทงาน" dataDxfId="24"/>
    <tableColumn id="6" xr3:uid="{EB217E58-FDEA-4EDF-B308-81540194AC81}" name="สถานะการทำงาน" dataDxfId="23"/>
    <tableColumn id="5" xr3:uid="{188C76FB-951D-4094-B4CC-3DF1F7462492}" name="หมายเหตุ" dataDxfId="22"/>
    <tableColumn id="7" xr3:uid="{0F52DFB0-062F-4DDB-AC38-EA9DDC2E6CF8}" name="งานแทรก" dataDxfId="21"/>
    <tableColumn id="8" xr3:uid="{02212EBD-D6C3-4B5D-8A52-FAC158E528BC}" name="Helper" dataDxfId="20">
      <calculatedColumnFormula>month[](Data[[#This Row],[วันที่/งาน]])</calculatedColumnFormula>
    </tableColumn>
    <tableColumn id="9" xr3:uid="{590CE4D1-61E6-4D60-A9FE-FA8F700DD83A}" name="Helper2" dataDxfId="19">
      <calculatedColumnFormula>YEAR(Data[[#This Row],[วันที่/งาน]])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46228D2-CF72-4EE4-B43E-BBE2DFC981D1}" name="month" displayName="month" ref="A1:B13" totalsRowShown="0" headerRowDxfId="18" headerRowBorderDxfId="17" tableBorderDxfId="16" totalsRowBorderDxfId="15">
  <autoFilter ref="A1:B13" xr:uid="{946228D2-CF72-4EE4-B43E-BBE2DFC981D1}"/>
  <tableColumns count="2">
    <tableColumn id="1" xr3:uid="{3C83C0F3-DD73-4F00-AD9D-3075C52D925C}" name="Column1" dataDxfId="14"/>
    <tableColumn id="2" xr3:uid="{78B0ACDA-5983-468A-876E-3D4B7B3D3B0D}" name="Column2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705AC-E589-4B17-B8E1-CE685DC1B08A}">
  <sheetPr>
    <tabColor rgb="FFFF0000"/>
  </sheetPr>
  <dimension ref="A1:J7"/>
  <sheetViews>
    <sheetView showGridLines="0" workbookViewId="0">
      <selection activeCell="B19" sqref="B19"/>
    </sheetView>
  </sheetViews>
  <sheetFormatPr defaultRowHeight="24"/>
  <cols>
    <col min="1" max="1" width="17.1796875" style="1" bestFit="1" customWidth="1"/>
    <col min="2" max="2" width="15.81640625" style="1" bestFit="1" customWidth="1"/>
    <col min="3" max="3" width="19.7265625" style="1" customWidth="1"/>
    <col min="4" max="7" width="9.1796875" style="2"/>
    <col min="8" max="8" width="18.1796875" style="2" customWidth="1"/>
    <col min="9" max="10" width="9.1796875" style="2"/>
  </cols>
  <sheetData>
    <row r="1" spans="1:8">
      <c r="A1" s="1" t="s">
        <v>0</v>
      </c>
      <c r="B1" s="1" t="s">
        <v>1</v>
      </c>
      <c r="C1" s="1" t="s">
        <v>23</v>
      </c>
      <c r="H1" s="2" t="s">
        <v>7</v>
      </c>
    </row>
    <row r="2" spans="1:8">
      <c r="A2" s="1">
        <v>11111</v>
      </c>
      <c r="B2" s="1" t="s">
        <v>8</v>
      </c>
      <c r="C2" s="1" t="s">
        <v>11</v>
      </c>
      <c r="H2" s="2" t="s">
        <v>4</v>
      </c>
    </row>
    <row r="3" spans="1:8">
      <c r="A3" s="1">
        <v>22222</v>
      </c>
      <c r="B3" s="1" t="s">
        <v>9</v>
      </c>
      <c r="C3" s="1" t="s">
        <v>12</v>
      </c>
      <c r="H3" s="2" t="s">
        <v>14</v>
      </c>
    </row>
    <row r="4" spans="1:8">
      <c r="A4" s="1">
        <v>33333</v>
      </c>
      <c r="B4" s="1" t="s">
        <v>10</v>
      </c>
      <c r="C4" s="1" t="s">
        <v>13</v>
      </c>
      <c r="H4" s="2" t="s">
        <v>15</v>
      </c>
    </row>
    <row r="5" spans="1:8">
      <c r="A5" s="1">
        <v>44444</v>
      </c>
      <c r="B5" s="1" t="s">
        <v>25</v>
      </c>
      <c r="C5" s="1" t="s">
        <v>26</v>
      </c>
      <c r="H5" s="2" t="s">
        <v>16</v>
      </c>
    </row>
    <row r="6" spans="1:8">
      <c r="H6" s="2" t="s">
        <v>17</v>
      </c>
    </row>
    <row r="7" spans="1:8">
      <c r="H7" s="2" t="s">
        <v>18</v>
      </c>
    </row>
  </sheetData>
  <pageMargins left="0.7" right="0.7" top="0.75" bottom="0.75" header="0.3" footer="0.3"/>
  <pageSetup paperSize="9" orientation="portrait" verticalDpi="0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04D4C-47A1-408C-A7E6-A3B4BE4F294B}">
  <sheetPr>
    <tabColor rgb="FFFFC000"/>
  </sheetPr>
  <dimension ref="A1:I7"/>
  <sheetViews>
    <sheetView showGridLines="0" workbookViewId="0">
      <selection activeCell="A2" sqref="A2:I7"/>
    </sheetView>
  </sheetViews>
  <sheetFormatPr defaultRowHeight="24"/>
  <cols>
    <col min="1" max="1" width="13.453125" style="2" bestFit="1" customWidth="1"/>
    <col min="2" max="2" width="19.54296875" style="1" customWidth="1"/>
    <col min="3" max="3" width="18.1796875" style="1" customWidth="1"/>
    <col min="4" max="4" width="17.81640625" style="2" customWidth="1"/>
    <col min="5" max="5" width="20" style="2" bestFit="1" customWidth="1"/>
    <col min="6" max="6" width="23.26953125" style="2" customWidth="1"/>
    <col min="7" max="7" width="29.26953125" customWidth="1"/>
    <col min="8" max="8" width="11.81640625" hidden="1" customWidth="1"/>
    <col min="9" max="9" width="12.81640625" hidden="1" customWidth="1"/>
  </cols>
  <sheetData>
    <row r="1" spans="1:9">
      <c r="A1" s="1" t="s">
        <v>3</v>
      </c>
      <c r="B1" s="1" t="s">
        <v>0</v>
      </c>
      <c r="C1" s="1" t="s">
        <v>1</v>
      </c>
      <c r="D1" s="1" t="s">
        <v>5</v>
      </c>
      <c r="E1" s="1" t="s">
        <v>29</v>
      </c>
      <c r="F1" s="1" t="s">
        <v>2</v>
      </c>
      <c r="G1" s="1" t="s">
        <v>19</v>
      </c>
      <c r="H1" s="1" t="s">
        <v>52</v>
      </c>
      <c r="I1" s="1" t="s">
        <v>55</v>
      </c>
    </row>
    <row r="2" spans="1:9">
      <c r="A2" s="4">
        <v>45932</v>
      </c>
      <c r="B2" s="1">
        <v>11111</v>
      </c>
      <c r="C2" s="1" t="str">
        <f>VLOOKUP(B2,Employee[],2,0)</f>
        <v>นาย ก</v>
      </c>
      <c r="D2" s="1" t="s">
        <v>4</v>
      </c>
      <c r="E2" s="1" t="s">
        <v>30</v>
      </c>
      <c r="F2" s="5" t="s">
        <v>24</v>
      </c>
      <c r="G2" s="1"/>
      <c r="H2" s="1">
        <f>MONTH(Data[[#This Row],[วันที่/งาน]])</f>
        <v>10</v>
      </c>
      <c r="I2" s="1">
        <f>YEAR(Data[[#This Row],[วันที่/งาน]])</f>
        <v>2025</v>
      </c>
    </row>
    <row r="3" spans="1:9">
      <c r="A3" s="4">
        <v>45932</v>
      </c>
      <c r="B3" s="1">
        <v>22222</v>
      </c>
      <c r="C3" s="1" t="str">
        <f>VLOOKUP(B3,Employee[],2,0)</f>
        <v>นาย ข</v>
      </c>
      <c r="D3" s="1" t="s">
        <v>15</v>
      </c>
      <c r="E3" s="1" t="s">
        <v>30</v>
      </c>
      <c r="F3" s="1" t="s">
        <v>33</v>
      </c>
      <c r="G3" s="1"/>
      <c r="H3" s="1">
        <f>MONTH(Data[[#This Row],[วันที่/งาน]])</f>
        <v>10</v>
      </c>
      <c r="I3" s="1">
        <f>YEAR(Data[[#This Row],[วันที่/งาน]])</f>
        <v>2025</v>
      </c>
    </row>
    <row r="4" spans="1:9">
      <c r="A4" s="4">
        <v>45932</v>
      </c>
      <c r="B4" s="1">
        <v>33333</v>
      </c>
      <c r="C4" s="1" t="str">
        <f>VLOOKUP(B4,Employee[],2,0)</f>
        <v>นาย ค</v>
      </c>
      <c r="D4" s="1" t="s">
        <v>16</v>
      </c>
      <c r="E4" s="1" t="s">
        <v>31</v>
      </c>
      <c r="F4" s="1" t="s">
        <v>27</v>
      </c>
      <c r="G4" s="1"/>
      <c r="H4" s="1">
        <f>MONTH(Data[[#This Row],[วันที่/งาน]])</f>
        <v>10</v>
      </c>
      <c r="I4" s="1">
        <f>YEAR(Data[[#This Row],[วันที่/งาน]])</f>
        <v>2025</v>
      </c>
    </row>
    <row r="5" spans="1:9">
      <c r="A5" s="4">
        <v>45933</v>
      </c>
      <c r="B5" s="1">
        <v>11111</v>
      </c>
      <c r="C5" s="1" t="str">
        <f>VLOOKUP(B5,Employee[],2,0)</f>
        <v>นาย ก</v>
      </c>
      <c r="D5" s="1" t="s">
        <v>14</v>
      </c>
      <c r="E5" s="1" t="s">
        <v>31</v>
      </c>
      <c r="F5" s="1" t="s">
        <v>28</v>
      </c>
      <c r="G5" s="1"/>
      <c r="H5" s="1">
        <f>MONTH(Data[[#This Row],[วันที่/งาน]])</f>
        <v>10</v>
      </c>
      <c r="I5" s="1">
        <f>YEAR(Data[[#This Row],[วันที่/งาน]])</f>
        <v>2025</v>
      </c>
    </row>
    <row r="6" spans="1:9">
      <c r="A6" s="4">
        <v>45933</v>
      </c>
      <c r="B6" s="1">
        <v>22222</v>
      </c>
      <c r="C6" s="1" t="str">
        <f>VLOOKUP(B6,Employee[],2,0)</f>
        <v>นาย ข</v>
      </c>
      <c r="D6" s="1" t="s">
        <v>4</v>
      </c>
      <c r="E6" s="1" t="s">
        <v>32</v>
      </c>
      <c r="F6" s="1" t="s">
        <v>34</v>
      </c>
      <c r="G6" s="1"/>
      <c r="H6" s="1">
        <f>MONTH(Data[[#This Row],[วันที่/งาน]])</f>
        <v>10</v>
      </c>
      <c r="I6" s="1">
        <f>YEAR(Data[[#This Row],[วันที่/งาน]])</f>
        <v>2025</v>
      </c>
    </row>
    <row r="7" spans="1:9">
      <c r="A7" s="4">
        <v>45933</v>
      </c>
      <c r="B7" s="1">
        <v>44444</v>
      </c>
      <c r="C7" s="1" t="str">
        <f>VLOOKUP(B7,Employee[],2,0)</f>
        <v>นาย ง</v>
      </c>
      <c r="D7" s="1" t="s">
        <v>14</v>
      </c>
      <c r="E7" s="1" t="s">
        <v>31</v>
      </c>
      <c r="F7" s="1" t="s">
        <v>35</v>
      </c>
      <c r="G7" s="1"/>
      <c r="H7" s="1">
        <f>MONTH(Data[[#This Row],[วันที่/งาน]])</f>
        <v>10</v>
      </c>
      <c r="I7" s="1">
        <f>YEAR(Data[[#This Row],[วันที่/งาน]])</f>
        <v>2025</v>
      </c>
    </row>
  </sheetData>
  <conditionalFormatting sqref="A2:F920">
    <cfRule type="expression" dxfId="12" priority="1">
      <formula>$E2="เสร็จสิ้น"</formula>
    </cfRule>
    <cfRule type="expression" dxfId="11" priority="2">
      <formula>$E2="อยู่ระหว่างทำงาน"</formula>
    </cfRule>
    <cfRule type="expression" dxfId="10" priority="3">
      <formula>$E2="รอดำเนินการ"</formula>
    </cfRule>
  </conditionalFormatting>
  <dataValidations count="1">
    <dataValidation type="list" allowBlank="1" showInputMessage="1" showErrorMessage="1" sqref="E2:E7" xr:uid="{6B123C74-4EDE-4DE3-A968-2AD03A8E8E58}">
      <formula1>"รอดำเนินการ,อยู่ระหว่างทำงาน,เสร็จสิ้น"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84EF1D9-3D7F-4C01-A754-341826C8039B}">
          <x14:formula1>
            <xm:f>OFFSET(Settings!$H$2,0,0,COUNTIF(Settings!$H$2:$H$50,"*?"))</xm:f>
          </x14:formula1>
          <xm:sqref>D2:D7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521EE-55DF-499B-A65D-496C6E2AFA44}">
  <sheetPr>
    <tabColor rgb="FF0070C0"/>
  </sheetPr>
  <dimension ref="A1:F10"/>
  <sheetViews>
    <sheetView showGridLines="0" workbookViewId="0">
      <selection activeCell="A5" sqref="A5"/>
    </sheetView>
  </sheetViews>
  <sheetFormatPr defaultRowHeight="24"/>
  <cols>
    <col min="1" max="1" width="16.453125" style="8" bestFit="1" customWidth="1"/>
    <col min="2" max="2" width="14.26953125" style="9" customWidth="1"/>
    <col min="3" max="3" width="24.453125" style="9" customWidth="1"/>
    <col min="4" max="4" width="32.453125" style="9" customWidth="1"/>
    <col min="5" max="5" width="20.54296875" style="9" customWidth="1"/>
    <col min="6" max="6" width="18.54296875" customWidth="1"/>
  </cols>
  <sheetData>
    <row r="1" spans="1:6">
      <c r="A1" s="6"/>
      <c r="B1" s="1"/>
      <c r="C1" s="1"/>
      <c r="D1" s="1"/>
      <c r="E1" s="1"/>
    </row>
    <row r="2" spans="1:6">
      <c r="A2" s="6"/>
      <c r="B2" s="3" t="s">
        <v>21</v>
      </c>
      <c r="C2" s="7">
        <v>45931</v>
      </c>
      <c r="D2" s="3" t="s">
        <v>22</v>
      </c>
      <c r="E2" s="7">
        <v>45936</v>
      </c>
    </row>
    <row r="3" spans="1:6">
      <c r="A3" s="6"/>
      <c r="B3" s="1"/>
      <c r="C3" s="1"/>
      <c r="D3" s="1"/>
      <c r="E3" s="1"/>
    </row>
    <row r="4" spans="1:6">
      <c r="A4" s="10" t="s">
        <v>20</v>
      </c>
      <c r="B4" s="11" t="s">
        <v>6</v>
      </c>
      <c r="C4" s="11" t="s">
        <v>5</v>
      </c>
      <c r="D4" s="11" t="s">
        <v>29</v>
      </c>
      <c r="E4" s="11" t="s">
        <v>2</v>
      </c>
      <c r="F4" s="12" t="s">
        <v>19</v>
      </c>
    </row>
    <row r="5" spans="1:6">
      <c r="A5" s="8" cm="1">
        <f t="array" ref="A5:F10">IFERROR(_xlfn._xlws.FILTER(_xlfn._xlws.FILTER(Data[],(Data[วันที่/งาน]&gt;=$C$2)*(Data[วันที่/งาน]&lt;=$E$2),"ไม่มีข้อมูลที่จะแสดง"),{1,0,1,1,1,1,1,0,0}),"ไม่มีข้อมูลที่แสดง")</f>
        <v>45932</v>
      </c>
      <c r="B5" s="9" t="str">
        <v>นาย ก</v>
      </c>
      <c r="C5" s="9" t="str">
        <v>ISO</v>
      </c>
      <c r="D5" s="9" t="str">
        <v>รอดำเนินการ</v>
      </c>
      <c r="E5" s="9" t="str">
        <v>------</v>
      </c>
      <c r="F5">
        <v>0</v>
      </c>
    </row>
    <row r="6" spans="1:6">
      <c r="A6" s="8">
        <v>45932</v>
      </c>
      <c r="B6" s="9" t="str">
        <v>นาย ข</v>
      </c>
      <c r="C6" s="9" t="str">
        <v>ปฐมนิเทศ ELDE</v>
      </c>
      <c r="D6" s="9" t="str">
        <v>รอดำเนินการ</v>
      </c>
      <c r="E6" s="9" t="str">
        <v>ทดสอบ</v>
      </c>
      <c r="F6">
        <v>0</v>
      </c>
    </row>
    <row r="7" spans="1:6">
      <c r="A7" s="8">
        <v>45932</v>
      </c>
      <c r="B7" s="9" t="str">
        <v>นาย ค</v>
      </c>
      <c r="C7" s="9" t="str">
        <v>TGAT</v>
      </c>
      <c r="D7" s="9" t="str">
        <v>อยู่ระหว่างทำงาน</v>
      </c>
      <c r="E7" s="9" t="str">
        <v>test</v>
      </c>
      <c r="F7">
        <v>0</v>
      </c>
    </row>
    <row r="8" spans="1:6" ht="21.75" customHeight="1">
      <c r="A8" s="8">
        <v>45933</v>
      </c>
      <c r="B8" s="9" t="str">
        <v>นาย ก</v>
      </c>
      <c r="C8" s="9" t="str">
        <v>สอบ ELDE</v>
      </c>
      <c r="D8" s="9" t="str">
        <v>อยู่ระหว่างทำงาน</v>
      </c>
      <c r="E8" s="9" t="str">
        <v>mflv[[[[[</v>
      </c>
      <c r="F8">
        <v>0</v>
      </c>
    </row>
    <row r="9" spans="1:6">
      <c r="A9" s="8">
        <v>45933</v>
      </c>
      <c r="B9" s="9" t="str">
        <v>นาย ข</v>
      </c>
      <c r="C9" s="9" t="str">
        <v>ISO</v>
      </c>
      <c r="D9" s="9" t="str">
        <v>เสร็จสิ้น</v>
      </c>
      <c r="E9" s="9" t="str">
        <v>เสร็จ</v>
      </c>
      <c r="F9">
        <v>0</v>
      </c>
    </row>
    <row r="10" spans="1:6">
      <c r="A10" s="8">
        <v>45933</v>
      </c>
      <c r="B10" s="9" t="str">
        <v>นาย ง</v>
      </c>
      <c r="C10" s="9" t="str">
        <v>สอบ ELDE</v>
      </c>
      <c r="D10" s="9" t="str">
        <v>อยู่ระหว่างทำงาน</v>
      </c>
      <c r="E10" s="9" t="str">
        <v>deadline 5/10/2025</v>
      </c>
      <c r="F10">
        <v>0</v>
      </c>
    </row>
  </sheetData>
  <conditionalFormatting sqref="A5:E360">
    <cfRule type="expression" dxfId="9" priority="4">
      <formula>$D5="อยู่ระหว่างทำงาน"</formula>
    </cfRule>
    <cfRule type="expression" dxfId="8" priority="5">
      <formula>$D5="เสร็จสิ้น"</formula>
    </cfRule>
  </conditionalFormatting>
  <conditionalFormatting sqref="A5:F300">
    <cfRule type="expression" dxfId="7" priority="3">
      <formula>$A5&lt;&gt;""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1B78C-C6A6-41E9-8605-821B4C96DE85}">
  <sheetPr>
    <tabColor rgb="FF92D050"/>
  </sheetPr>
  <dimension ref="B1:F7"/>
  <sheetViews>
    <sheetView showGridLines="0" workbookViewId="0">
      <selection activeCell="C11" sqref="C11"/>
    </sheetView>
  </sheetViews>
  <sheetFormatPr defaultRowHeight="24"/>
  <cols>
    <col min="2" max="2" width="14.453125" style="29" customWidth="1"/>
    <col min="3" max="3" width="31.1796875" style="14" customWidth="1"/>
    <col min="4" max="4" width="22.7265625" style="9" customWidth="1"/>
    <col min="5" max="5" width="45.81640625" style="14" customWidth="1"/>
    <col min="6" max="6" width="42.81640625" style="14" customWidth="1"/>
  </cols>
  <sheetData>
    <row r="1" spans="2:6">
      <c r="B1" s="20"/>
      <c r="C1" s="2"/>
      <c r="D1" s="1"/>
      <c r="E1" s="2"/>
      <c r="F1" s="2"/>
    </row>
    <row r="2" spans="2:6">
      <c r="B2" s="18" t="s">
        <v>37</v>
      </c>
      <c r="C2" s="17">
        <v>11111</v>
      </c>
      <c r="D2" s="1"/>
      <c r="E2" s="2"/>
      <c r="F2" s="2"/>
    </row>
    <row r="3" spans="2:6">
      <c r="B3" s="19" t="s">
        <v>38</v>
      </c>
      <c r="C3" s="16" t="str">
        <f>_xlfn.IFNA(VLOOKUP(C2,Employee[],2,0),"")</f>
        <v>นาย ก</v>
      </c>
      <c r="D3" s="1"/>
      <c r="E3" s="2"/>
      <c r="F3" s="2"/>
    </row>
    <row r="4" spans="2:6">
      <c r="B4" s="20"/>
      <c r="C4" s="2"/>
      <c r="D4" s="1"/>
      <c r="E4" s="2"/>
      <c r="F4" s="2"/>
    </row>
    <row r="5" spans="2:6">
      <c r="B5" s="10" t="s">
        <v>20</v>
      </c>
      <c r="C5" s="11" t="s">
        <v>5</v>
      </c>
      <c r="D5" s="11" t="s">
        <v>29</v>
      </c>
      <c r="E5" s="11" t="s">
        <v>2</v>
      </c>
      <c r="F5" s="12" t="s">
        <v>19</v>
      </c>
    </row>
    <row r="6" spans="2:6">
      <c r="B6" s="29" cm="1">
        <f t="array" ref="B6:F7">IFERROR(_xlfn._xlws.SORT(_xlfn._xlws.FILTER(_xlfn._xlws.FILTER(Data[],(Data[รหัสพนักงาน]=$C$2),"ไม่มีข้อมูลแสดง"),{1,0,0,1,1,1,1,0,0}),1,-1),"ไม่มีข้อมูลแสดง")</f>
        <v>45933</v>
      </c>
      <c r="C6" s="14" t="str">
        <v>สอบ ELDE</v>
      </c>
      <c r="D6" s="9" t="str">
        <v>อยู่ระหว่างทำงาน</v>
      </c>
      <c r="E6" s="14" t="str">
        <v>mflv[[[[[</v>
      </c>
      <c r="F6" s="14">
        <v>0</v>
      </c>
    </row>
    <row r="7" spans="2:6">
      <c r="B7" s="29">
        <v>45932</v>
      </c>
      <c r="C7" s="14" t="str">
        <v>ISO</v>
      </c>
      <c r="D7" s="9" t="str">
        <v>รอดำเนินการ</v>
      </c>
      <c r="E7" s="14" t="str">
        <v>------</v>
      </c>
      <c r="F7" s="14">
        <v>0</v>
      </c>
    </row>
  </sheetData>
  <sheetProtection sheet="1" objects="1" scenarios="1"/>
  <conditionalFormatting sqref="B6:F69">
    <cfRule type="expression" dxfId="6" priority="3">
      <formula>$B6&lt;&gt;""</formula>
    </cfRule>
  </conditionalFormatting>
  <conditionalFormatting sqref="B6:F248">
    <cfRule type="expression" dxfId="5" priority="1">
      <formula>$D6="รอดำเนินการ"</formula>
    </cfRule>
    <cfRule type="expression" dxfId="4" priority="2">
      <formula>$D6="อยู่ระหว่างทำงาน"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85324A9-B274-4E8D-8AC0-A4488259649A}">
          <x14:formula1>
            <xm:f>OFFSET(Settings!$A$2,0,0,COUNTA(Settings!$A$2:$A$200)-1)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7252C-819C-48BF-B7FC-A4FDF5B6C235}">
  <sheetPr>
    <tabColor rgb="FF92D050"/>
  </sheetPr>
  <dimension ref="B1:K10"/>
  <sheetViews>
    <sheetView showGridLines="0" workbookViewId="0">
      <selection activeCell="C13" sqref="C13"/>
    </sheetView>
  </sheetViews>
  <sheetFormatPr defaultRowHeight="24"/>
  <cols>
    <col min="1" max="1" width="7" customWidth="1"/>
    <col min="2" max="2" width="14.54296875" style="28" customWidth="1"/>
    <col min="3" max="3" width="17.1796875" style="9" customWidth="1"/>
    <col min="4" max="4" width="21.7265625" style="14" customWidth="1"/>
    <col min="5" max="5" width="26.54296875" style="14" customWidth="1"/>
    <col min="6" max="6" width="27" style="14" customWidth="1"/>
    <col min="7" max="7" width="31.453125" style="14" customWidth="1"/>
    <col min="8" max="8" width="27.26953125" style="14" customWidth="1"/>
    <col min="9" max="10" width="9.1796875" style="2"/>
  </cols>
  <sheetData>
    <row r="1" spans="2:11">
      <c r="B1" s="4"/>
      <c r="C1" s="1">
        <f>VLOOKUP(C2,month[],2,0)</f>
        <v>10</v>
      </c>
      <c r="D1" s="27" t="s">
        <v>56</v>
      </c>
      <c r="E1" s="2"/>
      <c r="F1" s="2"/>
      <c r="G1" s="2"/>
      <c r="H1" s="2"/>
      <c r="K1" s="13" t="s">
        <v>36</v>
      </c>
    </row>
    <row r="2" spans="2:11">
      <c r="B2" s="18" t="s">
        <v>39</v>
      </c>
      <c r="C2" s="15" t="s">
        <v>49</v>
      </c>
      <c r="D2" s="15">
        <v>2025</v>
      </c>
      <c r="E2" s="2"/>
      <c r="F2" s="2"/>
      <c r="G2" s="2"/>
      <c r="H2" s="2"/>
    </row>
    <row r="3" spans="2:11">
      <c r="B3" s="4"/>
      <c r="C3" s="1"/>
      <c r="D3" s="2"/>
      <c r="E3" s="2"/>
      <c r="F3" s="2"/>
      <c r="G3" s="2"/>
      <c r="H3" s="2"/>
    </row>
    <row r="4" spans="2:11">
      <c r="B4" s="10" t="s">
        <v>20</v>
      </c>
      <c r="C4" s="11" t="s">
        <v>0</v>
      </c>
      <c r="D4" s="11" t="s">
        <v>6</v>
      </c>
      <c r="E4" s="11" t="s">
        <v>5</v>
      </c>
      <c r="F4" s="11" t="s">
        <v>29</v>
      </c>
      <c r="G4" s="11" t="s">
        <v>2</v>
      </c>
      <c r="H4" s="12" t="s">
        <v>19</v>
      </c>
    </row>
    <row r="5" spans="2:11">
      <c r="B5" s="28" cm="1">
        <f t="array" ref="B5:H10">IFERROR(_xlfn._xlws.FILTER(_xlfn._xlws.FILTER(Data[],(Data[Helper]=$C$1)*(Data[Helper2]=$D$2),"ไม่มีข้อมูลที่แสดง"),{1,1,1,1,1,1,1,0,0}),"ไม่มีข้อมูลที่แสดง")</f>
        <v>45932</v>
      </c>
      <c r="C5" s="9">
        <v>11111</v>
      </c>
      <c r="D5" s="14" t="str">
        <v>นาย ก</v>
      </c>
      <c r="E5" s="14" t="str">
        <v>ISO</v>
      </c>
      <c r="F5" s="14" t="str">
        <v>รอดำเนินการ</v>
      </c>
      <c r="G5" s="14" t="str">
        <v>------</v>
      </c>
      <c r="H5" s="14">
        <v>0</v>
      </c>
    </row>
    <row r="6" spans="2:11">
      <c r="B6" s="28">
        <v>45932</v>
      </c>
      <c r="C6" s="9">
        <v>22222</v>
      </c>
      <c r="D6" s="14" t="str">
        <v>นาย ข</v>
      </c>
      <c r="E6" s="14" t="str">
        <v>ปฐมนิเทศ ELDE</v>
      </c>
      <c r="F6" s="14" t="str">
        <v>รอดำเนินการ</v>
      </c>
      <c r="G6" s="14" t="str">
        <v>ทดสอบ</v>
      </c>
      <c r="H6" s="14">
        <v>0</v>
      </c>
    </row>
    <row r="7" spans="2:11">
      <c r="B7" s="28">
        <v>45932</v>
      </c>
      <c r="C7" s="9">
        <v>33333</v>
      </c>
      <c r="D7" s="14" t="str">
        <v>นาย ค</v>
      </c>
      <c r="E7" s="14" t="str">
        <v>TGAT</v>
      </c>
      <c r="F7" s="14" t="str">
        <v>อยู่ระหว่างทำงาน</v>
      </c>
      <c r="G7" s="14" t="str">
        <v>test</v>
      </c>
      <c r="H7" s="14">
        <v>0</v>
      </c>
    </row>
    <row r="8" spans="2:11">
      <c r="B8" s="28">
        <v>45933</v>
      </c>
      <c r="C8" s="9">
        <v>11111</v>
      </c>
      <c r="D8" s="14" t="str">
        <v>นาย ก</v>
      </c>
      <c r="E8" s="14" t="str">
        <v>สอบ ELDE</v>
      </c>
      <c r="F8" s="14" t="str">
        <v>อยู่ระหว่างทำงาน</v>
      </c>
      <c r="G8" s="14" t="str">
        <v>mflv[[[[[</v>
      </c>
      <c r="H8" s="14">
        <v>0</v>
      </c>
    </row>
    <row r="9" spans="2:11">
      <c r="B9" s="28">
        <v>45933</v>
      </c>
      <c r="C9" s="9">
        <v>22222</v>
      </c>
      <c r="D9" s="14" t="str">
        <v>นาย ข</v>
      </c>
      <c r="E9" s="14" t="str">
        <v>ISO</v>
      </c>
      <c r="F9" s="14" t="str">
        <v>เสร็จสิ้น</v>
      </c>
      <c r="G9" s="14" t="str">
        <v>เสร็จ</v>
      </c>
      <c r="H9" s="14">
        <v>0</v>
      </c>
    </row>
    <row r="10" spans="2:11">
      <c r="B10" s="28">
        <v>45933</v>
      </c>
      <c r="C10" s="9">
        <v>44444</v>
      </c>
      <c r="D10" s="14" t="str">
        <v>นาย ง</v>
      </c>
      <c r="E10" s="14" t="str">
        <v>สอบ ELDE</v>
      </c>
      <c r="F10" s="14" t="str">
        <v>อยู่ระหว่างทำงาน</v>
      </c>
      <c r="G10" s="14" t="str">
        <v>deadline 5/10/2025</v>
      </c>
      <c r="H10" s="14">
        <v>0</v>
      </c>
    </row>
  </sheetData>
  <sheetProtection sheet="1" objects="1" scenarios="1"/>
  <conditionalFormatting sqref="B5:H308">
    <cfRule type="expression" dxfId="3" priority="1">
      <formula>$F5="เสร็จสิ้น"</formula>
    </cfRule>
    <cfRule type="expression" dxfId="2" priority="2">
      <formula>$F5="อยู่ระหว่างทำงาน"</formula>
    </cfRule>
    <cfRule type="expression" dxfId="1" priority="3">
      <formula>$F5="รอดำเนินการ"</formula>
    </cfRule>
    <cfRule type="expression" dxfId="0" priority="4">
      <formula>$B5&lt;&gt;""</formula>
    </cfRule>
  </conditionalFormatting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AE5656D-C429-4E94-8AB6-5C1F23E4AD4D}">
          <x14:formula1>
            <xm:f>monthlis!$A$2:$A$13</xm:f>
          </x14:formula1>
          <xm:sqref>C2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E30C0-EC81-4630-A15C-C9CDC37E5DC2}">
  <dimension ref="A1:B13"/>
  <sheetViews>
    <sheetView workbookViewId="0">
      <selection activeCell="F8" sqref="F8"/>
    </sheetView>
  </sheetViews>
  <sheetFormatPr defaultRowHeight="14.5"/>
  <cols>
    <col min="1" max="1" width="11.1796875" bestFit="1" customWidth="1"/>
    <col min="2" max="2" width="11" customWidth="1"/>
  </cols>
  <sheetData>
    <row r="1" spans="1:2">
      <c r="A1" s="23" t="s">
        <v>53</v>
      </c>
      <c r="B1" s="24" t="s">
        <v>54</v>
      </c>
    </row>
    <row r="2" spans="1:2">
      <c r="A2" s="21" t="s">
        <v>40</v>
      </c>
      <c r="B2" s="22">
        <v>1</v>
      </c>
    </row>
    <row r="3" spans="1:2">
      <c r="A3" s="21" t="s">
        <v>41</v>
      </c>
      <c r="B3" s="22">
        <v>2</v>
      </c>
    </row>
    <row r="4" spans="1:2">
      <c r="A4" s="21" t="s">
        <v>42</v>
      </c>
      <c r="B4" s="22">
        <v>3</v>
      </c>
    </row>
    <row r="5" spans="1:2">
      <c r="A5" s="21" t="s">
        <v>43</v>
      </c>
      <c r="B5" s="22">
        <v>4</v>
      </c>
    </row>
    <row r="6" spans="1:2">
      <c r="A6" s="21" t="s">
        <v>44</v>
      </c>
      <c r="B6" s="22">
        <v>5</v>
      </c>
    </row>
    <row r="7" spans="1:2">
      <c r="A7" s="21" t="s">
        <v>45</v>
      </c>
      <c r="B7" s="22">
        <v>6</v>
      </c>
    </row>
    <row r="8" spans="1:2">
      <c r="A8" s="21" t="s">
        <v>46</v>
      </c>
      <c r="B8" s="22">
        <v>7</v>
      </c>
    </row>
    <row r="9" spans="1:2">
      <c r="A9" s="21" t="s">
        <v>47</v>
      </c>
      <c r="B9" s="22">
        <v>8</v>
      </c>
    </row>
    <row r="10" spans="1:2">
      <c r="A10" s="21" t="s">
        <v>48</v>
      </c>
      <c r="B10" s="22">
        <v>9</v>
      </c>
    </row>
    <row r="11" spans="1:2">
      <c r="A11" s="21" t="s">
        <v>49</v>
      </c>
      <c r="B11" s="22">
        <v>10</v>
      </c>
    </row>
    <row r="12" spans="1:2">
      <c r="A12" s="21" t="s">
        <v>50</v>
      </c>
      <c r="B12" s="22">
        <v>11</v>
      </c>
    </row>
    <row r="13" spans="1:2">
      <c r="A13" s="25" t="s">
        <v>51</v>
      </c>
      <c r="B13" s="26">
        <v>12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FD314-74DD-4C12-8B3E-A1AE74343BE3}">
  <sheetPr>
    <tabColor rgb="FF7030A0"/>
  </sheetPr>
  <dimension ref="A1:J35"/>
  <sheetViews>
    <sheetView showGridLines="0" workbookViewId="0">
      <selection activeCell="B7" sqref="B7"/>
    </sheetView>
  </sheetViews>
  <sheetFormatPr defaultRowHeight="14.5"/>
  <cols>
    <col min="1" max="1" width="13.26953125" style="30" customWidth="1"/>
    <col min="2" max="2" width="24.81640625" bestFit="1" customWidth="1"/>
    <col min="3" max="3" width="27.7265625" bestFit="1" customWidth="1"/>
    <col min="10" max="10" width="9.7265625" style="30" bestFit="1" customWidth="1"/>
    <col min="13" max="13" width="14.453125" bestFit="1" customWidth="1"/>
    <col min="14" max="14" width="15.81640625" bestFit="1" customWidth="1"/>
    <col min="15" max="15" width="18.26953125" bestFit="1" customWidth="1"/>
  </cols>
  <sheetData>
    <row r="1" spans="1:4">
      <c r="B1" s="34"/>
      <c r="C1">
        <f>VLOOKUP(รายชื่อคนว่างงาน!C2,month[],2,0)</f>
        <v>10</v>
      </c>
    </row>
    <row r="2" spans="1:4">
      <c r="B2" s="34" t="s">
        <v>39</v>
      </c>
      <c r="C2" s="32" t="s">
        <v>49</v>
      </c>
      <c r="D2" s="33">
        <v>2025</v>
      </c>
    </row>
    <row r="4" spans="1:4">
      <c r="A4" s="30" t="s">
        <v>57</v>
      </c>
      <c r="B4" t="s">
        <v>59</v>
      </c>
      <c r="C4" t="s">
        <v>58</v>
      </c>
    </row>
    <row r="5" spans="1:4">
      <c r="A5" s="31" cm="1">
        <f t="array" ref="A5:A35">_xlfn.SEQUENCE(DAY(EOMONTH(DATE(D2, C1, 1), 0)), , DATE(D2, C1, 1))</f>
        <v>45931</v>
      </c>
      <c r="B5" s="35" t="s">
        <v>60</v>
      </c>
      <c r="C5" t="s">
        <v>61</v>
      </c>
    </row>
    <row r="6" spans="1:4">
      <c r="A6" s="30">
        <v>45932</v>
      </c>
      <c r="B6" s="35" t="s">
        <v>62</v>
      </c>
      <c r="C6" t="s">
        <v>25</v>
      </c>
    </row>
    <row r="7" spans="1:4">
      <c r="A7" s="30">
        <v>45933</v>
      </c>
      <c r="B7" s="35" t="s">
        <v>63</v>
      </c>
      <c r="C7" t="s">
        <v>10</v>
      </c>
    </row>
    <row r="8" spans="1:4">
      <c r="A8" s="30">
        <v>45934</v>
      </c>
      <c r="B8" s="35"/>
    </row>
    <row r="9" spans="1:4">
      <c r="A9" s="30">
        <v>45935</v>
      </c>
      <c r="B9" s="35"/>
    </row>
    <row r="10" spans="1:4">
      <c r="A10" s="30">
        <v>45936</v>
      </c>
      <c r="B10" s="35"/>
    </row>
    <row r="11" spans="1:4">
      <c r="A11" s="30">
        <v>45937</v>
      </c>
      <c r="B11" s="35"/>
    </row>
    <row r="12" spans="1:4">
      <c r="A12" s="30">
        <v>45938</v>
      </c>
      <c r="B12" s="35"/>
    </row>
    <row r="13" spans="1:4">
      <c r="A13" s="30">
        <v>45939</v>
      </c>
      <c r="B13" s="35"/>
    </row>
    <row r="14" spans="1:4">
      <c r="A14" s="30">
        <v>45940</v>
      </c>
      <c r="B14" s="35"/>
    </row>
    <row r="15" spans="1:4">
      <c r="A15" s="30">
        <v>45941</v>
      </c>
      <c r="B15" s="35"/>
    </row>
    <row r="16" spans="1:4">
      <c r="A16" s="30">
        <v>45942</v>
      </c>
      <c r="B16" s="35"/>
    </row>
    <row r="17" spans="1:2">
      <c r="A17" s="30">
        <v>45943</v>
      </c>
      <c r="B17" s="35"/>
    </row>
    <row r="18" spans="1:2">
      <c r="A18" s="30">
        <v>45944</v>
      </c>
      <c r="B18" s="35"/>
    </row>
    <row r="19" spans="1:2">
      <c r="A19" s="30">
        <v>45945</v>
      </c>
      <c r="B19" s="35"/>
    </row>
    <row r="20" spans="1:2">
      <c r="A20" s="30">
        <v>45946</v>
      </c>
      <c r="B20" s="35"/>
    </row>
    <row r="21" spans="1:2">
      <c r="A21" s="30">
        <v>45947</v>
      </c>
      <c r="B21" s="35"/>
    </row>
    <row r="22" spans="1:2">
      <c r="A22" s="30">
        <v>45948</v>
      </c>
      <c r="B22" s="35"/>
    </row>
    <row r="23" spans="1:2">
      <c r="A23" s="30">
        <v>45949</v>
      </c>
      <c r="B23" s="35"/>
    </row>
    <row r="24" spans="1:2">
      <c r="A24" s="30">
        <v>45950</v>
      </c>
      <c r="B24" s="35"/>
    </row>
    <row r="25" spans="1:2">
      <c r="A25" s="30">
        <v>45951</v>
      </c>
      <c r="B25" s="35"/>
    </row>
    <row r="26" spans="1:2">
      <c r="A26" s="30">
        <v>45952</v>
      </c>
      <c r="B26" s="35"/>
    </row>
    <row r="27" spans="1:2">
      <c r="A27" s="30">
        <v>45953</v>
      </c>
      <c r="B27" s="35"/>
    </row>
    <row r="28" spans="1:2">
      <c r="A28" s="30">
        <v>45954</v>
      </c>
      <c r="B28" s="35"/>
    </row>
    <row r="29" spans="1:2">
      <c r="A29" s="30">
        <v>45955</v>
      </c>
      <c r="B29" s="35"/>
    </row>
    <row r="30" spans="1:2">
      <c r="A30" s="30">
        <v>45956</v>
      </c>
      <c r="B30" s="35"/>
    </row>
    <row r="31" spans="1:2">
      <c r="A31" s="30">
        <v>45957</v>
      </c>
      <c r="B31" s="35"/>
    </row>
    <row r="32" spans="1:2">
      <c r="A32" s="30">
        <v>45958</v>
      </c>
      <c r="B32" s="35"/>
    </row>
    <row r="33" spans="1:2">
      <c r="A33" s="30">
        <v>45959</v>
      </c>
      <c r="B33" s="35"/>
    </row>
    <row r="34" spans="1:2">
      <c r="A34" s="30">
        <v>45960</v>
      </c>
      <c r="B34" s="35"/>
    </row>
    <row r="35" spans="1:2">
      <c r="A35" s="30">
        <v>45961</v>
      </c>
      <c r="B35" s="35"/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2921572-1010-4921-A3B5-4A23A863643F}">
          <x14:formula1>
            <xm:f>monthlis!$A$2:$A$13</xm:f>
          </x14:formula1>
          <xm:sqref>C2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74C12-B41E-4714-BD10-AE0729C99D2F}">
  <dimension ref="B1:J37"/>
  <sheetViews>
    <sheetView tabSelected="1" workbookViewId="0">
      <selection activeCell="C6" sqref="C6"/>
    </sheetView>
  </sheetViews>
  <sheetFormatPr defaultRowHeight="14.5"/>
  <cols>
    <col min="2" max="2" width="19.54296875" bestFit="1" customWidth="1"/>
    <col min="3" max="3" width="15.36328125" bestFit="1" customWidth="1"/>
    <col min="4" max="6" width="7.7265625" bestFit="1" customWidth="1"/>
    <col min="7" max="7" width="10.7265625" bestFit="1" customWidth="1"/>
    <col min="8" max="8" width="9.26953125" bestFit="1" customWidth="1"/>
    <col min="9" max="9" width="10.7265625" bestFit="1" customWidth="1"/>
    <col min="10" max="366" width="15.36328125" bestFit="1" customWidth="1"/>
    <col min="367" max="367" width="10.7265625" bestFit="1" customWidth="1"/>
  </cols>
  <sheetData>
    <row r="1" spans="2:10">
      <c r="B1" s="36" t="s">
        <v>68</v>
      </c>
      <c r="C1" t="s" vm="1">
        <v>67</v>
      </c>
    </row>
    <row r="3" spans="2:10">
      <c r="B3" s="36" t="s">
        <v>69</v>
      </c>
      <c r="C3" s="36" t="s">
        <v>66</v>
      </c>
    </row>
    <row r="4" spans="2:10">
      <c r="C4">
        <v>11111</v>
      </c>
      <c r="D4">
        <v>22222</v>
      </c>
      <c r="E4">
        <v>33333</v>
      </c>
      <c r="F4">
        <v>44444</v>
      </c>
      <c r="G4" t="s">
        <v>65</v>
      </c>
    </row>
    <row r="5" spans="2:10">
      <c r="B5" s="36" t="s">
        <v>64</v>
      </c>
      <c r="C5" t="s">
        <v>8</v>
      </c>
      <c r="D5" t="s">
        <v>9</v>
      </c>
      <c r="E5" t="s">
        <v>10</v>
      </c>
      <c r="F5" t="s">
        <v>25</v>
      </c>
    </row>
    <row r="6" spans="2:10">
      <c r="B6" s="38">
        <v>45931</v>
      </c>
      <c r="C6" s="39"/>
      <c r="D6" s="39"/>
      <c r="E6" s="39"/>
      <c r="F6" s="39"/>
      <c r="G6" s="39"/>
      <c r="J6" t="str">
        <f>IF(C6="","",C6)</f>
        <v/>
      </c>
    </row>
    <row r="7" spans="2:10">
      <c r="B7" s="38">
        <v>45932</v>
      </c>
      <c r="C7" s="39">
        <v>1</v>
      </c>
      <c r="D7" s="39">
        <v>1</v>
      </c>
      <c r="E7" s="39">
        <v>1</v>
      </c>
      <c r="F7" s="39"/>
      <c r="G7" s="39">
        <v>3</v>
      </c>
    </row>
    <row r="8" spans="2:10">
      <c r="B8" s="38">
        <v>45933</v>
      </c>
      <c r="C8" s="39">
        <v>1</v>
      </c>
      <c r="D8" s="39">
        <v>1</v>
      </c>
      <c r="E8" s="39"/>
      <c r="F8" s="39">
        <v>1</v>
      </c>
      <c r="G8" s="39">
        <v>3</v>
      </c>
    </row>
    <row r="9" spans="2:10">
      <c r="B9" s="38">
        <v>45934</v>
      </c>
      <c r="C9" s="39"/>
      <c r="D9" s="39"/>
      <c r="E9" s="39"/>
      <c r="F9" s="39"/>
      <c r="G9" s="39"/>
    </row>
    <row r="10" spans="2:10">
      <c r="B10" s="38">
        <v>45935</v>
      </c>
      <c r="C10" s="39"/>
      <c r="D10" s="39"/>
      <c r="E10" s="39"/>
      <c r="F10" s="39"/>
      <c r="G10" s="39"/>
    </row>
    <row r="11" spans="2:10">
      <c r="B11" s="38">
        <v>45936</v>
      </c>
      <c r="C11" s="39"/>
      <c r="D11" s="39"/>
      <c r="E11" s="39"/>
      <c r="F11" s="39"/>
      <c r="G11" s="39"/>
    </row>
    <row r="12" spans="2:10">
      <c r="B12" s="38">
        <v>45937</v>
      </c>
      <c r="C12" s="39"/>
      <c r="D12" s="39"/>
      <c r="E12" s="39"/>
      <c r="F12" s="39"/>
      <c r="G12" s="39"/>
    </row>
    <row r="13" spans="2:10">
      <c r="B13" s="38">
        <v>45938</v>
      </c>
      <c r="C13" s="39"/>
      <c r="D13" s="39"/>
      <c r="E13" s="39"/>
      <c r="F13" s="39"/>
      <c r="G13" s="39"/>
    </row>
    <row r="14" spans="2:10">
      <c r="B14" s="38">
        <v>45939</v>
      </c>
      <c r="C14" s="39"/>
      <c r="D14" s="39"/>
      <c r="E14" s="39"/>
      <c r="F14" s="39"/>
      <c r="G14" s="39"/>
    </row>
    <row r="15" spans="2:10">
      <c r="B15" s="38">
        <v>45940</v>
      </c>
      <c r="C15" s="39"/>
      <c r="D15" s="39"/>
      <c r="E15" s="39"/>
      <c r="F15" s="39"/>
      <c r="G15" s="39"/>
    </row>
    <row r="16" spans="2:10">
      <c r="B16" s="38">
        <v>45941</v>
      </c>
      <c r="C16" s="39"/>
      <c r="D16" s="39"/>
      <c r="E16" s="39"/>
      <c r="F16" s="39"/>
      <c r="G16" s="39"/>
    </row>
    <row r="17" spans="2:7">
      <c r="B17" s="38">
        <v>45942</v>
      </c>
      <c r="C17" s="39"/>
      <c r="D17" s="39"/>
      <c r="E17" s="39"/>
      <c r="F17" s="39"/>
      <c r="G17" s="39"/>
    </row>
    <row r="18" spans="2:7">
      <c r="B18" s="38">
        <v>45943</v>
      </c>
      <c r="C18" s="39"/>
      <c r="D18" s="39"/>
      <c r="E18" s="39"/>
      <c r="F18" s="39"/>
      <c r="G18" s="39"/>
    </row>
    <row r="19" spans="2:7">
      <c r="B19" s="38">
        <v>45944</v>
      </c>
      <c r="C19" s="39"/>
      <c r="D19" s="39"/>
      <c r="E19" s="39"/>
      <c r="F19" s="39"/>
      <c r="G19" s="39"/>
    </row>
    <row r="20" spans="2:7">
      <c r="B20" s="38">
        <v>45945</v>
      </c>
      <c r="C20" s="39"/>
      <c r="D20" s="39"/>
      <c r="E20" s="39"/>
      <c r="F20" s="39"/>
      <c r="G20" s="39"/>
    </row>
    <row r="21" spans="2:7">
      <c r="B21" s="38">
        <v>45946</v>
      </c>
      <c r="C21" s="39"/>
      <c r="D21" s="39"/>
      <c r="E21" s="39"/>
      <c r="F21" s="39"/>
      <c r="G21" s="39"/>
    </row>
    <row r="22" spans="2:7">
      <c r="B22" s="38">
        <v>45947</v>
      </c>
      <c r="C22" s="39"/>
      <c r="D22" s="39"/>
      <c r="E22" s="39"/>
      <c r="F22" s="39"/>
      <c r="G22" s="39"/>
    </row>
    <row r="23" spans="2:7">
      <c r="B23" s="38">
        <v>45948</v>
      </c>
      <c r="C23" s="39"/>
      <c r="D23" s="39"/>
      <c r="E23" s="39"/>
      <c r="F23" s="39"/>
      <c r="G23" s="39"/>
    </row>
    <row r="24" spans="2:7">
      <c r="B24" s="38">
        <v>45949</v>
      </c>
      <c r="C24" s="39"/>
      <c r="D24" s="39"/>
      <c r="E24" s="39"/>
      <c r="F24" s="39"/>
      <c r="G24" s="39"/>
    </row>
    <row r="25" spans="2:7">
      <c r="B25" s="38">
        <v>45950</v>
      </c>
      <c r="C25" s="39"/>
      <c r="D25" s="39"/>
      <c r="E25" s="39"/>
      <c r="F25" s="39"/>
      <c r="G25" s="39"/>
    </row>
    <row r="26" spans="2:7">
      <c r="B26" s="38">
        <v>45951</v>
      </c>
      <c r="C26" s="39"/>
      <c r="D26" s="39"/>
      <c r="E26" s="39"/>
      <c r="F26" s="39"/>
      <c r="G26" s="39"/>
    </row>
    <row r="27" spans="2:7">
      <c r="B27" s="38">
        <v>45952</v>
      </c>
      <c r="C27" s="39"/>
      <c r="D27" s="39"/>
      <c r="E27" s="39"/>
      <c r="F27" s="39"/>
      <c r="G27" s="39"/>
    </row>
    <row r="28" spans="2:7">
      <c r="B28" s="38">
        <v>45953</v>
      </c>
      <c r="C28" s="39"/>
      <c r="D28" s="39"/>
      <c r="E28" s="39"/>
      <c r="F28" s="39"/>
      <c r="G28" s="39"/>
    </row>
    <row r="29" spans="2:7">
      <c r="B29" s="38">
        <v>45954</v>
      </c>
      <c r="C29" s="39"/>
      <c r="D29" s="39"/>
      <c r="E29" s="39"/>
      <c r="F29" s="39"/>
      <c r="G29" s="39"/>
    </row>
    <row r="30" spans="2:7">
      <c r="B30" s="38">
        <v>45955</v>
      </c>
      <c r="C30" s="39"/>
      <c r="D30" s="39"/>
      <c r="E30" s="39"/>
      <c r="F30" s="39"/>
      <c r="G30" s="39"/>
    </row>
    <row r="31" spans="2:7">
      <c r="B31" s="38">
        <v>45956</v>
      </c>
      <c r="C31" s="39"/>
      <c r="D31" s="39"/>
      <c r="E31" s="39"/>
      <c r="F31" s="39"/>
      <c r="G31" s="39"/>
    </row>
    <row r="32" spans="2:7">
      <c r="B32" s="38">
        <v>45957</v>
      </c>
      <c r="C32" s="39"/>
      <c r="D32" s="39"/>
      <c r="E32" s="39"/>
      <c r="F32" s="39"/>
      <c r="G32" s="39"/>
    </row>
    <row r="33" spans="2:7">
      <c r="B33" s="38">
        <v>45958</v>
      </c>
      <c r="C33" s="39"/>
      <c r="D33" s="39"/>
      <c r="E33" s="39"/>
      <c r="F33" s="39"/>
      <c r="G33" s="39"/>
    </row>
    <row r="34" spans="2:7">
      <c r="B34" s="38">
        <v>45959</v>
      </c>
      <c r="C34" s="39"/>
      <c r="D34" s="39"/>
      <c r="E34" s="39"/>
      <c r="F34" s="39"/>
      <c r="G34" s="39"/>
    </row>
    <row r="35" spans="2:7">
      <c r="B35" s="38">
        <v>45960</v>
      </c>
      <c r="C35" s="39"/>
      <c r="D35" s="39"/>
      <c r="E35" s="39"/>
      <c r="F35" s="39"/>
      <c r="G35" s="39"/>
    </row>
    <row r="36" spans="2:7">
      <c r="B36" s="38">
        <v>45961</v>
      </c>
      <c r="C36" s="39"/>
      <c r="D36" s="39"/>
      <c r="E36" s="39"/>
      <c r="F36" s="39"/>
      <c r="G36" s="39"/>
    </row>
    <row r="37" spans="2:7">
      <c r="B37" s="37" t="s">
        <v>65</v>
      </c>
      <c r="C37" s="39">
        <v>2</v>
      </c>
      <c r="D37" s="39">
        <v>2</v>
      </c>
      <c r="E37" s="39">
        <v>1</v>
      </c>
      <c r="F37" s="39">
        <v>1</v>
      </c>
      <c r="G37" s="39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'15H/ 2 #+1*12 
7H-12 #0@ 2 *202#32 +!2"@+8 2A# '15H/ 2 #+1*12 
7H-12 #0@ 2 *202#32 +!2"@+8 2A# 
</file>

<file path=customXml/item2.xml>�� #0@ -2 #0@ -2 
</file>

<file path=customXml/item3.xml>�� #+1*12 
7H-12 A #+1*12 
7H-12 A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'15H/ 2 #+1*12 
7H-12 #0@ 2 *202#32 +!2"@+8 2A# '15H/ 2 #+1*12 
7H-12 #0@ 2 *202#32 +!2"@+8 2A# #0@ -2 #0@ -2 #+1*12 
7H-12 A #+1*12 
7H-12 A '15H/ 2 #+1*12 
7H-12 #0@ 2 *202#32 +!2"@+8 2A# #+1*12 #+1*12 #+1*12 #+1*12 #0@ -2 #0@ -2 #0@ -2 #+1*12 
7H-12 A #+1*12 #+1*12 #0@ 2 #0@ -2 #0@ 2 #0@ -2 #0@ 2 #0@ -2 #0@ 2 #0@ -2 #+1*12 #+1*12 #+1*12 #+1*12 #+1*12 #+1*12 #+1*12 #+1*12 '15H/ 2 '15H/ 2 '15H/ 2 '15H/ 2 '15H/ 2 #+1*12 
7H-12 #0@ 2 *202#32 +!2"@+8 2A# #+1*12 #+1*12 #+1*12 #+1*12 #0@ -2 #0@ -2 #0@ -2 #+1*12 
7H-12 A #+1*12 #+1*12 #0@ 2 #0@ -2 #0@ 2 #0@ -2 #0@ 2 #0@ -2 #0@ 2 #0@ -2 #+1*12 #+1*12 #+1*12 #+1*12 #+1*12 #+1*12 #+1*12 #+1*12 '15H/ 2 '15H/ 2 '15H/ 2 '15H/ 2 
</file>

<file path=customXml/item14.xml>�� #+1*12 
7H-12 A #0@ -2 '15H/ 2 #+1*12 
7H-12 #0@ 2 *202#32 +!2"@+8 2A#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CBE74EE2-74B0-463E-BFC8-F8667D4CE68C}">
  <ds:schemaRefs/>
</ds:datastoreItem>
</file>

<file path=customXml/itemProps2.xml><?xml version="1.0" encoding="utf-8"?>
<ds:datastoreItem xmlns:ds="http://schemas.openxmlformats.org/officeDocument/2006/customXml" ds:itemID="{03B07AA6-2366-4331-A3C8-BD20922D37E1}">
  <ds:schemaRefs/>
</ds:datastoreItem>
</file>

<file path=customXml/itemProps3.xml><?xml version="1.0" encoding="utf-8"?>
<ds:datastoreItem xmlns:ds="http://schemas.openxmlformats.org/officeDocument/2006/customXml" ds:itemID="{EA7B6C73-8B40-41B1-83AF-45FE33179616}">
  <ds:schemaRefs/>
</ds:datastoreItem>
</file>

<file path=customXml/itemProps4.xml><?xml version="1.0" encoding="utf-8"?>
<ds:datastoreItem xmlns:ds="http://schemas.openxmlformats.org/officeDocument/2006/customXml" ds:itemID="{BBC6DEDA-E634-4EDD-9064-55A2FC49668E}">
  <ds:schemaRefs/>
</ds:datastoreItem>
</file>

<file path=customXml/itemProps5.xml><?xml version="1.0" encoding="utf-8"?>
<ds:datastoreItem xmlns:ds="http://schemas.openxmlformats.org/officeDocument/2006/customXml" ds:itemID="{93A8113E-72E7-4494-A31F-29D9B23BA127}">
  <ds:schemaRefs/>
</ds:datastoreItem>
</file>

<file path=customXml/itemProps6.xml><?xml version="1.0" encoding="utf-8"?>
<ds:datastoreItem xmlns:ds="http://schemas.openxmlformats.org/officeDocument/2006/customXml" ds:itemID="{CAC7B1B0-4E3B-42FA-836F-16C069AC27EF}">
  <ds:schemaRefs/>
</ds:datastoreItem>
</file>

<file path=customXml/itemProps7.xml><?xml version="1.0" encoding="utf-8"?>
<ds:datastoreItem xmlns:ds="http://schemas.openxmlformats.org/officeDocument/2006/customXml" ds:itemID="{4EA5CA50-01A0-4729-97BA-166B52D36532}">
  <ds:schemaRefs/>
</ds:datastoreItem>
</file>

<file path=customXml/itemProps8.xml><?xml version="1.0" encoding="utf-8"?>
<ds:datastoreItem xmlns:ds="http://schemas.openxmlformats.org/officeDocument/2006/customXml" ds:itemID="{82FD2DA2-5D39-4713-BCE3-81DEE62F13A3}">
  <ds:schemaRefs/>
</ds:datastoreItem>
</file>

<file path=customXml/itemProps9.xml><?xml version="1.0" encoding="utf-8"?>
<ds:datastoreItem xmlns:ds="http://schemas.openxmlformats.org/officeDocument/2006/customXml" ds:itemID="{70E0C338-60FD-4B00-8B6D-1B5ECF5774E6}">
  <ds:schemaRefs/>
</ds:datastoreItem>
</file>

<file path=customXml/itemProps10.xml><?xml version="1.0" encoding="utf-8"?>
<ds:datastoreItem xmlns:ds="http://schemas.openxmlformats.org/officeDocument/2006/customXml" ds:itemID="{0FE0A0BF-D557-489A-B92C-32A643974916}">
  <ds:schemaRefs/>
</ds:datastoreItem>
</file>

<file path=customXml/itemProps11.xml><?xml version="1.0" encoding="utf-8"?>
<ds:datastoreItem xmlns:ds="http://schemas.openxmlformats.org/officeDocument/2006/customXml" ds:itemID="{F7D55E3C-DFFB-4E8F-9D7D-69A3A698AC92}">
  <ds:schemaRefs/>
</ds:datastoreItem>
</file>

<file path=customXml/itemProps12.xml><?xml version="1.0" encoding="utf-8"?>
<ds:datastoreItem xmlns:ds="http://schemas.openxmlformats.org/officeDocument/2006/customXml" ds:itemID="{CFF2746F-A33D-4A67-9087-D38FFEC128CC}">
  <ds:schemaRefs/>
</ds:datastoreItem>
</file>

<file path=customXml/itemProps13.xml><?xml version="1.0" encoding="utf-8"?>
<ds:datastoreItem xmlns:ds="http://schemas.openxmlformats.org/officeDocument/2006/customXml" ds:itemID="{122B2E0B-7E47-4B8E-83FB-1DEA98C9D7D7}">
  <ds:schemaRefs/>
</ds:datastoreItem>
</file>

<file path=customXml/itemProps14.xml><?xml version="1.0" encoding="utf-8"?>
<ds:datastoreItem xmlns:ds="http://schemas.openxmlformats.org/officeDocument/2006/customXml" ds:itemID="{10B457B2-5DC9-428B-8148-4D9CA964602F}">
  <ds:schemaRefs/>
</ds:datastoreItem>
</file>

<file path=customXml/itemProps15.xml><?xml version="1.0" encoding="utf-8"?>
<ds:datastoreItem xmlns:ds="http://schemas.openxmlformats.org/officeDocument/2006/customXml" ds:itemID="{7282B493-773C-48AE-B18D-277BE384B0A0}">
  <ds:schemaRefs/>
</ds:datastoreItem>
</file>

<file path=customXml/itemProps16.xml><?xml version="1.0" encoding="utf-8"?>
<ds:datastoreItem xmlns:ds="http://schemas.openxmlformats.org/officeDocument/2006/customXml" ds:itemID="{47092721-962C-4402-9D73-95D15C6AE711}">
  <ds:schemaRefs/>
</ds:datastoreItem>
</file>

<file path=customXml/itemProps17.xml><?xml version="1.0" encoding="utf-8"?>
<ds:datastoreItem xmlns:ds="http://schemas.openxmlformats.org/officeDocument/2006/customXml" ds:itemID="{659B056B-38B6-4697-A013-79FFF9BE26B8}">
  <ds:schemaRefs/>
</ds:datastoreItem>
</file>

<file path=customXml/itemProps18.xml><?xml version="1.0" encoding="utf-8"?>
<ds:datastoreItem xmlns:ds="http://schemas.openxmlformats.org/officeDocument/2006/customXml" ds:itemID="{970E2A16-AF09-40B2-95D5-29108AA9E462}">
  <ds:schemaRefs/>
</ds:datastoreItem>
</file>

<file path=customXml/itemProps19.xml><?xml version="1.0" encoding="utf-8"?>
<ds:datastoreItem xmlns:ds="http://schemas.openxmlformats.org/officeDocument/2006/customXml" ds:itemID="{41521D4D-20ED-4237-9BD4-D90E620C21C1}">
  <ds:schemaRefs/>
</ds:datastoreItem>
</file>

<file path=customXml/itemProps20.xml><?xml version="1.0" encoding="utf-8"?>
<ds:datastoreItem xmlns:ds="http://schemas.openxmlformats.org/officeDocument/2006/customXml" ds:itemID="{C3053BEE-25FA-4D42-BC6E-D387C11835C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Settings</vt:lpstr>
      <vt:lpstr>Data</vt:lpstr>
      <vt:lpstr>Daily Assignment</vt:lpstr>
      <vt:lpstr>กรองงาน-ชื่อพนักงาน</vt:lpstr>
      <vt:lpstr>กรองงาน-รายเดือน</vt:lpstr>
      <vt:lpstr>monthlis</vt:lpstr>
      <vt:lpstr>รายชื่อคนว่างงาน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Santipong Nasui</cp:lastModifiedBy>
  <dcterms:created xsi:type="dcterms:W3CDTF">2025-10-02T02:29:30Z</dcterms:created>
  <dcterms:modified xsi:type="dcterms:W3CDTF">2025-10-03T05:50:03Z</dcterms:modified>
</cp:coreProperties>
</file>