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90" windowWidth="14355" windowHeight="4680"/>
  </bookViews>
  <sheets>
    <sheet name="Main" sheetId="9" r:id="rId1"/>
    <sheet name="Rent" sheetId="1" r:id="rId2"/>
    <sheet name="Return" sheetId="2" r:id="rId3"/>
    <sheet name="Renting" sheetId="6" r:id="rId4"/>
    <sheet name="Book" sheetId="3" r:id="rId5"/>
    <sheet name="Customer" sheetId="4" r:id="rId6"/>
    <sheet name="Etc" sheetId="5" r:id="rId7"/>
    <sheet name="Summary" sheetId="17" r:id="rId8"/>
  </sheets>
  <definedNames>
    <definedName name="Bcode">BData[รหัสหนังสือ]</definedName>
    <definedName name="BCode1">Renting[รหัสหนังสือ]</definedName>
    <definedName name="Bcode3">OFFSET( Renting[รหัสหนังสือ], COUNTA(Renting[รหัสหนังสือ]), 0, 1, 1 )</definedName>
    <definedName name="Bcode4">Rent[รหัสหนังสือ]</definedName>
    <definedName name="Bcode5">Return[รหัสหนังสือ]</definedName>
    <definedName name="Bname">BData[ชื่อหนังสือ]</definedName>
    <definedName name="Book1">OFFSET( Bcode, COUNTA(BData[รหัสหนังสือ]), 0, 1, 2 )</definedName>
    <definedName name="Book2">Book!$E$2:$F$2</definedName>
    <definedName name="Breturn1">OFFSET(#REF!, COUNTA(#REF!), 0, 1, 3 )</definedName>
    <definedName name="Bstatus">BData[สถานะ]</definedName>
    <definedName name="CCode">CData[รหัสลูกค้า]</definedName>
    <definedName name="Ccode1">OFFSET(Renting[รหัสลูกค้า], COUNTA(Renting[รหัสลูกค้า]), 0, 1, 1 )</definedName>
    <definedName name="Ccode3">OFFSET(Renting[รหัสลูกค้า], COUNTA(Renting[รหัสลูกค้า]), 0, 1, 1 )</definedName>
    <definedName name="Ccode4">'Rent'!$B$2</definedName>
    <definedName name="Ccode5">'Return'!$B$2</definedName>
    <definedName name="CName">CData[ชื่อลูกค้า]</definedName>
    <definedName name="Customer1">OFFSET( CCode, COUNTA(CData[รหัสลูกค้า]), 0, 1, 2 )</definedName>
    <definedName name="Customer2">Customer!$E$2:$F$2</definedName>
    <definedName name="Drent3">OFFSET(Renting[วันที่เช่า], COUNTA(Renting[วันที่เช่า]), 0, 1, 1 )</definedName>
    <definedName name="Drent4">Rent!$B$1</definedName>
    <definedName name="Dreturn3">Renting[วันที่คืน]</definedName>
    <definedName name="Dreturn5">Return!$B$1</definedName>
    <definedName name="FineRate3">OFFSET(Renting[ค่าปรับต่อวัน], COUNTA(Renting[ค่าปรับต่อวัน]), 0, 1, 1 )</definedName>
    <definedName name="FineRate4">Rent[ค่าปรับต่อวัน]</definedName>
    <definedName name="Longtime">Rent[ระยะเวลาเช่า]</definedName>
    <definedName name="Longtime1">OFFSET(Renting[ระยะเวลาการเช่า(วัน)], COUNTA(Renting[ระยะเวลาการเช่า(วัน)]), 0, 1, 1 )</definedName>
    <definedName name="Price3">OFFSET(Renting[ค่าเช่าต่อเล่ม], COUNTA(Renting[ค่าเช่าต่อเล่ม]), 0, 1, 1 )</definedName>
    <definedName name="Price4">Rent[ราคา]</definedName>
    <definedName name="Rental2">Rent!$E$5:$G$5</definedName>
  </definedNames>
  <calcPr calcId="125725"/>
  <pivotCaches>
    <pivotCache cacheId="7" r:id="rId9"/>
  </pivotCaches>
</workbook>
</file>

<file path=xl/calcChain.xml><?xml version="1.0" encoding="utf-8"?>
<calcChain xmlns="http://schemas.openxmlformats.org/spreadsheetml/2006/main">
  <c r="C2" i="3"/>
  <c r="C3"/>
  <c r="C4"/>
  <c r="C5"/>
  <c r="C6"/>
  <c r="C7"/>
  <c r="C8"/>
  <c r="C9"/>
  <c r="C10"/>
  <c r="C11"/>
  <c r="C12"/>
  <c r="B11" i="6"/>
  <c r="D11"/>
  <c r="H11"/>
  <c r="B10"/>
  <c r="D10"/>
  <c r="H10"/>
  <c r="B9"/>
  <c r="D9"/>
  <c r="H9"/>
  <c r="B8"/>
  <c r="D8"/>
  <c r="H8"/>
  <c r="B7"/>
  <c r="D7"/>
  <c r="H7"/>
  <c r="B6"/>
  <c r="D6"/>
  <c r="H6"/>
  <c r="B5"/>
  <c r="D5"/>
  <c r="H5"/>
  <c r="B4"/>
  <c r="D4"/>
  <c r="H4"/>
  <c r="B3"/>
  <c r="D3"/>
  <c r="H3"/>
  <c r="B2"/>
  <c r="D2"/>
  <c r="H2"/>
  <c r="H2" i="1"/>
  <c r="B1" l="1"/>
  <c r="E2" i="2" l="1"/>
  <c r="F2" l="1"/>
  <c r="H2"/>
  <c r="F2" i="1" l="1"/>
  <c r="G2"/>
  <c r="I2"/>
  <c r="B3" l="1"/>
  <c r="B3" i="2"/>
  <c r="B1"/>
  <c r="G2" s="1"/>
  <c r="I2" l="1"/>
</calcChain>
</file>

<file path=xl/sharedStrings.xml><?xml version="1.0" encoding="utf-8"?>
<sst xmlns="http://schemas.openxmlformats.org/spreadsheetml/2006/main" count="113" uniqueCount="62">
  <si>
    <t>ชื่อลูกค้า</t>
  </si>
  <si>
    <t>รหัสหนังสือ</t>
  </si>
  <si>
    <t>ชื่อหนังสือ</t>
  </si>
  <si>
    <t>รหัสลูกค้า</t>
  </si>
  <si>
    <t>ราคา</t>
  </si>
  <si>
    <t>ค่าเช่าต่อเล่ม</t>
  </si>
  <si>
    <t>ระยะเวลาการเช่า</t>
  </si>
  <si>
    <t>ค่าปรับต่อวัน</t>
  </si>
  <si>
    <t>สถานะ</t>
  </si>
  <si>
    <t>C1</t>
  </si>
  <si>
    <t>วันที่คืน</t>
  </si>
  <si>
    <t>เกินกำหนด(วัน)</t>
  </si>
  <si>
    <t>วันที่เช่า</t>
  </si>
  <si>
    <t>ระยะเวลาการเช่า(วัน)</t>
  </si>
  <si>
    <t>โคนัน ตอน 2</t>
  </si>
  <si>
    <t>B1</t>
  </si>
  <si>
    <t>โคนัน ตอน 1</t>
  </si>
  <si>
    <t>B2</t>
  </si>
  <si>
    <t>โคนัน ตอน 3</t>
  </si>
  <si>
    <t>B3</t>
  </si>
  <si>
    <t>C2</t>
  </si>
  <si>
    <t>C3</t>
  </si>
  <si>
    <t>C4</t>
  </si>
  <si>
    <t>C5</t>
  </si>
  <si>
    <t>B4</t>
  </si>
  <si>
    <t>โคนัน ตอน 4</t>
  </si>
  <si>
    <t>ผู้เช่า</t>
  </si>
  <si>
    <t>ค่าปรับ</t>
  </si>
  <si>
    <t>B5</t>
  </si>
  <si>
    <t>โคนัน ตอน 5</t>
  </si>
  <si>
    <t>B6</t>
  </si>
  <si>
    <t>โคนัน ตอน 6</t>
  </si>
  <si>
    <t>B7</t>
  </si>
  <si>
    <t>โคนัน ตอน 7</t>
  </si>
  <si>
    <t>B8</t>
  </si>
  <si>
    <t>โคนัน ตอน 8</t>
  </si>
  <si>
    <t>C6</t>
  </si>
  <si>
    <t>C666</t>
  </si>
  <si>
    <t>C111</t>
  </si>
  <si>
    <t>C222</t>
  </si>
  <si>
    <t>C333</t>
  </si>
  <si>
    <t>C444</t>
  </si>
  <si>
    <t>C555</t>
  </si>
  <si>
    <t>C7</t>
  </si>
  <si>
    <t>C777</t>
  </si>
  <si>
    <t>C8</t>
  </si>
  <si>
    <t>C888</t>
  </si>
  <si>
    <t>C9</t>
  </si>
  <si>
    <t>C999</t>
  </si>
  <si>
    <t>B9</t>
  </si>
  <si>
    <t>โคนัน ตอน 9</t>
  </si>
  <si>
    <t>ระบบการจัดการข้อมูลเช่าหนังสือ</t>
  </si>
  <si>
    <t>ผลรวมทั้งหมด</t>
  </si>
  <si>
    <t>B10</t>
  </si>
  <si>
    <t>โคนัน ตอน 10</t>
  </si>
  <si>
    <t>โคนัน ตอน 11</t>
  </si>
  <si>
    <t>B11</t>
  </si>
  <si>
    <t>วันที่</t>
  </si>
  <si>
    <t xml:space="preserve"> ค่าปรับ</t>
  </si>
  <si>
    <t>ระยะเวลาเช่า</t>
  </si>
  <si>
    <t xml:space="preserve"> ค่าเช่าต่อเล่ม</t>
  </si>
  <si>
    <t>ผลรวม</t>
  </si>
</sst>
</file>

<file path=xl/styles.xml><?xml version="1.0" encoding="utf-8"?>
<styleSheet xmlns="http://schemas.openxmlformats.org/spreadsheetml/2006/main">
  <numFmts count="1">
    <numFmt numFmtId="44" formatCode="_-&quot;฿&quot;* #,##0.00_-;\-&quot;฿&quot;* #,##0.00_-;_-&quot;฿&quot;* &quot;-&quot;??_-;_-@_-"/>
  </numFmts>
  <fonts count="1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 tint="4.9989318521683403E-2"/>
      <name val="Tahoma"/>
      <family val="2"/>
      <charset val="222"/>
      <scheme val="minor"/>
    </font>
    <font>
      <sz val="11"/>
      <color theme="1" tint="4.9989318521683403E-2"/>
      <name val="Tahoma"/>
      <family val="2"/>
      <scheme val="minor"/>
    </font>
    <font>
      <sz val="11"/>
      <color rgb="FF00000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1"/>
      <color theme="1" tint="4.9989318521683403E-2"/>
      <name val="Tahoma"/>
      <family val="2"/>
      <scheme val="minor"/>
    </font>
    <font>
      <b/>
      <sz val="14"/>
      <color theme="7" tint="0.59999389629810485"/>
      <name val="Tahoma"/>
      <family val="2"/>
      <scheme val="minor"/>
    </font>
    <font>
      <sz val="11"/>
      <color theme="1" tint="4.9989318521683403E-2"/>
      <name val="Tahoma"/>
      <scheme val="minor"/>
    </font>
    <font>
      <b/>
      <sz val="11"/>
      <color indexed="10"/>
      <name val="Tahoma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9">
    <xf numFmtId="0" fontId="0" fillId="0" borderId="0" xfId="0"/>
    <xf numFmtId="0" fontId="0" fillId="2" borderId="1" xfId="0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right"/>
    </xf>
    <xf numFmtId="0" fontId="3" fillId="4" borderId="4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0" fontId="0" fillId="2" borderId="0" xfId="0" applyFill="1"/>
    <xf numFmtId="0" fontId="0" fillId="5" borderId="0" xfId="0" applyFill="1"/>
    <xf numFmtId="0" fontId="7" fillId="5" borderId="0" xfId="0" applyFont="1" applyFill="1"/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NumberFormat="1" applyFill="1"/>
    <xf numFmtId="14" fontId="0" fillId="2" borderId="0" xfId="0" applyNumberFormat="1" applyFill="1"/>
    <xf numFmtId="14" fontId="0" fillId="2" borderId="0" xfId="0" applyNumberFormat="1" applyFill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center"/>
    </xf>
    <xf numFmtId="44" fontId="3" fillId="3" borderId="6" xfId="1" applyFont="1" applyFill="1" applyBorder="1" applyAlignment="1">
      <alignment horizontal="center"/>
    </xf>
    <xf numFmtId="44" fontId="3" fillId="3" borderId="1" xfId="0" applyNumberFormat="1" applyFont="1" applyFill="1" applyBorder="1" applyAlignment="1">
      <alignment horizontal="center"/>
    </xf>
    <xf numFmtId="44" fontId="3" fillId="3" borderId="6" xfId="1" applyNumberFormat="1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/>
    <xf numFmtId="0" fontId="0" fillId="0" borderId="0" xfId="0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left"/>
    </xf>
    <xf numFmtId="0" fontId="8" fillId="0" borderId="0" xfId="0" applyFont="1" applyFill="1"/>
    <xf numFmtId="44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0" xfId="0" applyAlignment="1">
      <alignment horizontal="center"/>
    </xf>
    <xf numFmtId="44" fontId="0" fillId="0" borderId="0" xfId="0" applyNumberFormat="1"/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/>
    <xf numFmtId="0" fontId="10" fillId="3" borderId="0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left"/>
    </xf>
    <xf numFmtId="44" fontId="0" fillId="2" borderId="0" xfId="0" applyNumberFormat="1" applyFill="1" applyAlignment="1">
      <alignment horizontal="center"/>
    </xf>
    <xf numFmtId="44" fontId="0" fillId="2" borderId="0" xfId="0" applyNumberFormat="1" applyFill="1"/>
    <xf numFmtId="0" fontId="9" fillId="5" borderId="0" xfId="0" applyFont="1" applyFill="1" applyAlignment="1">
      <alignment horizontal="center"/>
    </xf>
    <xf numFmtId="0" fontId="0" fillId="0" borderId="0" xfId="0" pivotButton="1" applyAlignment="1">
      <alignment horizontal="center"/>
    </xf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44" fontId="4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44" fontId="4" fillId="0" borderId="0" xfId="1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</cellXfs>
  <cellStyles count="2">
    <cellStyle name="เครื่องหมายสกุลเงิน" xfId="1" builtinId="4"/>
    <cellStyle name="ปกติ" xfId="0" builtinId="0"/>
  </cellStyles>
  <dxfs count="78">
    <dxf>
      <alignment horizontal="center" readingOrder="0"/>
    </dxf>
    <dxf>
      <alignment horizontal="center" readingOrder="0"/>
    </dxf>
    <dxf>
      <alignment horizontal="center" readingOrder="0"/>
    </dxf>
    <dxf>
      <numFmt numFmtId="34" formatCode="_-&quot;฿&quot;* #,##0.00_-;\-&quot;฿&quot;* #,##0.00_-;_-&quot;฿&quot;* &quot;-&quot;??_-;_-@_-"/>
    </dxf>
    <dxf>
      <alignment horizontal="center" readingOrder="0"/>
    </dxf>
    <dxf>
      <numFmt numFmtId="34" formatCode="_-&quot;฿&quot;* #,##0.00_-;\-&quot;฿&quot;* #,##0.00_-;_-&quot;฿&quot;* &quot;-&quot;??_-;_-@_-"/>
    </dxf>
    <dxf>
      <alignment horizontal="center" readingOrder="0"/>
    </dxf>
    <dxf>
      <numFmt numFmtId="34" formatCode="_-&quot;฿&quot;* #,##0.00_-;\-&quot;฿&quot;* #,##0.00_-;_-&quot;฿&quot;* &quot;-&quot;??_-;_-@_-"/>
    </dxf>
    <dxf>
      <alignment horizontal="center" readingOrder="0"/>
    </dxf>
    <dxf>
      <numFmt numFmtId="34" formatCode="_-&quot;฿&quot;* #,##0.00_-;\-&quot;฿&quot;* #,##0.00_-;_-&quot;฿&quot;* &quot;-&quot;??_-;_-@_-"/>
    </dxf>
    <dxf>
      <alignment horizontal="center" readingOrder="0"/>
    </dxf>
    <dxf>
      <alignment horizontal="center" readingOrder="0"/>
    </dxf>
    <dxf>
      <numFmt numFmtId="34" formatCode="_-&quot;฿&quot;* #,##0.00_-;\-&quot;฿&quot;* #,##0.00_-;_-&quot;฿&quot;* &quot;-&quot;??_-;_-@_-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numFmt numFmtId="34" formatCode="_-&quot;฿&quot;* #,##0.00_-;\-&quot;฿&quot;* #,##0.00_-;_-&quot;฿&quot;* &quot;-&quot;??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numFmt numFmtId="34" formatCode="_-&quot;฿&quot;* #,##0.00_-;\-&quot;฿&quot;* #,##0.00_-;_-&quot;฿&quot;* &quot;-&quot;??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protection locked="1" hidden="0"/>
    </dxf>
    <dxf>
      <numFmt numFmtId="34" formatCode="_-&quot;฿&quot;* #,##0.00_-;\-&quot;฿&quot;* #,##0.00_-;_-&quot;฿&quot;* &quot;-&quot;??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none">
          <fgColor indexed="64"/>
          <bgColor indexed="65"/>
        </patternFill>
      </fill>
    </dxf>
    <dxf>
      <alignment horizontal="center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vertical="top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numFmt numFmtId="19" formatCode="d/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numFmt numFmtId="19" formatCode="d/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solid">
          <fgColor indexed="64"/>
          <bgColor theme="4" tint="0.39997558519241921"/>
        </patternFill>
      </fill>
      <alignment horizontal="lef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numFmt numFmtId="34" formatCode="_-&quot;฿&quot;* #,##0.00_-;\-&quot;฿&quot;* #,##0.00_-;_-&quot;฿&quot;* &quot;-&quot;??_-;_-@_-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solid">
          <fgColor indexed="64"/>
          <bgColor theme="4" tint="0.39997558519241921"/>
        </patternFill>
      </fill>
      <alignment horizontal="lef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numFmt numFmtId="34" formatCode="_-&quot;฿&quot;* #,##0.00_-;\-&quot;฿&quot;* #,##0.00_-;_-&quot;฿&quot;* &quot;-&quot;??_-;_-@_-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solid">
          <fgColor indexed="64"/>
          <bgColor theme="4" tint="0.39997558519241921"/>
        </patternFill>
      </fill>
      <alignment horizontal="lef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numFmt numFmtId="0" formatCode="General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solid">
          <fgColor indexed="64"/>
          <bgColor theme="4" tint="0.39997558519241921"/>
        </patternFill>
      </fill>
      <alignment horizontal="lef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numFmt numFmtId="0" formatCode="General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solid">
          <fgColor indexed="64"/>
          <bgColor theme="4" tint="0.39997558519241921"/>
        </patternFill>
      </fill>
      <alignment horizontal="lef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numFmt numFmtId="0" formatCode="General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solid">
          <fgColor indexed="64"/>
          <bgColor theme="4" tint="0.39997558519241921"/>
        </patternFill>
      </fill>
      <alignment horizontal="left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solid">
          <fgColor indexed="64"/>
          <bgColor theme="0"/>
        </patternFill>
      </fill>
      <alignment horizontal="general" vertical="top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/>
    </dxf>
    <dxf>
      <border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solid">
          <fgColor indexed="64"/>
          <bgColor theme="4" tint="0.39997558519241921"/>
        </patternFill>
      </fill>
      <alignment horizontal="left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solid">
          <fgColor indexed="64"/>
          <bgColor theme="0"/>
        </patternFill>
      </fill>
      <alignment horizontal="center" vertical="top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top/>
        <bottom/>
      </border>
    </dxf>
    <dxf>
      <fill>
        <patternFill patternType="solid">
          <fgColor indexed="64"/>
          <bgColor theme="0"/>
        </patternFill>
      </fill>
    </dxf>
    <dxf>
      <border>
        <top style="thin">
          <color indexed="64"/>
        </top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solid">
          <fgColor indexed="64"/>
          <bgColor theme="0"/>
        </patternFill>
      </fill>
      <alignment horizontal="center" vertical="top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/>
        <top/>
        <bottom/>
      </border>
    </dxf>
    <dxf>
      <border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Tahoma"/>
        <scheme val="minor"/>
      </font>
      <fill>
        <patternFill patternType="solid">
          <fgColor indexed="64"/>
          <bgColor theme="4" tint="0.39997558519241921"/>
        </patternFill>
      </fill>
      <alignment horizontal="left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natsin" refreshedDate="41178.734753703706" createdVersion="3" refreshedVersion="3" minRefreshableVersion="3" recordCount="10">
  <cacheSource type="worksheet">
    <worksheetSource name="Renting"/>
  </cacheSource>
  <cacheFields count="10">
    <cacheField name="รหัสหนังสือ" numFmtId="0">
      <sharedItems/>
    </cacheField>
    <cacheField name="ชื่อหนังสือ" numFmtId="0">
      <sharedItems/>
    </cacheField>
    <cacheField name="รหัสลูกค้า" numFmtId="0">
      <sharedItems/>
    </cacheField>
    <cacheField name="ชื่อลูกค้า" numFmtId="0">
      <sharedItems/>
    </cacheField>
    <cacheField name="ค่าเช่าต่อเล่ม" numFmtId="44">
      <sharedItems containsSemiMixedTypes="0" containsString="0" containsNumber="1" containsInteger="1" minValue="3" maxValue="3"/>
    </cacheField>
    <cacheField name="ระยะเวลาการเช่า(วัน)" numFmtId="0">
      <sharedItems containsSemiMixedTypes="0" containsString="0" containsNumber="1" containsInteger="1" minValue="1" maxValue="1"/>
    </cacheField>
    <cacheField name="ค่าปรับต่อวัน" numFmtId="44">
      <sharedItems containsSemiMixedTypes="0" containsString="0" containsNumber="1" containsInteger="1" minValue="2" maxValue="2"/>
    </cacheField>
    <cacheField name="ค่าปรับ" numFmtId="44">
      <sharedItems containsSemiMixedTypes="0" containsString="0" containsNumber="1" containsInteger="1" minValue="0" maxValue="0"/>
    </cacheField>
    <cacheField name="วันที่เช่า" numFmtId="14">
      <sharedItems containsSemiMixedTypes="0" containsNonDate="0" containsDate="1" containsString="0" minDate="2012-09-15T00:00:00" maxDate="2012-09-25T00:00:00" count="10">
        <d v="2012-09-15T00:00:00"/>
        <d v="2012-09-16T00:00:00"/>
        <d v="2012-09-17T00:00:00"/>
        <d v="2012-09-18T00:00:00"/>
        <d v="2012-09-19T00:00:00"/>
        <d v="2012-09-20T00:00:00"/>
        <d v="2012-09-21T00:00:00"/>
        <d v="2012-09-22T00:00:00"/>
        <d v="2012-09-23T00:00:00"/>
        <d v="2012-09-24T00:00:00"/>
      </sharedItems>
    </cacheField>
    <cacheField name="วันที่คืน" numFmtId="14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B1"/>
    <s v="โคนัน ตอน 1"/>
    <s v="C1"/>
    <s v="C111"/>
    <n v="3"/>
    <n v="1"/>
    <n v="2"/>
    <n v="0"/>
    <x v="0"/>
    <m/>
  </r>
  <r>
    <s v="B2"/>
    <s v="โคนัน ตอน 2"/>
    <s v="C1"/>
    <s v="C111"/>
    <n v="3"/>
    <n v="1"/>
    <n v="2"/>
    <n v="0"/>
    <x v="1"/>
    <m/>
  </r>
  <r>
    <s v="B3"/>
    <s v="โคนัน ตอน 3"/>
    <s v="C1"/>
    <s v="C111"/>
    <n v="3"/>
    <n v="1"/>
    <n v="2"/>
    <n v="0"/>
    <x v="2"/>
    <m/>
  </r>
  <r>
    <s v="B4"/>
    <s v="โคนัน ตอน 4"/>
    <s v="C1"/>
    <s v="C111"/>
    <n v="3"/>
    <n v="1"/>
    <n v="2"/>
    <n v="0"/>
    <x v="3"/>
    <m/>
  </r>
  <r>
    <s v="B5"/>
    <s v="โคนัน ตอน 5"/>
    <s v="C1"/>
    <s v="C111"/>
    <n v="3"/>
    <n v="1"/>
    <n v="2"/>
    <n v="0"/>
    <x v="4"/>
    <m/>
  </r>
  <r>
    <s v="B6"/>
    <s v="โคนัน ตอน 6"/>
    <s v="C1"/>
    <s v="C111"/>
    <n v="3"/>
    <n v="1"/>
    <n v="2"/>
    <n v="0"/>
    <x v="5"/>
    <m/>
  </r>
  <r>
    <s v="B7"/>
    <s v="โคนัน ตอน 7"/>
    <s v="C1"/>
    <s v="C111"/>
    <n v="3"/>
    <n v="1"/>
    <n v="2"/>
    <n v="0"/>
    <x v="6"/>
    <m/>
  </r>
  <r>
    <s v="B8"/>
    <s v="โคนัน ตอน 8"/>
    <s v="C1"/>
    <s v="C111"/>
    <n v="3"/>
    <n v="1"/>
    <n v="2"/>
    <n v="0"/>
    <x v="7"/>
    <m/>
  </r>
  <r>
    <s v="B9"/>
    <s v="โคนัน ตอน 9"/>
    <s v="C1"/>
    <s v="C111"/>
    <n v="3"/>
    <n v="1"/>
    <n v="2"/>
    <n v="0"/>
    <x v="8"/>
    <m/>
  </r>
  <r>
    <s v="B10"/>
    <s v="โคนัน ตอน 10"/>
    <s v="C1"/>
    <s v="C111"/>
    <n v="3"/>
    <n v="1"/>
    <n v="2"/>
    <n v="0"/>
    <x v="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7" applyNumberFormats="0" applyBorderFormats="0" applyFontFormats="0" applyPatternFormats="0" applyAlignmentFormats="0" applyWidthHeightFormats="1" dataCaption="ผลรวม" updatedVersion="3" minRefreshableVersion="3" showCalcMbrs="0" useAutoFormatting="1" itemPrintTitles="1" createdVersion="3" indent="0" outline="1" outlineData="1" multipleFieldFilters="0" rowHeaderCaption="วันที่">
  <location ref="B5:D17" firstHeaderRow="1" firstDataRow="2" firstDataCol="1"/>
  <pivotFields count="10">
    <pivotField showAll="0"/>
    <pivotField showAll="0"/>
    <pivotField showAll="0"/>
    <pivotField showAll="0"/>
    <pivotField dataField="1" numFmtId="44" showAll="0"/>
    <pivotField showAll="0"/>
    <pivotField numFmtId="44" showAll="0"/>
    <pivotField dataField="1" numFmtId="44" showAll="0"/>
    <pivotField axis="axisRow" numFmtId="14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showAll="0"/>
  </pivotFields>
  <rowFields count="1">
    <field x="8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2">
    <i>
      <x/>
    </i>
    <i i="1">
      <x v="1"/>
    </i>
  </colItems>
  <dataFields count="2">
    <dataField name=" ค่าเช่าต่อเล่ม" fld="4" baseField="0" baseItem="0"/>
    <dataField name=" ค่าปรับ" fld="7" baseField="0" baseItem="0"/>
  </dataFields>
  <formats count="5">
    <format dxfId="12">
      <pivotArea outline="0" collapsedLevelsAreSubtotals="1" fieldPosition="0"/>
    </format>
    <format dxfId="11">
      <pivotArea field="-2" type="button" dataOnly="0" labelOnly="1" outline="0" axis="axisCol" fieldPosition="0"/>
    </format>
    <format dxfId="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0">
      <pivotArea field="8" type="button" dataOnly="0" labelOnly="1" outline="0" axis="axisRow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Rent" displayName="Rent" ref="E1:I2" headerRowDxfId="77" dataDxfId="75" totalsRowDxfId="73" headerRowBorderDxfId="76" tableBorderDxfId="74" totalsRowBorderDxfId="72">
  <autoFilter ref="E1:I2">
    <filterColumn colId="2"/>
    <filterColumn colId="3"/>
    <filterColumn colId="4"/>
  </autoFilter>
  <tableColumns count="5">
    <tableColumn id="3" name="รหัสหนังสือ" dataDxfId="71"/>
    <tableColumn id="4" name="ชื่อหนังสือ" dataDxfId="70">
      <calculatedColumnFormula>IF(ISBLANK([รหัสหนังสือ]),"",VLOOKUP([รหัสหนังสือ],BData[#All],2,FALSE))</calculatedColumnFormula>
    </tableColumn>
    <tableColumn id="1" name="ระยะเวลาเช่า" dataDxfId="69">
      <calculatedColumnFormula>IF(ISBLANK([รหัสหนังสือ]),"",Etc[ระยะเวลาการเช่า])</calculatedColumnFormula>
    </tableColumn>
    <tableColumn id="2" name="ค่าปรับต่อวัน" dataDxfId="68" totalsRowDxfId="67">
      <calculatedColumnFormula>IF(ISBLANK([รหัสหนังสือ]),"",Etc[ค่าปรับต่อวัน])</calculatedColumnFormula>
    </tableColumn>
    <tableColumn id="5" name="ราคา" totalsRowFunction="sum" dataDxfId="66" dataCellStyle="เครื่องหมายสกุลเงิน">
      <calculatedColumnFormula>IF(ISBLANK([รหัสหนังสือ]),"",Etc[ค่าเช่าต่อเล่ม])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Return" displayName="Return" ref="D1:I2" headerRowDxfId="65" dataDxfId="63" totalsRowDxfId="61" headerRowBorderDxfId="64" tableBorderDxfId="62" totalsRowBorderDxfId="60">
  <autoFilter ref="D1:I2"/>
  <tableColumns count="6">
    <tableColumn id="1" name="รหัสหนังสือ" totalsRowLabel="ผลรวม" dataDxfId="59" totalsRowDxfId="58"/>
    <tableColumn id="2" name="ชื่อหนังสือ" dataDxfId="57" totalsRowDxfId="56">
      <calculatedColumnFormula>IF(ISBLANK([รหัสหนังสือ]),"",VLOOKUP([รหัสหนังสือ],BData[],2,FALSE))</calculatedColumnFormula>
    </tableColumn>
    <tableColumn id="3" name="ผู้เช่า" dataDxfId="55" totalsRowDxfId="54">
      <calculatedColumnFormula>IF(ISBLANK([รหัสหนังสือ]),"",VLOOKUP([รหัสหนังสือ],Renting[],4,FALSE))</calculatedColumnFormula>
    </tableColumn>
    <tableColumn id="4" name="เกินกำหนด(วัน)" dataDxfId="53" totalsRowDxfId="52">
      <calculatedColumnFormula>IF($B$1-VLOOKUP([รหัสหนังสือ],Renting[],9,FALSE)&gt;Etc[ระยะเวลาการเช่า],$B$1-VLOOKUP([รหัสหนังสือ],Renting[],9,FALSE)-Etc[ระยะเวลาการเช่า],0)</calculatedColumnFormula>
    </tableColumn>
    <tableColumn id="5" name="ค่าปรับต่อวัน" dataDxfId="51" totalsRowDxfId="50">
      <calculatedColumnFormula>IF(ISBLANK([รหัสหนังสือ]),"",Etc[ค่าปรับต่อวัน])</calculatedColumnFormula>
    </tableColumn>
    <tableColumn id="6" name="ค่าปรับ" dataDxfId="49" totalsRowDxfId="48" dataCellStyle="เครื่องหมายสกุลเงิน">
      <calculatedColumnFormula>IF(ISBLANK([รหัสหนังสือ]),"",IF([เกินกำหนด(วัน)]&lt;&gt;"",[เกินกำหนด(วัน)]*[ค่าปรับต่อวัน],0))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6" name="Renting" displayName="Renting" ref="A1:J11" headerRowDxfId="47" dataDxfId="46" totalsRowDxfId="45">
  <autoFilter ref="A1:J11">
    <filterColumn colId="0"/>
    <filterColumn colId="1"/>
    <filterColumn colId="2"/>
    <filterColumn colId="3"/>
    <filterColumn colId="4"/>
    <filterColumn colId="5"/>
    <filterColumn colId="6"/>
    <filterColumn colId="7"/>
    <filterColumn colId="8"/>
    <filterColumn colId="9"/>
  </autoFilter>
  <tableColumns count="10">
    <tableColumn id="2" name="รหัสหนังสือ" dataDxfId="44"/>
    <tableColumn id="3" name="ชื่อหนังสือ" dataDxfId="43">
      <calculatedColumnFormula>IF(ISBLANK([รหัสหนังสือ]),"",VLOOKUP([รหัสหนังสือ],BData[],2,FALSE))</calculatedColumnFormula>
    </tableColumn>
    <tableColumn id="4" name="รหัสลูกค้า" dataDxfId="42"/>
    <tableColumn id="5" name="ชื่อลูกค้า" dataDxfId="16">
      <calculatedColumnFormula>IF(ISBLANK([รหัสลูกค้า]),"",VLOOKUP([รหัสลูกค้า],CData[],2,FALSE))</calculatedColumnFormula>
    </tableColumn>
    <tableColumn id="6" name="ค่าเช่าต่อเล่ม" dataDxfId="14"/>
    <tableColumn id="7" name="ระยะเวลาการเช่า(วัน)" dataDxfId="15"/>
    <tableColumn id="8" name="ค่าปรับต่อวัน" dataDxfId="41" dataCellStyle="เครื่องหมายสกุลเงิน"/>
    <tableColumn id="10" name="ค่าปรับ" totalsRowFunction="sum" dataDxfId="40" totalsRowDxfId="39" dataCellStyle="เครื่องหมายสกุลเงิน">
      <calculatedColumnFormula>IF([วันที่คืน]="",0,IF(ISBLANK([รหัสหนังสือ]),"",IF([วันที่คืน]-[วันที่เช่า]&lt;=1,0,([วันที่คืน]-[วันที่เช่า]-1)*[ค่าปรับต่อวัน])))</calculatedColumnFormula>
    </tableColumn>
    <tableColumn id="11" name="วันที่เช่า" dataDxfId="38"/>
    <tableColumn id="12" name="วันที่คืน" dataDxfId="3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3" name="BData" displayName="BData" ref="A1:C12" headerRowDxfId="36" dataDxfId="35" totalsRowDxfId="34">
  <autoFilter ref="A1:C12">
    <filterColumn colId="2"/>
  </autoFilter>
  <tableColumns count="3">
    <tableColumn id="1" name="รหัสหนังสือ" totalsRowLabel="101" dataDxfId="33" totalsRowDxfId="32"/>
    <tableColumn id="2" name="ชื่อหนังสือ" totalsRowLabel="โคนัน ตอน 2" dataDxfId="31" totalsRowDxfId="30"/>
    <tableColumn id="3" name="สถานะ" totalsRowLabel="เล่ม" dataDxfId="13" totalsRowDxfId="29">
      <calculatedColumnFormula>IF(ISERROR(VLOOKUP([รหัสหนังสือ],Renting[รหัสหนังสือ],1,FALSE)),"FREE",IF(VLOOKUP([รหัสหนังสือ],Renting[],10,FALSE)="","","FREE"))</calculatedColumnFormula>
    </tableColumn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id="4" name="CData" displayName="CData" ref="A1:B10" headerRowDxfId="28" dataDxfId="27" totalsRowDxfId="26">
  <autoFilter ref="A1:B10">
    <filterColumn colId="1"/>
  </autoFilter>
  <tableColumns count="2">
    <tableColumn id="1" name="รหัสลูกค้า" totalsRowLabel="ทั้งหมด" dataDxfId="25" totalsRowDxfId="24"/>
    <tableColumn id="2" name="ชื่อลูกค้า" totalsRowFunction="count" dataDxfId="23" totalsRowDxfId="22"/>
  </tableColumns>
  <tableStyleInfo name="TableStyleMedium12" showFirstColumn="0" showLastColumn="0" showRowStripes="1" showColumnStripes="0"/>
</table>
</file>

<file path=xl/tables/table6.xml><?xml version="1.0" encoding="utf-8"?>
<table xmlns="http://schemas.openxmlformats.org/spreadsheetml/2006/main" id="2" name="Etc" displayName="Etc" ref="A1:C2" totalsRowShown="0" headerRowDxfId="21" dataDxfId="20">
  <autoFilter ref="A1:C2"/>
  <tableColumns count="3">
    <tableColumn id="1" name="ค่าเช่าต่อเล่ม" dataDxfId="19"/>
    <tableColumn id="2" name="ระยะเวลาการเช่า" dataDxfId="18"/>
    <tableColumn id="3" name="ค่าปรับต่อวัน" dataDxfId="1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1:J17"/>
  <sheetViews>
    <sheetView tabSelected="1" workbookViewId="0"/>
  </sheetViews>
  <sheetFormatPr defaultRowHeight="14.25"/>
  <cols>
    <col min="1" max="16384" width="9" style="9"/>
  </cols>
  <sheetData>
    <row r="1" spans="1:10" ht="20.25" customHeight="1">
      <c r="A1" s="10"/>
      <c r="B1" s="10"/>
      <c r="C1" s="10"/>
      <c r="D1" s="41" t="s">
        <v>51</v>
      </c>
      <c r="E1" s="41"/>
      <c r="F1" s="41"/>
      <c r="G1" s="41"/>
      <c r="H1" s="10"/>
      <c r="I1" s="10"/>
      <c r="J1" s="10"/>
    </row>
    <row r="2" spans="1:10">
      <c r="A2" s="10"/>
      <c r="B2" s="10"/>
      <c r="C2" s="10"/>
      <c r="D2" s="10"/>
      <c r="E2" s="10"/>
      <c r="F2" s="10"/>
      <c r="G2" s="10"/>
      <c r="H2" s="10"/>
      <c r="I2" s="10"/>
      <c r="J2" s="10"/>
    </row>
    <row r="3" spans="1:10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0">
      <c r="A4" s="10"/>
      <c r="B4" s="10"/>
      <c r="C4" s="10"/>
      <c r="D4" s="10"/>
      <c r="E4" s="10"/>
      <c r="F4" s="10"/>
      <c r="G4" s="10"/>
      <c r="H4" s="10"/>
      <c r="I4" s="10"/>
      <c r="J4" s="10"/>
    </row>
    <row r="5" spans="1:10">
      <c r="A5" s="10"/>
      <c r="B5" s="10"/>
      <c r="C5" s="10"/>
      <c r="D5" s="10"/>
      <c r="E5" s="10"/>
      <c r="F5" s="10"/>
      <c r="G5" s="10"/>
      <c r="H5" s="10"/>
      <c r="I5" s="10"/>
      <c r="J5" s="10"/>
    </row>
    <row r="6" spans="1:10">
      <c r="A6" s="10"/>
      <c r="B6" s="10"/>
      <c r="C6" s="10"/>
      <c r="D6" s="10"/>
      <c r="E6" s="10"/>
      <c r="F6" s="10"/>
      <c r="G6" s="10"/>
      <c r="H6" s="10"/>
      <c r="I6" s="10"/>
      <c r="J6" s="10"/>
    </row>
    <row r="7" spans="1:10">
      <c r="A7" s="10"/>
      <c r="B7" s="10"/>
      <c r="C7" s="10"/>
      <c r="D7" s="10"/>
      <c r="E7" s="10"/>
      <c r="F7" s="10"/>
      <c r="G7" s="10"/>
      <c r="H7" s="10"/>
      <c r="I7" s="10"/>
      <c r="J7" s="10"/>
    </row>
    <row r="8" spans="1:10">
      <c r="A8" s="10"/>
      <c r="B8" s="10"/>
      <c r="C8" s="10"/>
      <c r="D8" s="10"/>
      <c r="E8" s="10"/>
      <c r="F8" s="10"/>
      <c r="G8" s="10"/>
      <c r="H8" s="10"/>
      <c r="I8" s="10"/>
      <c r="J8" s="10"/>
    </row>
    <row r="9" spans="1:10">
      <c r="A9" s="10"/>
      <c r="B9" s="10"/>
      <c r="C9" s="10"/>
      <c r="D9" s="10"/>
      <c r="E9" s="10"/>
      <c r="F9" s="10"/>
      <c r="G9" s="10"/>
      <c r="H9" s="10"/>
      <c r="I9" s="10"/>
      <c r="J9" s="10"/>
    </row>
    <row r="10" spans="1:10">
      <c r="A10" s="10"/>
      <c r="B10" s="10"/>
      <c r="C10" s="10"/>
      <c r="D10" s="10"/>
      <c r="E10" s="10"/>
      <c r="F10" s="10"/>
      <c r="G10" s="10"/>
      <c r="H10" s="10"/>
      <c r="I10" s="10"/>
      <c r="J10" s="10"/>
    </row>
    <row r="11" spans="1:10">
      <c r="A11" s="10"/>
      <c r="B11" s="10"/>
      <c r="C11" s="10"/>
      <c r="D11" s="10"/>
      <c r="E11" s="10"/>
      <c r="F11" s="10"/>
      <c r="G11" s="10"/>
      <c r="H11" s="10"/>
      <c r="I11" s="10"/>
      <c r="J11" s="10"/>
    </row>
    <row r="12" spans="1:10">
      <c r="A12" s="11"/>
      <c r="B12" s="11"/>
      <c r="C12" s="11"/>
      <c r="D12" s="11"/>
      <c r="E12" s="11"/>
      <c r="F12" s="11"/>
      <c r="G12" s="11"/>
      <c r="H12" s="11"/>
      <c r="I12" s="11"/>
      <c r="J12" s="10"/>
    </row>
    <row r="13" spans="1:10">
      <c r="A13" s="10"/>
      <c r="B13" s="10"/>
      <c r="C13" s="10"/>
      <c r="D13" s="10"/>
      <c r="E13" s="10"/>
      <c r="F13" s="10"/>
      <c r="G13" s="10"/>
      <c r="H13" s="10"/>
      <c r="I13" s="10"/>
      <c r="J13" s="10"/>
    </row>
    <row r="14" spans="1:10">
      <c r="A14" s="10"/>
      <c r="B14" s="10"/>
      <c r="C14" s="10"/>
      <c r="D14" s="10"/>
      <c r="E14" s="10"/>
      <c r="F14" s="10"/>
      <c r="G14" s="10"/>
      <c r="H14" s="10"/>
      <c r="I14" s="10"/>
      <c r="J14" s="10"/>
    </row>
    <row r="15" spans="1:10">
      <c r="A15" s="10"/>
      <c r="B15" s="10"/>
      <c r="C15" s="10"/>
      <c r="D15" s="10"/>
      <c r="E15" s="10"/>
      <c r="F15" s="10"/>
      <c r="G15" s="10"/>
      <c r="H15" s="10"/>
      <c r="I15" s="10"/>
      <c r="J15" s="10"/>
    </row>
    <row r="16" spans="1:10">
      <c r="A16" s="10"/>
      <c r="B16" s="10"/>
      <c r="C16" s="10"/>
      <c r="D16" s="10"/>
      <c r="E16" s="10"/>
      <c r="F16" s="10"/>
      <c r="G16" s="10"/>
      <c r="H16" s="10"/>
      <c r="I16" s="10"/>
      <c r="J16" s="10"/>
    </row>
    <row r="17" spans="1:10">
      <c r="A17" s="10"/>
      <c r="B17" s="10"/>
      <c r="C17" s="10"/>
      <c r="D17" s="10"/>
      <c r="E17" s="10"/>
      <c r="F17" s="10"/>
      <c r="G17" s="10"/>
      <c r="H17" s="10"/>
      <c r="I17" s="10"/>
      <c r="J17" s="10"/>
    </row>
  </sheetData>
  <mergeCells count="1">
    <mergeCell ref="D1:G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I14"/>
  <sheetViews>
    <sheetView workbookViewId="0">
      <selection activeCell="B1" sqref="B1"/>
    </sheetView>
  </sheetViews>
  <sheetFormatPr defaultRowHeight="14.25"/>
  <cols>
    <col min="1" max="1" width="9.5" style="9" bestFit="1" customWidth="1"/>
    <col min="2" max="2" width="9.375" style="9" bestFit="1" customWidth="1"/>
    <col min="3" max="3" width="2.75" style="9" customWidth="1"/>
    <col min="4" max="4" width="3" style="9" customWidth="1"/>
    <col min="5" max="5" width="12.875" style="9" bestFit="1" customWidth="1"/>
    <col min="6" max="6" width="11.875" style="9" bestFit="1" customWidth="1"/>
    <col min="7" max="7" width="14" style="9" bestFit="1" customWidth="1"/>
    <col min="8" max="8" width="13.625" style="9" bestFit="1" customWidth="1"/>
    <col min="9" max="9" width="9.125" style="9" customWidth="1"/>
    <col min="10" max="16384" width="9" style="9"/>
  </cols>
  <sheetData>
    <row r="1" spans="1:9">
      <c r="A1" s="3" t="s">
        <v>12</v>
      </c>
      <c r="B1" s="17">
        <f ca="1">TODAY()</f>
        <v>41178</v>
      </c>
      <c r="D1" s="12"/>
      <c r="E1" s="5" t="s">
        <v>1</v>
      </c>
      <c r="F1" s="5" t="s">
        <v>2</v>
      </c>
      <c r="G1" s="6" t="s">
        <v>59</v>
      </c>
      <c r="H1" s="38" t="s">
        <v>7</v>
      </c>
      <c r="I1" s="7" t="s">
        <v>4</v>
      </c>
    </row>
    <row r="2" spans="1:9">
      <c r="A2" s="3" t="s">
        <v>3</v>
      </c>
      <c r="B2" s="1" t="s">
        <v>9</v>
      </c>
      <c r="D2" s="12"/>
      <c r="E2" s="1" t="s">
        <v>56</v>
      </c>
      <c r="F2" s="19" t="str">
        <f>IF(ISBLANK([รหัสหนังสือ]),"",VLOOKUP([รหัสหนังสือ],BData[#All],2,FALSE))</f>
        <v>โคนัน ตอน 11</v>
      </c>
      <c r="G2" s="20">
        <f>IF(ISBLANK([รหัสหนังสือ]),"",Etc[ระยะเวลาการเช่า])</f>
        <v>1</v>
      </c>
      <c r="H2" s="37">
        <f>IF(ISBLANK([รหัสหนังสือ]),"",Etc[ค่าปรับต่อวัน])</f>
        <v>2</v>
      </c>
      <c r="I2" s="21">
        <f>IF(ISBLANK([รหัสหนังสือ]),"",Etc[ค่าเช่าต่อเล่ม])</f>
        <v>3</v>
      </c>
    </row>
    <row r="3" spans="1:9">
      <c r="A3" s="3" t="s">
        <v>0</v>
      </c>
      <c r="B3" s="18" t="str">
        <f>IF(ISBLANK(B2),"",VLOOKUP(B2,CData[],2,FALSE))</f>
        <v>C111</v>
      </c>
      <c r="D3" s="13"/>
      <c r="E3" s="13"/>
      <c r="F3" s="13"/>
      <c r="G3" s="13"/>
    </row>
    <row r="4" spans="1:9">
      <c r="B4" s="13"/>
      <c r="C4" s="13"/>
      <c r="D4" s="13"/>
      <c r="E4" s="13"/>
      <c r="G4" s="13"/>
      <c r="H4" s="13"/>
    </row>
    <row r="5" spans="1:9">
      <c r="B5" s="13"/>
      <c r="C5" s="13"/>
      <c r="E5" s="13"/>
      <c r="F5" s="13"/>
      <c r="G5" s="16"/>
    </row>
    <row r="13" spans="1:9">
      <c r="D13" s="13"/>
    </row>
    <row r="14" spans="1:9">
      <c r="D14" s="13"/>
    </row>
  </sheetData>
  <dataValidations count="2">
    <dataValidation type="list" allowBlank="1" showInputMessage="1" showErrorMessage="1" sqref="E2">
      <formula1>Bcode</formula1>
    </dataValidation>
    <dataValidation type="list" allowBlank="1" showInputMessage="1" showErrorMessage="1" sqref="D1 B2">
      <formula1>CCode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I9"/>
  <sheetViews>
    <sheetView workbookViewId="0">
      <selection activeCell="D2" sqref="D2"/>
    </sheetView>
  </sheetViews>
  <sheetFormatPr defaultRowHeight="14.25"/>
  <cols>
    <col min="1" max="1" width="9.5" style="9" bestFit="1" customWidth="1"/>
    <col min="2" max="2" width="9.375" style="9" bestFit="1" customWidth="1"/>
    <col min="3" max="3" width="3.5" style="9" customWidth="1"/>
    <col min="4" max="4" width="12.875" style="9" bestFit="1" customWidth="1"/>
    <col min="5" max="5" width="11.875" style="9" bestFit="1" customWidth="1"/>
    <col min="6" max="6" width="7.5" style="9" bestFit="1" customWidth="1"/>
    <col min="7" max="7" width="16.5" style="9" bestFit="1" customWidth="1"/>
    <col min="8" max="8" width="13.625" style="9" bestFit="1" customWidth="1"/>
    <col min="9" max="9" width="8.875" style="9" bestFit="1" customWidth="1"/>
    <col min="10" max="16384" width="9" style="9"/>
  </cols>
  <sheetData>
    <row r="1" spans="1:9">
      <c r="A1" s="3" t="s">
        <v>10</v>
      </c>
      <c r="B1" s="17">
        <f ca="1">TODAY()</f>
        <v>41178</v>
      </c>
      <c r="D1" s="4" t="s">
        <v>1</v>
      </c>
      <c r="E1" s="5" t="s">
        <v>2</v>
      </c>
      <c r="F1" s="5" t="s">
        <v>26</v>
      </c>
      <c r="G1" s="5" t="s">
        <v>11</v>
      </c>
      <c r="H1" s="5" t="s">
        <v>7</v>
      </c>
      <c r="I1" s="7" t="s">
        <v>27</v>
      </c>
    </row>
    <row r="2" spans="1:9">
      <c r="A2" s="3" t="s">
        <v>3</v>
      </c>
      <c r="B2" s="1" t="s">
        <v>20</v>
      </c>
      <c r="D2" s="2" t="s">
        <v>53</v>
      </c>
      <c r="E2" s="19" t="str">
        <f>IF(ISBLANK([รหัสหนังสือ]),"",VLOOKUP([รหัสหนังสือ],BData[],2,FALSE))</f>
        <v>โคนัน ตอน 10</v>
      </c>
      <c r="F2" s="19" t="str">
        <f>IF(ISBLANK([รหัสหนังสือ]),"",VLOOKUP([รหัสหนังสือ],Renting[],4,FALSE))</f>
        <v>C111</v>
      </c>
      <c r="G2" s="19">
        <f ca="1">IF($B$1-VLOOKUP([รหัสหนังสือ],Renting[],9,FALSE)&gt;Etc[ระยะเวลาการเช่า],$B$1-VLOOKUP([รหัสหนังสือ],Renting[],9,FALSE)-Etc[ระยะเวลาการเช่า],0)</f>
        <v>1</v>
      </c>
      <c r="H2" s="22">
        <f>IF(ISBLANK([รหัสหนังสือ]),"",Etc[ค่าปรับต่อวัน])</f>
        <v>2</v>
      </c>
      <c r="I2" s="23">
        <f ca="1">IF(ISBLANK([รหัสหนังสือ]),"",IF([เกินกำหนด(วัน)]&lt;&gt;"",[เกินกำหนด(วัน)]*[ค่าปรับต่อวัน],0))</f>
        <v>2</v>
      </c>
    </row>
    <row r="3" spans="1:9">
      <c r="A3" s="3" t="s">
        <v>0</v>
      </c>
      <c r="B3" s="18" t="str">
        <f>IF(ISBLANK(B2),"",VLOOKUP(B2,CData[],2,FALSE))</f>
        <v>C222</v>
      </c>
    </row>
    <row r="5" spans="1:9">
      <c r="G5" s="14"/>
    </row>
    <row r="6" spans="1:9">
      <c r="G6" s="15"/>
    </row>
    <row r="9" spans="1:9">
      <c r="E9" s="15"/>
    </row>
  </sheetData>
  <dataValidations count="2">
    <dataValidation type="list" allowBlank="1" showInputMessage="1" showErrorMessage="1" sqref="B2">
      <formula1>CCode</formula1>
    </dataValidation>
    <dataValidation type="list" showInputMessage="1" showErrorMessage="1" sqref="D2">
      <formula1>Bcode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6"/>
  <dimension ref="A1:J17"/>
  <sheetViews>
    <sheetView workbookViewId="0">
      <selection activeCell="J4" sqref="J4"/>
    </sheetView>
  </sheetViews>
  <sheetFormatPr defaultRowHeight="14.25"/>
  <cols>
    <col min="1" max="1" width="12.875" style="9" bestFit="1" customWidth="1"/>
    <col min="2" max="2" width="12.5" style="9" customWidth="1"/>
    <col min="3" max="3" width="11.5" style="9" bestFit="1" customWidth="1"/>
    <col min="4" max="4" width="10.5" style="9" bestFit="1" customWidth="1"/>
    <col min="5" max="5" width="14" style="9" bestFit="1" customWidth="1"/>
    <col min="6" max="6" width="21.5" style="9" bestFit="1" customWidth="1"/>
    <col min="7" max="7" width="14" style="9" bestFit="1" customWidth="1"/>
    <col min="8" max="8" width="15.125" style="9" customWidth="1"/>
    <col min="9" max="9" width="9.75" style="9" bestFit="1" customWidth="1"/>
    <col min="10" max="10" width="11.375" style="9" customWidth="1"/>
    <col min="11" max="16384" width="9" style="9"/>
  </cols>
  <sheetData>
    <row r="1" spans="1:10">
      <c r="A1" s="24" t="s">
        <v>1</v>
      </c>
      <c r="B1" s="24" t="s">
        <v>2</v>
      </c>
      <c r="C1" s="24" t="s">
        <v>3</v>
      </c>
      <c r="D1" s="24" t="s">
        <v>0</v>
      </c>
      <c r="E1" s="24" t="s">
        <v>5</v>
      </c>
      <c r="F1" s="24" t="s">
        <v>13</v>
      </c>
      <c r="G1" s="24" t="s">
        <v>7</v>
      </c>
      <c r="H1" s="24" t="s">
        <v>27</v>
      </c>
      <c r="I1" s="24" t="s">
        <v>12</v>
      </c>
      <c r="J1" s="24" t="s">
        <v>10</v>
      </c>
    </row>
    <row r="2" spans="1:10">
      <c r="A2" s="43" t="s">
        <v>15</v>
      </c>
      <c r="B2" s="44" t="str">
        <f>IF(ISBLANK([รหัสหนังสือ]),"",VLOOKUP([รหัสหนังสือ],BData[],2,FALSE))</f>
        <v>โคนัน ตอน 1</v>
      </c>
      <c r="C2" s="43" t="s">
        <v>9</v>
      </c>
      <c r="D2" s="44" t="str">
        <f>IF(ISBLANK([รหัสลูกค้า]),"",VLOOKUP([รหัสลูกค้า],CData[],2,FALSE))</f>
        <v>C111</v>
      </c>
      <c r="E2" s="45">
        <v>3</v>
      </c>
      <c r="F2" s="46">
        <v>1</v>
      </c>
      <c r="G2" s="47">
        <v>2</v>
      </c>
      <c r="H2" s="47">
        <f>IF([วันที่คืน]="",0,IF(ISBLANK([รหัสหนังสือ]),"",IF([วันที่คืน]-[วันที่เช่า]&lt;=1,0,([วันที่คืน]-[วันที่เช่า]-1)*[ค่าปรับต่อวัน])))</f>
        <v>0</v>
      </c>
      <c r="I2" s="48">
        <v>41167</v>
      </c>
      <c r="J2" s="48"/>
    </row>
    <row r="3" spans="1:10">
      <c r="A3" s="43" t="s">
        <v>17</v>
      </c>
      <c r="B3" s="44" t="str">
        <f>IF(ISBLANK([รหัสหนังสือ]),"",VLOOKUP([รหัสหนังสือ],BData[],2,FALSE))</f>
        <v>โคนัน ตอน 2</v>
      </c>
      <c r="C3" s="43" t="s">
        <v>9</v>
      </c>
      <c r="D3" s="44" t="str">
        <f>IF(ISBLANK([รหัสลูกค้า]),"",VLOOKUP([รหัสลูกค้า],CData[],2,FALSE))</f>
        <v>C111</v>
      </c>
      <c r="E3" s="45">
        <v>3</v>
      </c>
      <c r="F3" s="46">
        <v>1</v>
      </c>
      <c r="G3" s="47">
        <v>2</v>
      </c>
      <c r="H3" s="47">
        <f>IF([วันที่คืน]="",0,IF(ISBLANK([รหัสหนังสือ]),"",IF([วันที่คืน]-[วันที่เช่า]&lt;=1,0,([วันที่คืน]-[วันที่เช่า]-1)*[ค่าปรับต่อวัน])))</f>
        <v>0</v>
      </c>
      <c r="I3" s="48">
        <v>41168</v>
      </c>
      <c r="J3" s="48"/>
    </row>
    <row r="4" spans="1:10">
      <c r="A4" s="43" t="s">
        <v>19</v>
      </c>
      <c r="B4" s="44" t="str">
        <f>IF(ISBLANK([รหัสหนังสือ]),"",VLOOKUP([รหัสหนังสือ],BData[],2,FALSE))</f>
        <v>โคนัน ตอน 3</v>
      </c>
      <c r="C4" s="43" t="s">
        <v>9</v>
      </c>
      <c r="D4" s="44" t="str">
        <f>IF(ISBLANK([รหัสลูกค้า]),"",VLOOKUP([รหัสลูกค้า],CData[],2,FALSE))</f>
        <v>C111</v>
      </c>
      <c r="E4" s="45">
        <v>3</v>
      </c>
      <c r="F4" s="46">
        <v>1</v>
      </c>
      <c r="G4" s="47">
        <v>2</v>
      </c>
      <c r="H4" s="47">
        <f>IF([วันที่คืน]="",0,IF(ISBLANK([รหัสหนังสือ]),"",IF([วันที่คืน]-[วันที่เช่า]&lt;=1,0,([วันที่คืน]-[วันที่เช่า]-1)*[ค่าปรับต่อวัน])))</f>
        <v>0</v>
      </c>
      <c r="I4" s="48">
        <v>41169</v>
      </c>
      <c r="J4" s="48"/>
    </row>
    <row r="5" spans="1:10">
      <c r="A5" s="43" t="s">
        <v>24</v>
      </c>
      <c r="B5" s="44" t="str">
        <f>IF(ISBLANK([รหัสหนังสือ]),"",VLOOKUP([รหัสหนังสือ],BData[],2,FALSE))</f>
        <v>โคนัน ตอน 4</v>
      </c>
      <c r="C5" s="43" t="s">
        <v>9</v>
      </c>
      <c r="D5" s="44" t="str">
        <f>IF(ISBLANK([รหัสลูกค้า]),"",VLOOKUP([รหัสลูกค้า],CData[],2,FALSE))</f>
        <v>C111</v>
      </c>
      <c r="E5" s="45">
        <v>3</v>
      </c>
      <c r="F5" s="46">
        <v>1</v>
      </c>
      <c r="G5" s="47">
        <v>2</v>
      </c>
      <c r="H5" s="47">
        <f>IF([วันที่คืน]="",0,IF(ISBLANK([รหัสหนังสือ]),"",IF([วันที่คืน]-[วันที่เช่า]&lt;=1,0,([วันที่คืน]-[วันที่เช่า]-1)*[ค่าปรับต่อวัน])))</f>
        <v>0</v>
      </c>
      <c r="I5" s="48">
        <v>41170</v>
      </c>
      <c r="J5" s="48"/>
    </row>
    <row r="6" spans="1:10">
      <c r="A6" s="43" t="s">
        <v>28</v>
      </c>
      <c r="B6" s="44" t="str">
        <f>IF(ISBLANK([รหัสหนังสือ]),"",VLOOKUP([รหัสหนังสือ],BData[],2,FALSE))</f>
        <v>โคนัน ตอน 5</v>
      </c>
      <c r="C6" s="43" t="s">
        <v>9</v>
      </c>
      <c r="D6" s="44" t="str">
        <f>IF(ISBLANK([รหัสลูกค้า]),"",VLOOKUP([รหัสลูกค้า],CData[],2,FALSE))</f>
        <v>C111</v>
      </c>
      <c r="E6" s="45">
        <v>3</v>
      </c>
      <c r="F6" s="46">
        <v>1</v>
      </c>
      <c r="G6" s="47">
        <v>2</v>
      </c>
      <c r="H6" s="47">
        <f>IF([วันที่คืน]="",0,IF(ISBLANK([รหัสหนังสือ]),"",IF([วันที่คืน]-[วันที่เช่า]&lt;=1,0,([วันที่คืน]-[วันที่เช่า]-1)*[ค่าปรับต่อวัน])))</f>
        <v>0</v>
      </c>
      <c r="I6" s="48">
        <v>41171</v>
      </c>
      <c r="J6" s="48"/>
    </row>
    <row r="7" spans="1:10">
      <c r="A7" s="43" t="s">
        <v>30</v>
      </c>
      <c r="B7" s="44" t="str">
        <f>IF(ISBLANK([รหัสหนังสือ]),"",VLOOKUP([รหัสหนังสือ],BData[],2,FALSE))</f>
        <v>โคนัน ตอน 6</v>
      </c>
      <c r="C7" s="43" t="s">
        <v>9</v>
      </c>
      <c r="D7" s="44" t="str">
        <f>IF(ISBLANK([รหัสลูกค้า]),"",VLOOKUP([รหัสลูกค้า],CData[],2,FALSE))</f>
        <v>C111</v>
      </c>
      <c r="E7" s="45">
        <v>3</v>
      </c>
      <c r="F7" s="46">
        <v>1</v>
      </c>
      <c r="G7" s="47">
        <v>2</v>
      </c>
      <c r="H7" s="47">
        <f>IF([วันที่คืน]="",0,IF(ISBLANK([รหัสหนังสือ]),"",IF([วันที่คืน]-[วันที่เช่า]&lt;=1,0,([วันที่คืน]-[วันที่เช่า]-1)*[ค่าปรับต่อวัน])))</f>
        <v>0</v>
      </c>
      <c r="I7" s="48">
        <v>41172</v>
      </c>
      <c r="J7" s="48"/>
    </row>
    <row r="8" spans="1:10">
      <c r="A8" s="43" t="s">
        <v>32</v>
      </c>
      <c r="B8" s="44" t="str">
        <f>IF(ISBLANK([รหัสหนังสือ]),"",VLOOKUP([รหัสหนังสือ],BData[],2,FALSE))</f>
        <v>โคนัน ตอน 7</v>
      </c>
      <c r="C8" s="43" t="s">
        <v>9</v>
      </c>
      <c r="D8" s="44" t="str">
        <f>IF(ISBLANK([รหัสลูกค้า]),"",VLOOKUP([รหัสลูกค้า],CData[],2,FALSE))</f>
        <v>C111</v>
      </c>
      <c r="E8" s="45">
        <v>3</v>
      </c>
      <c r="F8" s="46">
        <v>1</v>
      </c>
      <c r="G8" s="47">
        <v>2</v>
      </c>
      <c r="H8" s="47">
        <f>IF([วันที่คืน]="",0,IF(ISBLANK([รหัสหนังสือ]),"",IF([วันที่คืน]-[วันที่เช่า]&lt;=1,0,([วันที่คืน]-[วันที่เช่า]-1)*[ค่าปรับต่อวัน])))</f>
        <v>0</v>
      </c>
      <c r="I8" s="48">
        <v>41173</v>
      </c>
      <c r="J8" s="48"/>
    </row>
    <row r="9" spans="1:10">
      <c r="A9" s="43" t="s">
        <v>34</v>
      </c>
      <c r="B9" s="44" t="str">
        <f>IF(ISBLANK([รหัสหนังสือ]),"",VLOOKUP([รหัสหนังสือ],BData[],2,FALSE))</f>
        <v>โคนัน ตอน 8</v>
      </c>
      <c r="C9" s="43" t="s">
        <v>9</v>
      </c>
      <c r="D9" s="44" t="str">
        <f>IF(ISBLANK([รหัสลูกค้า]),"",VLOOKUP([รหัสลูกค้า],CData[],2,FALSE))</f>
        <v>C111</v>
      </c>
      <c r="E9" s="45">
        <v>3</v>
      </c>
      <c r="F9" s="46">
        <v>1</v>
      </c>
      <c r="G9" s="47">
        <v>2</v>
      </c>
      <c r="H9" s="47">
        <f>IF([วันที่คืน]="",0,IF(ISBLANK([รหัสหนังสือ]),"",IF([วันที่คืน]-[วันที่เช่า]&lt;=1,0,([วันที่คืน]-[วันที่เช่า]-1)*[ค่าปรับต่อวัน])))</f>
        <v>0</v>
      </c>
      <c r="I9" s="48">
        <v>41174</v>
      </c>
      <c r="J9" s="48"/>
    </row>
    <row r="10" spans="1:10">
      <c r="A10" s="43" t="s">
        <v>49</v>
      </c>
      <c r="B10" s="44" t="str">
        <f>IF(ISBLANK([รหัสหนังสือ]),"",VLOOKUP([รหัสหนังสือ],BData[],2,FALSE))</f>
        <v>โคนัน ตอน 9</v>
      </c>
      <c r="C10" s="43" t="s">
        <v>9</v>
      </c>
      <c r="D10" s="44" t="str">
        <f>IF(ISBLANK([รหัสลูกค้า]),"",VLOOKUP([รหัสลูกค้า],CData[],2,FALSE))</f>
        <v>C111</v>
      </c>
      <c r="E10" s="45">
        <v>3</v>
      </c>
      <c r="F10" s="46">
        <v>1</v>
      </c>
      <c r="G10" s="47">
        <v>2</v>
      </c>
      <c r="H10" s="47">
        <f>IF([วันที่คืน]="",0,IF(ISBLANK([รหัสหนังสือ]),"",IF([วันที่คืน]-[วันที่เช่า]&lt;=1,0,([วันที่คืน]-[วันที่เช่า]-1)*[ค่าปรับต่อวัน])))</f>
        <v>0</v>
      </c>
      <c r="I10" s="48">
        <v>41175</v>
      </c>
      <c r="J10" s="48"/>
    </row>
    <row r="11" spans="1:10">
      <c r="A11" s="43" t="s">
        <v>53</v>
      </c>
      <c r="B11" s="44" t="str">
        <f>IF(ISBLANK([รหัสหนังสือ]),"",VLOOKUP([รหัสหนังสือ],BData[],2,FALSE))</f>
        <v>โคนัน ตอน 10</v>
      </c>
      <c r="C11" s="43" t="s">
        <v>9</v>
      </c>
      <c r="D11" s="44" t="str">
        <f>IF(ISBLANK([รหัสลูกค้า]),"",VLOOKUP([รหัสลูกค้า],CData[],2,FALSE))</f>
        <v>C111</v>
      </c>
      <c r="E11" s="45">
        <v>3</v>
      </c>
      <c r="F11" s="46">
        <v>1</v>
      </c>
      <c r="G11" s="47">
        <v>2</v>
      </c>
      <c r="H11" s="47">
        <f>IF([วันที่คืน]="",0,IF(ISBLANK([รหัสหนังสือ]),"",IF([วันที่คืน]-[วันที่เช่า]&lt;=1,0,([วันที่คืน]-[วันที่เช่า]-1)*[ค่าปรับต่อวัน])))</f>
        <v>0</v>
      </c>
      <c r="I11" s="48">
        <v>41176</v>
      </c>
      <c r="J11" s="48"/>
    </row>
    <row r="12" spans="1:10">
      <c r="C12" s="13"/>
      <c r="D12" s="13"/>
      <c r="E12" s="39"/>
      <c r="F12" s="13"/>
    </row>
    <row r="13" spans="1:10">
      <c r="C13" s="13"/>
      <c r="D13" s="13"/>
      <c r="E13" s="39"/>
      <c r="F13" s="13"/>
    </row>
    <row r="14" spans="1:10">
      <c r="E14" s="40"/>
    </row>
    <row r="15" spans="1:10">
      <c r="E15" s="40"/>
    </row>
    <row r="16" spans="1:10">
      <c r="E16" s="40"/>
    </row>
    <row r="17" spans="5:5">
      <c r="E17" s="40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/>
  <dimension ref="A1:H15"/>
  <sheetViews>
    <sheetView workbookViewId="0">
      <selection activeCell="C12" sqref="C12"/>
    </sheetView>
  </sheetViews>
  <sheetFormatPr defaultRowHeight="14.25"/>
  <cols>
    <col min="1" max="1" width="12.875" style="9" bestFit="1" customWidth="1"/>
    <col min="2" max="2" width="11.875" style="9" bestFit="1" customWidth="1"/>
    <col min="3" max="3" width="9" style="9"/>
    <col min="4" max="4" width="4.375" style="9" customWidth="1"/>
    <col min="5" max="5" width="11.75" style="9" customWidth="1"/>
    <col min="6" max="6" width="11.25" style="9" customWidth="1"/>
    <col min="7" max="16384" width="9" style="9"/>
  </cols>
  <sheetData>
    <row r="1" spans="1:8">
      <c r="A1" s="25" t="s">
        <v>1</v>
      </c>
      <c r="B1" s="25" t="s">
        <v>2</v>
      </c>
      <c r="C1" s="25" t="s">
        <v>8</v>
      </c>
      <c r="E1" s="35" t="s">
        <v>1</v>
      </c>
      <c r="F1" s="35" t="s">
        <v>2</v>
      </c>
    </row>
    <row r="2" spans="1:8">
      <c r="A2" s="26" t="s">
        <v>15</v>
      </c>
      <c r="B2" s="26" t="s">
        <v>16</v>
      </c>
      <c r="C2" s="27" t="str">
        <f>IF(ISERROR(VLOOKUP([รหัสหนังสือ],Renting[รหัสหนังสือ],1,FALSE)),"FREE",IF(VLOOKUP([รหัสหนังสือ],Renting[],10,FALSE)="","","FREE"))</f>
        <v/>
      </c>
      <c r="E2" s="1" t="s">
        <v>56</v>
      </c>
      <c r="F2" s="1" t="s">
        <v>55</v>
      </c>
    </row>
    <row r="3" spans="1:8">
      <c r="A3" s="28" t="s">
        <v>17</v>
      </c>
      <c r="B3" s="28" t="s">
        <v>14</v>
      </c>
      <c r="C3" s="27" t="str">
        <f>IF(ISERROR(VLOOKUP([รหัสหนังสือ],Renting[รหัสหนังสือ],1,FALSE)),"FREE",IF(VLOOKUP([รหัสหนังสือ],Renting[],10,FALSE)="","","FREE"))</f>
        <v/>
      </c>
      <c r="E3" s="13"/>
      <c r="F3" s="13"/>
    </row>
    <row r="4" spans="1:8">
      <c r="A4" s="26" t="s">
        <v>19</v>
      </c>
      <c r="B4" s="26" t="s">
        <v>18</v>
      </c>
      <c r="C4" s="27" t="str">
        <f>IF(ISERROR(VLOOKUP([รหัสหนังสือ],Renting[รหัสหนังสือ],1,FALSE)),"FREE",IF(VLOOKUP([รหัสหนังสือ],Renting[],10,FALSE)="","","FREE"))</f>
        <v/>
      </c>
      <c r="E4" s="13"/>
      <c r="F4" s="13"/>
    </row>
    <row r="5" spans="1:8">
      <c r="A5" s="26" t="s">
        <v>24</v>
      </c>
      <c r="B5" s="26" t="s">
        <v>25</v>
      </c>
      <c r="C5" s="27" t="str">
        <f>IF(ISERROR(VLOOKUP([รหัสหนังสือ],Renting[รหัสหนังสือ],1,FALSE)),"FREE",IF(VLOOKUP([รหัสหนังสือ],Renting[],10,FALSE)="","","FREE"))</f>
        <v/>
      </c>
      <c r="E5" s="13"/>
      <c r="F5" s="13"/>
    </row>
    <row r="6" spans="1:8">
      <c r="A6" s="26" t="s">
        <v>28</v>
      </c>
      <c r="B6" s="26" t="s">
        <v>29</v>
      </c>
      <c r="C6" s="27" t="str">
        <f>IF(ISERROR(VLOOKUP([รหัสหนังสือ],Renting[รหัสหนังสือ],1,FALSE)),"FREE",IF(VLOOKUP([รหัสหนังสือ],Renting[],10,FALSE)="","","FREE"))</f>
        <v/>
      </c>
      <c r="E6" s="13"/>
      <c r="F6" s="13"/>
    </row>
    <row r="7" spans="1:8">
      <c r="A7" s="26" t="s">
        <v>30</v>
      </c>
      <c r="B7" s="26" t="s">
        <v>31</v>
      </c>
      <c r="C7" s="27" t="str">
        <f>IF(ISERROR(VLOOKUP([รหัสหนังสือ],Renting[รหัสหนังสือ],1,FALSE)),"FREE",IF(VLOOKUP([รหัสหนังสือ],Renting[],10,FALSE)="","","FREE"))</f>
        <v/>
      </c>
      <c r="E7" s="13"/>
      <c r="F7" s="13"/>
    </row>
    <row r="8" spans="1:8">
      <c r="A8" s="26" t="s">
        <v>32</v>
      </c>
      <c r="B8" s="26" t="s">
        <v>33</v>
      </c>
      <c r="C8" s="27" t="str">
        <f>IF(ISERROR(VLOOKUP([รหัสหนังสือ],Renting[รหัสหนังสือ],1,FALSE)),"FREE",IF(VLOOKUP([รหัสหนังสือ],Renting[],10,FALSE)="","","FREE"))</f>
        <v/>
      </c>
    </row>
    <row r="9" spans="1:8">
      <c r="A9" s="26" t="s">
        <v>34</v>
      </c>
      <c r="B9" s="26" t="s">
        <v>35</v>
      </c>
      <c r="C9" s="27" t="str">
        <f>IF(ISERROR(VLOOKUP([รหัสหนังสือ],Renting[รหัสหนังสือ],1,FALSE)),"FREE",IF(VLOOKUP([รหัสหนังสือ],Renting[],10,FALSE)="","","FREE"))</f>
        <v/>
      </c>
    </row>
    <row r="10" spans="1:8">
      <c r="A10" s="26" t="s">
        <v>49</v>
      </c>
      <c r="B10" s="26" t="s">
        <v>50</v>
      </c>
      <c r="C10" s="27" t="str">
        <f>IF(ISERROR(VLOOKUP([รหัสหนังสือ],Renting[รหัสหนังสือ],1,FALSE)),"FREE",IF(VLOOKUP([รหัสหนังสือ],Renting[],10,FALSE)="","","FREE"))</f>
        <v/>
      </c>
    </row>
    <row r="11" spans="1:8">
      <c r="A11" s="26" t="s">
        <v>53</v>
      </c>
      <c r="B11" s="26" t="s">
        <v>54</v>
      </c>
      <c r="C11" s="27" t="str">
        <f>IF(ISERROR(VLOOKUP([รหัสหนังสือ],Renting[รหัสหนังสือ],1,FALSE)),"FREE",IF(VLOOKUP([รหัสหนังสือ],Renting[],10,FALSE)="","","FREE"))</f>
        <v/>
      </c>
    </row>
    <row r="12" spans="1:8">
      <c r="A12" s="26" t="s">
        <v>56</v>
      </c>
      <c r="B12" s="26" t="s">
        <v>55</v>
      </c>
      <c r="C12" s="27" t="str">
        <f>IF(ISERROR(VLOOKUP([รหัสหนังสือ],Renting[รหัสหนังสือ],1,FALSE)),"FREE",IF(VLOOKUP([รหัสหนังสือ],Renting[],10,FALSE)="","","FREE"))</f>
        <v>FREE</v>
      </c>
    </row>
    <row r="15" spans="1:8">
      <c r="G15" s="12"/>
      <c r="H15" s="12"/>
    </row>
  </sheetData>
  <pageMargins left="0.7" right="0.7" top="0.75" bottom="0.75" header="0.3" footer="0.3"/>
  <legacy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F16"/>
  <sheetViews>
    <sheetView workbookViewId="0">
      <selection activeCell="E13" sqref="E13"/>
    </sheetView>
  </sheetViews>
  <sheetFormatPr defaultRowHeight="14.25"/>
  <cols>
    <col min="1" max="1" width="11.5" style="9" bestFit="1" customWidth="1"/>
    <col min="2" max="2" width="10.5" style="9" bestFit="1" customWidth="1"/>
    <col min="3" max="3" width="3.875" style="9" customWidth="1"/>
    <col min="4" max="4" width="4.5" style="9" customWidth="1"/>
    <col min="5" max="5" width="9.5" style="9" bestFit="1" customWidth="1"/>
    <col min="6" max="6" width="8.875" style="9" customWidth="1"/>
    <col min="7" max="16384" width="9" style="9"/>
  </cols>
  <sheetData>
    <row r="1" spans="1:6">
      <c r="A1" s="29" t="s">
        <v>3</v>
      </c>
      <c r="B1" s="29" t="s">
        <v>0</v>
      </c>
      <c r="C1" s="13"/>
      <c r="D1" s="13"/>
      <c r="E1" s="36" t="s">
        <v>3</v>
      </c>
      <c r="F1" s="36" t="s">
        <v>0</v>
      </c>
    </row>
    <row r="2" spans="1:6">
      <c r="A2" s="26" t="s">
        <v>9</v>
      </c>
      <c r="B2" s="26" t="s">
        <v>38</v>
      </c>
      <c r="C2" s="13"/>
      <c r="D2" s="13"/>
      <c r="E2" s="1" t="s">
        <v>36</v>
      </c>
      <c r="F2" s="1" t="s">
        <v>37</v>
      </c>
    </row>
    <row r="3" spans="1:6">
      <c r="A3" s="26" t="s">
        <v>20</v>
      </c>
      <c r="B3" s="26" t="s">
        <v>39</v>
      </c>
      <c r="C3" s="13"/>
      <c r="D3" s="13"/>
    </row>
    <row r="4" spans="1:6">
      <c r="A4" s="26" t="s">
        <v>21</v>
      </c>
      <c r="B4" s="26" t="s">
        <v>40</v>
      </c>
      <c r="C4" s="13"/>
      <c r="D4" s="13"/>
    </row>
    <row r="5" spans="1:6">
      <c r="A5" s="26" t="s">
        <v>22</v>
      </c>
      <c r="B5" s="26" t="s">
        <v>41</v>
      </c>
      <c r="C5" s="13"/>
      <c r="D5" s="13"/>
    </row>
    <row r="6" spans="1:6">
      <c r="A6" s="26" t="s">
        <v>23</v>
      </c>
      <c r="B6" s="26" t="s">
        <v>42</v>
      </c>
      <c r="C6" s="13"/>
      <c r="D6" s="13"/>
    </row>
    <row r="7" spans="1:6">
      <c r="A7" s="26" t="s">
        <v>36</v>
      </c>
      <c r="B7" s="26" t="s">
        <v>37</v>
      </c>
      <c r="C7" s="13"/>
      <c r="D7" s="13"/>
    </row>
    <row r="8" spans="1:6">
      <c r="A8" s="26" t="s">
        <v>43</v>
      </c>
      <c r="B8" s="26" t="s">
        <v>44</v>
      </c>
      <c r="C8" s="13"/>
      <c r="D8" s="13"/>
    </row>
    <row r="9" spans="1:6">
      <c r="A9" s="26" t="s">
        <v>45</v>
      </c>
      <c r="B9" s="26" t="s">
        <v>46</v>
      </c>
      <c r="C9" s="13"/>
      <c r="D9" s="13"/>
    </row>
    <row r="10" spans="1:6">
      <c r="A10" s="26" t="s">
        <v>47</v>
      </c>
      <c r="B10" s="26" t="s">
        <v>48</v>
      </c>
      <c r="C10" s="13"/>
      <c r="D10" s="13"/>
    </row>
    <row r="11" spans="1:6">
      <c r="C11" s="13"/>
      <c r="D11" s="13"/>
    </row>
    <row r="12" spans="1:6">
      <c r="C12" s="13"/>
      <c r="D12" s="13"/>
    </row>
    <row r="13" spans="1:6">
      <c r="C13" s="13"/>
      <c r="D13" s="13"/>
    </row>
    <row r="14" spans="1:6">
      <c r="C14" s="13"/>
      <c r="D14" s="13"/>
    </row>
    <row r="15" spans="1:6">
      <c r="C15" s="13"/>
      <c r="D15" s="13"/>
    </row>
    <row r="16" spans="1:6">
      <c r="C16" s="13"/>
      <c r="D16" s="13"/>
    </row>
  </sheetData>
  <pageMargins left="0.7" right="0.7" top="0.75" bottom="0.75" header="0.3" footer="0.3"/>
  <legacy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/>
  <dimension ref="A1:C2"/>
  <sheetViews>
    <sheetView workbookViewId="0">
      <selection activeCell="C3" sqref="C3"/>
    </sheetView>
  </sheetViews>
  <sheetFormatPr defaultRowHeight="14.25"/>
  <cols>
    <col min="1" max="1" width="14" style="9" bestFit="1" customWidth="1"/>
    <col min="2" max="2" width="17.375" style="9" bestFit="1" customWidth="1"/>
    <col min="3" max="3" width="13.625" style="9" bestFit="1" customWidth="1"/>
    <col min="4" max="16384" width="9" style="9"/>
  </cols>
  <sheetData>
    <row r="1" spans="1:3">
      <c r="A1" s="30" t="s">
        <v>5</v>
      </c>
      <c r="B1" s="30" t="s">
        <v>6</v>
      </c>
      <c r="C1" s="30" t="s">
        <v>7</v>
      </c>
    </row>
    <row r="2" spans="1:3">
      <c r="A2" s="31">
        <v>3</v>
      </c>
      <c r="B2" s="32">
        <v>1</v>
      </c>
      <c r="C2" s="31">
        <v>2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>
  <dimension ref="B5:D17"/>
  <sheetViews>
    <sheetView workbookViewId="0"/>
  </sheetViews>
  <sheetFormatPr defaultRowHeight="14.25"/>
  <cols>
    <col min="2" max="2" width="13.375" bestFit="1" customWidth="1"/>
    <col min="3" max="3" width="22.75" bestFit="1" customWidth="1"/>
    <col min="4" max="4" width="17.5" bestFit="1" customWidth="1"/>
  </cols>
  <sheetData>
    <row r="5" spans="2:4">
      <c r="C5" s="42" t="s">
        <v>61</v>
      </c>
    </row>
    <row r="6" spans="2:4">
      <c r="B6" s="42" t="s">
        <v>57</v>
      </c>
      <c r="C6" s="33" t="s">
        <v>60</v>
      </c>
      <c r="D6" s="33" t="s">
        <v>58</v>
      </c>
    </row>
    <row r="7" spans="2:4">
      <c r="B7" s="8">
        <v>41167</v>
      </c>
      <c r="C7" s="34">
        <v>3</v>
      </c>
      <c r="D7" s="34">
        <v>0</v>
      </c>
    </row>
    <row r="8" spans="2:4">
      <c r="B8" s="8">
        <v>41168</v>
      </c>
      <c r="C8" s="34">
        <v>3</v>
      </c>
      <c r="D8" s="34">
        <v>0</v>
      </c>
    </row>
    <row r="9" spans="2:4">
      <c r="B9" s="8">
        <v>41169</v>
      </c>
      <c r="C9" s="34">
        <v>3</v>
      </c>
      <c r="D9" s="34">
        <v>0</v>
      </c>
    </row>
    <row r="10" spans="2:4">
      <c r="B10" s="8">
        <v>41170</v>
      </c>
      <c r="C10" s="34">
        <v>3</v>
      </c>
      <c r="D10" s="34">
        <v>0</v>
      </c>
    </row>
    <row r="11" spans="2:4">
      <c r="B11" s="8">
        <v>41171</v>
      </c>
      <c r="C11" s="34">
        <v>3</v>
      </c>
      <c r="D11" s="34">
        <v>0</v>
      </c>
    </row>
    <row r="12" spans="2:4">
      <c r="B12" s="8">
        <v>41172</v>
      </c>
      <c r="C12" s="34">
        <v>3</v>
      </c>
      <c r="D12" s="34">
        <v>0</v>
      </c>
    </row>
    <row r="13" spans="2:4">
      <c r="B13" s="8">
        <v>41173</v>
      </c>
      <c r="C13" s="34">
        <v>3</v>
      </c>
      <c r="D13" s="34">
        <v>0</v>
      </c>
    </row>
    <row r="14" spans="2:4">
      <c r="B14" s="8">
        <v>41174</v>
      </c>
      <c r="C14" s="34">
        <v>3</v>
      </c>
      <c r="D14" s="34">
        <v>0</v>
      </c>
    </row>
    <row r="15" spans="2:4">
      <c r="B15" s="8">
        <v>41175</v>
      </c>
      <c r="C15" s="34">
        <v>3</v>
      </c>
      <c r="D15" s="34">
        <v>0</v>
      </c>
    </row>
    <row r="16" spans="2:4">
      <c r="B16" s="8">
        <v>41176</v>
      </c>
      <c r="C16" s="34">
        <v>3</v>
      </c>
      <c r="D16" s="34">
        <v>0</v>
      </c>
    </row>
    <row r="17" spans="2:4">
      <c r="B17" s="8" t="s">
        <v>52</v>
      </c>
      <c r="C17" s="34">
        <v>30</v>
      </c>
      <c r="D17" s="3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</vt:i4>
      </vt:variant>
      <vt:variant>
        <vt:lpstr>ช่วงที่มีชื่อ</vt:lpstr>
      </vt:variant>
      <vt:variant>
        <vt:i4>19</vt:i4>
      </vt:variant>
    </vt:vector>
  </HeadingPairs>
  <TitlesOfParts>
    <vt:vector size="27" baseType="lpstr">
      <vt:lpstr>Main</vt:lpstr>
      <vt:lpstr>Rent</vt:lpstr>
      <vt:lpstr>Return</vt:lpstr>
      <vt:lpstr>Renting</vt:lpstr>
      <vt:lpstr>Book</vt:lpstr>
      <vt:lpstr>Customer</vt:lpstr>
      <vt:lpstr>Etc</vt:lpstr>
      <vt:lpstr>Summary</vt:lpstr>
      <vt:lpstr>Bcode</vt:lpstr>
      <vt:lpstr>BCode1</vt:lpstr>
      <vt:lpstr>Bcode4</vt:lpstr>
      <vt:lpstr>Bcode5</vt:lpstr>
      <vt:lpstr>Bname</vt:lpstr>
      <vt:lpstr>Book2</vt:lpstr>
      <vt:lpstr>Bstatus</vt:lpstr>
      <vt:lpstr>CCode</vt:lpstr>
      <vt:lpstr>Ccode4</vt:lpstr>
      <vt:lpstr>Ccode5</vt:lpstr>
      <vt:lpstr>CName</vt:lpstr>
      <vt:lpstr>Customer2</vt:lpstr>
      <vt:lpstr>Drent4</vt:lpstr>
      <vt:lpstr>Dreturn3</vt:lpstr>
      <vt:lpstr>Dreturn5</vt:lpstr>
      <vt:lpstr>FineRate4</vt:lpstr>
      <vt:lpstr>Longtime</vt:lpstr>
      <vt:lpstr>Price4</vt:lpstr>
      <vt:lpstr>Rental2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Thanatsin</dc:creator>
  <cp:lastModifiedBy>Thanatsin</cp:lastModifiedBy>
  <dcterms:created xsi:type="dcterms:W3CDTF">2012-09-20T10:36:45Z</dcterms:created>
  <dcterms:modified xsi:type="dcterms:W3CDTF">2012-09-26T10:40:00Z</dcterms:modified>
</cp:coreProperties>
</file>