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5" yWindow="105" windowWidth="10245" windowHeight="8055" tabRatio="809"/>
  </bookViews>
  <sheets>
    <sheet name="7New" sheetId="5" r:id="rId1"/>
    <sheet name="STK" sheetId="15" r:id="rId2"/>
    <sheet name="Pro" sheetId="6" r:id="rId3"/>
  </sheets>
  <definedNames>
    <definedName name="_1Lamnt">OFFSET(#REF!,1,,MAX(1,#REF!))</definedName>
    <definedName name="_1LCode">OFFSET(#REF!,1,,MAX(1,#REF!))</definedName>
    <definedName name="_1Lcrd">OFFSET(#REF!,1,,MAX(1,#REF!))</definedName>
    <definedName name="_1Ldocdat">OFFSET(#REF!,1,,MAX(1,#REF!))</definedName>
    <definedName name="_1Ldocno">OFFSET(#REF!,1,,MAX(1,#REF!))</definedName>
    <definedName name="_1Ldoctyp">OFFSET(#REF!,1,,MAX(1,#REF!))</definedName>
    <definedName name="_1Ldodate">OFFSET(#REF!,1,,MAX(1,#REF!))</definedName>
    <definedName name="_1LNme">OFFSET(#REF!,1,,MAX(1,#REF!))</definedName>
    <definedName name="_1Lrt">OFFSET(#REF!,1,,MAX(1,#REF!))</definedName>
    <definedName name="_2Lacdat">OFFSET(#REF!,1,,MAX(1,#REF!))</definedName>
    <definedName name="_2Lamnt">OFFSET(#REF!,1,,MAX(1,#REF!))</definedName>
    <definedName name="_2Lct">OFFSET(#REF!,1,,MAX(1,#REF!))</definedName>
    <definedName name="_2Lddat">OFFSET(#REF!,1,,MAX(1,#REF!))</definedName>
    <definedName name="_2Ldno">OFFSET(#REF!,1,,MAX(1,#REF!))</definedName>
    <definedName name="_2Ldscr">OFFSET(#REF!,1,,MAX(1,#REF!))</definedName>
    <definedName name="_2Ldstat">OFFSET(#REF!,1,,MAX(1,#REF!))</definedName>
    <definedName name="_2Ldtp">OFFSET(#REF!,1,,MAX(1,#REF!))</definedName>
    <definedName name="_2Lduedat">OFFSET(#REF!,1,,MAX(1,#REF!))</definedName>
    <definedName name="_2Lno">OFFSET(#REF!,1,,MAX(1,#REF!))</definedName>
    <definedName name="_2Lpaid">OFFSET(#REF!,1,,MAX(1,#REF!))</definedName>
    <definedName name="_2Lpamnt">OFFSET(#REF!,1,,MAX(1,#REF!))</definedName>
    <definedName name="_2Lpcs">OFFSET(#REF!,1,,MAX(1,#REF!))</definedName>
    <definedName name="_2Lpdcd">OFFSET(#REF!,1,,MAX(1,#REF!))</definedName>
    <definedName name="_2Lrm1">OFFSET(#REF!,1,,MAX(1,#REF!))</definedName>
    <definedName name="_2Lrm2">OFFSET(#REF!,1,,MAX(1,#REF!))</definedName>
    <definedName name="_2Lstin">OFFSET(#REF!,1,,MAX(1,#REF!))</definedName>
    <definedName name="_2Lstout">OFFSET(#REF!,1,,MAX(1,#REF!))</definedName>
    <definedName name="_2Ltamnt">OFFSET(#REF!,1,,MAX(1,#REF!))</definedName>
    <definedName name="_2Ltpc">OFFSET(#REF!,1,,MAX(1,#REF!))</definedName>
    <definedName name="_2Lvat">OFFSET(#REF!,1,,MAX(1,#REF!))</definedName>
    <definedName name="_dbca1">OFFSET(#REF!,1,,MAX(1,#REF!))</definedName>
    <definedName name="_dbca2">OFFSET(#REF!,1,,MAX(1,#REF!))</definedName>
    <definedName name="_dbccd">OFFSET(#REF!,1,,MAX(1,#REF!))</definedName>
    <definedName name="_dbccr">OFFSET(#REF!,1,,MAX(1,#REF!))</definedName>
    <definedName name="_dbcf">OFFSET(#REF!,1,,MAX(1,#REF!))</definedName>
    <definedName name="_dbcn">OFFSET(#REF!,1,,MAX(1,#REF!))</definedName>
    <definedName name="_dbcp">OFFSET(#REF!,1,,MAX(1,#REF!))</definedName>
    <definedName name="_dbcrt">OFFSET(#REF!,1,,MAX(1,#REF!))</definedName>
    <definedName name="_dbct">OFFSET(#REF!,1,,MAX(1,#REF!))</definedName>
    <definedName name="_dbva1">OFFSET(#REF!,1,,MAX(1,#REF!))</definedName>
    <definedName name="_dbva2">OFFSET(#REF!,1,,MAX(1,#REF!))</definedName>
    <definedName name="_dbvcd">OFFSET(#REF!,1,,MAX(1,#REF!))</definedName>
    <definedName name="_dbvcr">OFFSET(#REF!,1,,MAX(1,#REF!))</definedName>
    <definedName name="_dbvf">OFFSET(#REF!,1,,MAX(1,#REF!))</definedName>
    <definedName name="_dbvn">OFFSET(#REF!,1,,MAX(1,#REF!))</definedName>
    <definedName name="_dbvp">OFFSET(#REF!,1,,MAX(1,#REF!))</definedName>
    <definedName name="_dbvt">OFFSET(#REF!,1,,MAX(1,#REF!))</definedName>
    <definedName name="_xlnm._FilterDatabase" localSheetId="1" hidden="1">STK!$A$5:$U$147</definedName>
    <definedName name="_LBillHD">#REF!</definedName>
    <definedName name="_LBnk">OFFSET(#REF!,1,,COUNTA(#REF!)-1)</definedName>
    <definedName name="_LCNavai">OFFSET(#REF!,1,,MAX(1,COUNTA(#REF!)-1))</definedName>
    <definedName name="_Lcrdt">#REF!</definedName>
    <definedName name="_Lfnd">#REF!</definedName>
    <definedName name="_LPdGrpMn">OFFSET(#REF!,1,,COUNT(#REF!))</definedName>
    <definedName name="_LPdGrpNo">OFFSET(#REF!,1,,COUNT(#REF!))</definedName>
    <definedName name="_LRMK">#REF!</definedName>
    <definedName name="_LRte">#REF!</definedName>
    <definedName name="_LSLDOC">OFFSET(#REF!,1,,MAX(1,COUNTA(#REF!)-1))</definedName>
    <definedName name="_LSt1">OFFSET(#REF!,1,,COUNTA(#REF!)-2)</definedName>
    <definedName name="_LSt2">OFFSET(#REF!,1,,COUNTA(#REF!)-2)</definedName>
    <definedName name="_LSTdoc">OFFSET(#REF!,1,,MAX(1,COUNTA(#REF!)-1))</definedName>
    <definedName name="_LTFDOC">OFFSET(#REF!,1,,MAX(1,COUNTA(#REF!)-1))</definedName>
    <definedName name="_Lvat">#REF!</definedName>
    <definedName name="_stbar">OFFSET(STK!$M$5,1,,MAX(1,STK!$A$4))</definedName>
    <definedName name="_stcd">OFFSET(STK!$C$5,1,,MAX(1,STK!$A$4))</definedName>
    <definedName name="_stgp">OFFSET(STK!$B$5,1,,MAX(1,STK!$A$4))</definedName>
    <definedName name="_stmprc">OFFSET(STK!$N$5,1,,MAX(1,STK!$A$4))</definedName>
    <definedName name="_stnm">OFFSET(STK!$D$5,1,,MAX(1,STK!$A$4))</definedName>
    <definedName name="_stpcs">OFFSET(STK!$K$5,1,,MAX(1,STK!$A$4))</definedName>
    <definedName name="_stpk">OFFSET(STK!$E$5,1,,MAX(1,STK!$A$4))</definedName>
    <definedName name="_xlnm.Print_Area" localSheetId="1">STK!$A$1:$K$143</definedName>
    <definedName name="_xlnm.Print_Titles" localSheetId="1">STK!$1:$5</definedName>
  </definedNames>
  <calcPr calcId="144525"/>
</workbook>
</file>

<file path=xl/calcChain.xml><?xml version="1.0" encoding="utf-8"?>
<calcChain xmlns="http://schemas.openxmlformats.org/spreadsheetml/2006/main">
  <c r="A148" i="15" l="1"/>
  <c r="A147" i="15" l="1"/>
  <c r="A146" i="15"/>
  <c r="D1" i="6" l="1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A126" i="15"/>
  <c r="A125" i="15"/>
  <c r="A124" i="15"/>
  <c r="A123" i="15"/>
  <c r="A122" i="15"/>
  <c r="A121" i="15"/>
  <c r="A120" i="15"/>
  <c r="A119" i="15"/>
  <c r="A118" i="15"/>
  <c r="A117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K5" i="15"/>
  <c r="AJ5" i="15"/>
  <c r="AD5" i="15"/>
  <c r="AC5" i="15"/>
  <c r="AB5" i="15"/>
  <c r="AA5" i="15"/>
  <c r="Z5" i="15"/>
  <c r="Y5" i="15"/>
  <c r="X5" i="15"/>
  <c r="W5" i="15"/>
  <c r="V5" i="15"/>
  <c r="B4" i="15"/>
  <c r="A4" i="15" s="1"/>
  <c r="C3" i="15"/>
  <c r="K2" i="15"/>
  <c r="P1" i="15"/>
  <c r="A1" i="15"/>
  <c r="J19" i="5"/>
  <c r="J17" i="5"/>
  <c r="J11" i="5"/>
  <c r="J9" i="5"/>
  <c r="C6" i="5"/>
  <c r="J3" i="5"/>
  <c r="Q99" i="15" l="1"/>
  <c r="P99" i="15"/>
  <c r="S99" i="15"/>
  <c r="O99" i="15"/>
  <c r="R99" i="15"/>
  <c r="Q148" i="15"/>
  <c r="S148" i="15"/>
  <c r="P148" i="15"/>
  <c r="O148" i="15"/>
  <c r="R148" i="15"/>
  <c r="P36" i="15"/>
  <c r="F36" i="15" s="1"/>
  <c r="Q143" i="15"/>
  <c r="P143" i="15"/>
  <c r="S143" i="15"/>
  <c r="O143" i="15"/>
  <c r="R143" i="15"/>
  <c r="P7" i="15"/>
  <c r="F7" i="15" s="1"/>
  <c r="E3" i="15"/>
  <c r="AF5" i="15"/>
  <c r="P6" i="15"/>
  <c r="G6" i="15" s="1"/>
  <c r="P9" i="15"/>
  <c r="G9" i="15" s="1"/>
  <c r="AG5" i="15"/>
  <c r="Q6" i="15"/>
  <c r="I6" i="15" s="1"/>
  <c r="P8" i="15"/>
  <c r="G8" i="15" s="1"/>
  <c r="Q8" i="15"/>
  <c r="Q11" i="15"/>
  <c r="Q14" i="15"/>
  <c r="Q16" i="15"/>
  <c r="R19" i="15"/>
  <c r="R22" i="15"/>
  <c r="R25" i="15"/>
  <c r="R6" i="15"/>
  <c r="R8" i="15"/>
  <c r="R10" i="15"/>
  <c r="R12" i="15"/>
  <c r="R14" i="15"/>
  <c r="R16" i="15"/>
  <c r="S18" i="15"/>
  <c r="S20" i="15"/>
  <c r="S22" i="15"/>
  <c r="S24" i="15"/>
  <c r="AE5" i="15"/>
  <c r="AI5" i="15"/>
  <c r="O6" i="15"/>
  <c r="S6" i="15"/>
  <c r="O7" i="15"/>
  <c r="S7" i="15"/>
  <c r="O8" i="15"/>
  <c r="S8" i="15"/>
  <c r="O9" i="15"/>
  <c r="S9" i="15"/>
  <c r="O10" i="15"/>
  <c r="S10" i="15"/>
  <c r="O11" i="15"/>
  <c r="S11" i="15"/>
  <c r="O12" i="15"/>
  <c r="S12" i="15"/>
  <c r="O13" i="15"/>
  <c r="S13" i="15"/>
  <c r="O14" i="15"/>
  <c r="S14" i="15"/>
  <c r="O15" i="15"/>
  <c r="S15" i="15"/>
  <c r="O16" i="15"/>
  <c r="S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P10" i="15"/>
  <c r="P1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R147" i="15"/>
  <c r="P147" i="15"/>
  <c r="P146" i="15"/>
  <c r="P145" i="15"/>
  <c r="P144" i="15"/>
  <c r="P142" i="15"/>
  <c r="P141" i="15"/>
  <c r="P140" i="15"/>
  <c r="P139" i="15"/>
  <c r="P138" i="15"/>
  <c r="P137" i="15"/>
  <c r="P136" i="15"/>
  <c r="P135" i="15"/>
  <c r="P134" i="15"/>
  <c r="P133" i="15"/>
  <c r="P132" i="15"/>
  <c r="P131" i="15"/>
  <c r="P130" i="15"/>
  <c r="P129" i="15"/>
  <c r="S147" i="15"/>
  <c r="R146" i="15"/>
  <c r="R145" i="15"/>
  <c r="R144" i="15"/>
  <c r="R142" i="15"/>
  <c r="R141" i="15"/>
  <c r="R140" i="15"/>
  <c r="R139" i="15"/>
  <c r="Q147" i="15"/>
  <c r="Q146" i="15"/>
  <c r="Q145" i="15"/>
  <c r="Q144" i="15"/>
  <c r="Q142" i="15"/>
  <c r="Q141" i="15"/>
  <c r="Q140" i="15"/>
  <c r="Q139" i="15"/>
  <c r="Q138" i="15"/>
  <c r="Q137" i="15"/>
  <c r="Q136" i="15"/>
  <c r="Q135" i="15"/>
  <c r="Q134" i="15"/>
  <c r="Q133" i="15"/>
  <c r="Q132" i="15"/>
  <c r="Q131" i="15"/>
  <c r="Q130" i="15"/>
  <c r="Q129" i="15"/>
  <c r="S128" i="15"/>
  <c r="O128" i="15"/>
  <c r="S127" i="15"/>
  <c r="O147" i="15"/>
  <c r="O146" i="15"/>
  <c r="O145" i="15"/>
  <c r="O144" i="15"/>
  <c r="O142" i="15"/>
  <c r="O141" i="15"/>
  <c r="O140" i="15"/>
  <c r="O139" i="15"/>
  <c r="O138" i="15"/>
  <c r="O137" i="15"/>
  <c r="O136" i="15"/>
  <c r="O135" i="15"/>
  <c r="O134" i="15"/>
  <c r="O133" i="15"/>
  <c r="O132" i="15"/>
  <c r="O131" i="15"/>
  <c r="O130" i="15"/>
  <c r="O129" i="15"/>
  <c r="R128" i="15"/>
  <c r="R127" i="15"/>
  <c r="T127" i="15" s="1"/>
  <c r="R126" i="15"/>
  <c r="R125" i="15"/>
  <c r="R124" i="15"/>
  <c r="R123" i="15"/>
  <c r="R122" i="15"/>
  <c r="S146" i="15"/>
  <c r="S145" i="15"/>
  <c r="S144" i="15"/>
  <c r="S142" i="15"/>
  <c r="S141" i="15"/>
  <c r="S140" i="15"/>
  <c r="S139" i="15"/>
  <c r="S138" i="15"/>
  <c r="S137" i="15"/>
  <c r="S136" i="15"/>
  <c r="S135" i="15"/>
  <c r="S134" i="15"/>
  <c r="S133" i="15"/>
  <c r="S132" i="15"/>
  <c r="S131" i="15"/>
  <c r="S130" i="15"/>
  <c r="S129" i="15"/>
  <c r="P127" i="15"/>
  <c r="Q126" i="15"/>
  <c r="S125" i="15"/>
  <c r="O124" i="15"/>
  <c r="P123" i="15"/>
  <c r="Q122" i="15"/>
  <c r="Q121" i="15"/>
  <c r="Q120" i="15"/>
  <c r="Q119" i="15"/>
  <c r="Q118" i="15"/>
  <c r="Q117" i="15"/>
  <c r="Q116" i="15"/>
  <c r="Q115" i="15"/>
  <c r="Q114" i="15"/>
  <c r="Q113" i="15"/>
  <c r="Q112" i="15"/>
  <c r="Q111" i="15"/>
  <c r="Q110" i="15"/>
  <c r="Q109" i="15"/>
  <c r="Q108" i="15"/>
  <c r="O127" i="15"/>
  <c r="P126" i="15"/>
  <c r="Q125" i="15"/>
  <c r="S124" i="15"/>
  <c r="O123" i="15"/>
  <c r="P122" i="15"/>
  <c r="P121" i="15"/>
  <c r="P120" i="15"/>
  <c r="P119" i="15"/>
  <c r="P118" i="15"/>
  <c r="P117" i="15"/>
  <c r="P116" i="15"/>
  <c r="P115" i="15"/>
  <c r="P114" i="15"/>
  <c r="P113" i="15"/>
  <c r="P112" i="15"/>
  <c r="R138" i="15"/>
  <c r="R137" i="15"/>
  <c r="R136" i="15"/>
  <c r="R135" i="15"/>
  <c r="R134" i="15"/>
  <c r="R133" i="15"/>
  <c r="R132" i="15"/>
  <c r="R131" i="15"/>
  <c r="R130" i="15"/>
  <c r="R129" i="15"/>
  <c r="Q128" i="15"/>
  <c r="O126" i="15"/>
  <c r="P125" i="15"/>
  <c r="Q124" i="15"/>
  <c r="S123" i="15"/>
  <c r="O122" i="15"/>
  <c r="S121" i="15"/>
  <c r="P128" i="15"/>
  <c r="Q127" i="15"/>
  <c r="S126" i="15"/>
  <c r="O125" i="15"/>
  <c r="P124" i="15"/>
  <c r="Q123" i="15"/>
  <c r="S122" i="15"/>
  <c r="R121" i="15"/>
  <c r="T121" i="15" s="1"/>
  <c r="R120" i="15"/>
  <c r="R119" i="15"/>
  <c r="R118" i="15"/>
  <c r="R117" i="15"/>
  <c r="R116" i="15"/>
  <c r="R115" i="15"/>
  <c r="O118" i="15"/>
  <c r="S117" i="15"/>
  <c r="S111" i="15"/>
  <c r="S110" i="15"/>
  <c r="S109" i="15"/>
  <c r="S108" i="15"/>
  <c r="Q107" i="15"/>
  <c r="Q106" i="15"/>
  <c r="Q105" i="15"/>
  <c r="Q104" i="15"/>
  <c r="Q103" i="15"/>
  <c r="Q102" i="15"/>
  <c r="Q101" i="15"/>
  <c r="Q100" i="15"/>
  <c r="Q98" i="15"/>
  <c r="Q97" i="15"/>
  <c r="Q96" i="15"/>
  <c r="Q95" i="15"/>
  <c r="Q94" i="15"/>
  <c r="Q93" i="15"/>
  <c r="Q92" i="15"/>
  <c r="Q91" i="15"/>
  <c r="Q90" i="15"/>
  <c r="Q89" i="15"/>
  <c r="Q88" i="15"/>
  <c r="Q87" i="15"/>
  <c r="Q86" i="15"/>
  <c r="Q85" i="15"/>
  <c r="Q84" i="15"/>
  <c r="Q83" i="15"/>
  <c r="Q82" i="15"/>
  <c r="Q81" i="15"/>
  <c r="Q80" i="15"/>
  <c r="Q79" i="15"/>
  <c r="Q78" i="15"/>
  <c r="Q77" i="15"/>
  <c r="Q76" i="15"/>
  <c r="Q75" i="15"/>
  <c r="Q74" i="15"/>
  <c r="Q73" i="15"/>
  <c r="Q72" i="15"/>
  <c r="Q71" i="15"/>
  <c r="Q70" i="15"/>
  <c r="O121" i="15"/>
  <c r="S120" i="15"/>
  <c r="O117" i="15"/>
  <c r="S116" i="15"/>
  <c r="S114" i="15"/>
  <c r="S113" i="15"/>
  <c r="S112" i="15"/>
  <c r="R111" i="15"/>
  <c r="T111" i="15" s="1"/>
  <c r="R110" i="15"/>
  <c r="T110" i="15" s="1"/>
  <c r="R109" i="15"/>
  <c r="T109" i="15" s="1"/>
  <c r="R108" i="15"/>
  <c r="T108" i="15" s="1"/>
  <c r="P107" i="15"/>
  <c r="P106" i="15"/>
  <c r="P105" i="15"/>
  <c r="P104" i="15"/>
  <c r="P103" i="15"/>
  <c r="P102" i="15"/>
  <c r="P101" i="15"/>
  <c r="P100" i="15"/>
  <c r="P98" i="15"/>
  <c r="P97" i="15"/>
  <c r="P96" i="15"/>
  <c r="P95" i="15"/>
  <c r="P94" i="15"/>
  <c r="P93" i="15"/>
  <c r="P92" i="15"/>
  <c r="P91" i="15"/>
  <c r="P90" i="15"/>
  <c r="P89" i="15"/>
  <c r="P88" i="15"/>
  <c r="P87" i="15"/>
  <c r="O120" i="15"/>
  <c r="S119" i="15"/>
  <c r="O116" i="15"/>
  <c r="S115" i="15"/>
  <c r="R114" i="15"/>
  <c r="R113" i="15"/>
  <c r="R112" i="15"/>
  <c r="P111" i="15"/>
  <c r="P110" i="15"/>
  <c r="P109" i="15"/>
  <c r="P108" i="15"/>
  <c r="S107" i="15"/>
  <c r="O107" i="15"/>
  <c r="S106" i="15"/>
  <c r="O106" i="15"/>
  <c r="S105" i="15"/>
  <c r="O105" i="15"/>
  <c r="S104" i="15"/>
  <c r="O104" i="15"/>
  <c r="S103" i="15"/>
  <c r="O103" i="15"/>
  <c r="S102" i="15"/>
  <c r="O102" i="15"/>
  <c r="S101" i="15"/>
  <c r="O101" i="15"/>
  <c r="S100" i="15"/>
  <c r="O100" i="15"/>
  <c r="S98" i="15"/>
  <c r="O98" i="15"/>
  <c r="S97" i="15"/>
  <c r="O97" i="15"/>
  <c r="S96" i="15"/>
  <c r="O96" i="15"/>
  <c r="S95" i="15"/>
  <c r="O95" i="15"/>
  <c r="S94" i="15"/>
  <c r="O94" i="15"/>
  <c r="S93" i="15"/>
  <c r="O93" i="15"/>
  <c r="S92" i="15"/>
  <c r="O92" i="15"/>
  <c r="S91" i="15"/>
  <c r="O91" i="15"/>
  <c r="S90" i="15"/>
  <c r="O90" i="15"/>
  <c r="S89" i="15"/>
  <c r="O89" i="15"/>
  <c r="S88" i="15"/>
  <c r="O88" i="15"/>
  <c r="S87" i="15"/>
  <c r="O87" i="15"/>
  <c r="S86" i="15"/>
  <c r="O86" i="15"/>
  <c r="S85" i="15"/>
  <c r="O85" i="15"/>
  <c r="S84" i="15"/>
  <c r="O84" i="15"/>
  <c r="S83" i="15"/>
  <c r="O83" i="15"/>
  <c r="S82" i="15"/>
  <c r="O82" i="15"/>
  <c r="S81" i="15"/>
  <c r="O81" i="15"/>
  <c r="S80" i="15"/>
  <c r="O80" i="15"/>
  <c r="S79" i="15"/>
  <c r="O79" i="15"/>
  <c r="S78" i="15"/>
  <c r="O78" i="15"/>
  <c r="S77" i="15"/>
  <c r="O119" i="15"/>
  <c r="S118" i="15"/>
  <c r="O115" i="15"/>
  <c r="O114" i="15"/>
  <c r="O113" i="15"/>
  <c r="O112" i="15"/>
  <c r="O111" i="15"/>
  <c r="O110" i="15"/>
  <c r="O109" i="15"/>
  <c r="O108" i="15"/>
  <c r="R107" i="15"/>
  <c r="R106" i="15"/>
  <c r="T106" i="15" s="1"/>
  <c r="R105" i="15"/>
  <c r="R104" i="15"/>
  <c r="R103" i="15"/>
  <c r="R102" i="15"/>
  <c r="T102" i="15" s="1"/>
  <c r="R101" i="15"/>
  <c r="R100" i="15"/>
  <c r="R98" i="15"/>
  <c r="R97" i="15"/>
  <c r="T97" i="15" s="1"/>
  <c r="R96" i="15"/>
  <c r="R95" i="15"/>
  <c r="R94" i="15"/>
  <c r="R93" i="15"/>
  <c r="T93" i="15" s="1"/>
  <c r="R92" i="15"/>
  <c r="R91" i="15"/>
  <c r="R90" i="15"/>
  <c r="R89" i="15"/>
  <c r="T89" i="15" s="1"/>
  <c r="R88" i="15"/>
  <c r="R87" i="15"/>
  <c r="R86" i="15"/>
  <c r="R85" i="15"/>
  <c r="T85" i="15" s="1"/>
  <c r="R84" i="15"/>
  <c r="R83" i="15"/>
  <c r="R82" i="15"/>
  <c r="P84" i="15"/>
  <c r="S76" i="15"/>
  <c r="S75" i="15"/>
  <c r="S74" i="15"/>
  <c r="S73" i="15"/>
  <c r="S72" i="15"/>
  <c r="S71" i="15"/>
  <c r="S70" i="15"/>
  <c r="P69" i="15"/>
  <c r="P68" i="15"/>
  <c r="P67" i="15"/>
  <c r="P66" i="15"/>
  <c r="P65" i="15"/>
  <c r="P64" i="15"/>
  <c r="P63" i="15"/>
  <c r="P62" i="15"/>
  <c r="P61" i="15"/>
  <c r="P60" i="15"/>
  <c r="P59" i="15"/>
  <c r="P58" i="15"/>
  <c r="P57" i="15"/>
  <c r="P56" i="15"/>
  <c r="P55" i="15"/>
  <c r="P54" i="15"/>
  <c r="P53" i="15"/>
  <c r="P52" i="15"/>
  <c r="P51" i="15"/>
  <c r="P50" i="15"/>
  <c r="P49" i="15"/>
  <c r="P48" i="15"/>
  <c r="P47" i="15"/>
  <c r="P46" i="15"/>
  <c r="P45" i="15"/>
  <c r="P44" i="15"/>
  <c r="P43" i="15"/>
  <c r="P42" i="15"/>
  <c r="P41" i="15"/>
  <c r="P83" i="15"/>
  <c r="R81" i="15"/>
  <c r="R80" i="15"/>
  <c r="R79" i="15"/>
  <c r="T79" i="15" s="1"/>
  <c r="R78" i="15"/>
  <c r="R77" i="15"/>
  <c r="R76" i="15"/>
  <c r="R75" i="15"/>
  <c r="R74" i="15"/>
  <c r="R73" i="15"/>
  <c r="R72" i="15"/>
  <c r="R71" i="15"/>
  <c r="R70" i="15"/>
  <c r="S69" i="15"/>
  <c r="O69" i="15"/>
  <c r="S68" i="15"/>
  <c r="O68" i="15"/>
  <c r="S67" i="15"/>
  <c r="O67" i="15"/>
  <c r="S66" i="15"/>
  <c r="O66" i="15"/>
  <c r="S65" i="15"/>
  <c r="O65" i="15"/>
  <c r="S64" i="15"/>
  <c r="O64" i="15"/>
  <c r="S63" i="15"/>
  <c r="O63" i="15"/>
  <c r="S62" i="15"/>
  <c r="O62" i="15"/>
  <c r="S61" i="15"/>
  <c r="O61" i="15"/>
  <c r="S60" i="15"/>
  <c r="O60" i="15"/>
  <c r="S59" i="15"/>
  <c r="O59" i="15"/>
  <c r="S58" i="15"/>
  <c r="O58" i="15"/>
  <c r="S57" i="15"/>
  <c r="O57" i="15"/>
  <c r="S56" i="15"/>
  <c r="O56" i="15"/>
  <c r="S55" i="15"/>
  <c r="O55" i="15"/>
  <c r="S54" i="15"/>
  <c r="O54" i="15"/>
  <c r="S53" i="15"/>
  <c r="O53" i="15"/>
  <c r="S52" i="15"/>
  <c r="O52" i="15"/>
  <c r="S51" i="15"/>
  <c r="O51" i="15"/>
  <c r="S50" i="15"/>
  <c r="O50" i="15"/>
  <c r="S49" i="15"/>
  <c r="O49" i="15"/>
  <c r="S48" i="15"/>
  <c r="O48" i="15"/>
  <c r="S47" i="15"/>
  <c r="O47" i="15"/>
  <c r="S46" i="15"/>
  <c r="O46" i="15"/>
  <c r="S45" i="15"/>
  <c r="O45" i="15"/>
  <c r="S44" i="15"/>
  <c r="O44" i="15"/>
  <c r="S43" i="15"/>
  <c r="O43" i="15"/>
  <c r="S42" i="15"/>
  <c r="O42" i="15"/>
  <c r="S41" i="15"/>
  <c r="O41" i="15"/>
  <c r="S40" i="15"/>
  <c r="O40" i="15"/>
  <c r="S39" i="15"/>
  <c r="O39" i="15"/>
  <c r="S38" i="15"/>
  <c r="O38" i="15"/>
  <c r="S37" i="15"/>
  <c r="O37" i="15"/>
  <c r="P86" i="15"/>
  <c r="P82" i="15"/>
  <c r="P81" i="15"/>
  <c r="P80" i="15"/>
  <c r="P79" i="15"/>
  <c r="P78" i="15"/>
  <c r="P77" i="15"/>
  <c r="P76" i="15"/>
  <c r="P75" i="15"/>
  <c r="P74" i="15"/>
  <c r="P73" i="15"/>
  <c r="P72" i="15"/>
  <c r="P71" i="15"/>
  <c r="P70" i="15"/>
  <c r="R69" i="15"/>
  <c r="T69" i="15" s="1"/>
  <c r="R68" i="15"/>
  <c r="R67" i="15"/>
  <c r="R66" i="15"/>
  <c r="R65" i="15"/>
  <c r="T65" i="15" s="1"/>
  <c r="R64" i="15"/>
  <c r="R63" i="15"/>
  <c r="R62" i="15"/>
  <c r="R61" i="15"/>
  <c r="T61" i="15" s="1"/>
  <c r="R60" i="15"/>
  <c r="R59" i="15"/>
  <c r="R58" i="15"/>
  <c r="R57" i="15"/>
  <c r="T57" i="15" s="1"/>
  <c r="R56" i="15"/>
  <c r="R55" i="15"/>
  <c r="R54" i="15"/>
  <c r="R53" i="15"/>
  <c r="T53" i="15" s="1"/>
  <c r="R52" i="15"/>
  <c r="R51" i="15"/>
  <c r="P85" i="15"/>
  <c r="O77" i="15"/>
  <c r="O76" i="15"/>
  <c r="O75" i="15"/>
  <c r="O74" i="15"/>
  <c r="O73" i="15"/>
  <c r="O72" i="15"/>
  <c r="O71" i="15"/>
  <c r="O70" i="15"/>
  <c r="Q69" i="15"/>
  <c r="Q68" i="15"/>
  <c r="Q67" i="15"/>
  <c r="Q66" i="15"/>
  <c r="Q65" i="15"/>
  <c r="Q64" i="15"/>
  <c r="Q63" i="15"/>
  <c r="Q62" i="15"/>
  <c r="Q61" i="15"/>
  <c r="Q60" i="15"/>
  <c r="Q59" i="15"/>
  <c r="Q58" i="15"/>
  <c r="Q57" i="15"/>
  <c r="Q56" i="15"/>
  <c r="Q55" i="15"/>
  <c r="Q54" i="15"/>
  <c r="Q53" i="15"/>
  <c r="Q52" i="15"/>
  <c r="Q51" i="15"/>
  <c r="Q50" i="15"/>
  <c r="Q49" i="15"/>
  <c r="Q48" i="15"/>
  <c r="Q47" i="15"/>
  <c r="Q46" i="15"/>
  <c r="Q45" i="15"/>
  <c r="Q44" i="15"/>
  <c r="Q43" i="15"/>
  <c r="Q42" i="15"/>
  <c r="Q41" i="15"/>
  <c r="Q40" i="15"/>
  <c r="Q39" i="15"/>
  <c r="Q38" i="15"/>
  <c r="Q37" i="15"/>
  <c r="Q36" i="15"/>
  <c r="Q35" i="15"/>
  <c r="Q34" i="15"/>
  <c r="Q33" i="15"/>
  <c r="Q32" i="15"/>
  <c r="Q31" i="15"/>
  <c r="Q30" i="15"/>
  <c r="Q29" i="15"/>
  <c r="Q28" i="15"/>
  <c r="Q27" i="15"/>
  <c r="Q26" i="15"/>
  <c r="Q25" i="15"/>
  <c r="Q24" i="15"/>
  <c r="Q23" i="15"/>
  <c r="Q22" i="15"/>
  <c r="Q21" i="15"/>
  <c r="Q20" i="15"/>
  <c r="Q19" i="15"/>
  <c r="Q18" i="15"/>
  <c r="Q17" i="15"/>
  <c r="Q7" i="15"/>
  <c r="Q10" i="15"/>
  <c r="Q13" i="15"/>
  <c r="R17" i="15"/>
  <c r="R20" i="15"/>
  <c r="T20" i="15" s="1"/>
  <c r="R23" i="15"/>
  <c r="R26" i="15"/>
  <c r="R28" i="15"/>
  <c r="R29" i="15"/>
  <c r="R30" i="15"/>
  <c r="R31" i="15"/>
  <c r="R32" i="15"/>
  <c r="R33" i="15"/>
  <c r="R34" i="15"/>
  <c r="R35" i="15"/>
  <c r="R36" i="15"/>
  <c r="P37" i="15"/>
  <c r="P38" i="15"/>
  <c r="P39" i="15"/>
  <c r="P40" i="15"/>
  <c r="R41" i="15"/>
  <c r="R42" i="15"/>
  <c r="T42" i="15" s="1"/>
  <c r="R43" i="15"/>
  <c r="R44" i="15"/>
  <c r="R45" i="15"/>
  <c r="R46" i="15"/>
  <c r="T46" i="15" s="1"/>
  <c r="R47" i="15"/>
  <c r="R48" i="15"/>
  <c r="R49" i="15"/>
  <c r="R50" i="15"/>
  <c r="T50" i="15" s="1"/>
  <c r="Q9" i="15"/>
  <c r="Q12" i="15"/>
  <c r="Q15" i="15"/>
  <c r="R18" i="15"/>
  <c r="R21" i="15"/>
  <c r="R24" i="15"/>
  <c r="T24" i="15" s="1"/>
  <c r="R27" i="15"/>
  <c r="AH5" i="15"/>
  <c r="R7" i="15"/>
  <c r="R9" i="15"/>
  <c r="R11" i="15"/>
  <c r="T11" i="15" s="1"/>
  <c r="R13" i="15"/>
  <c r="R15" i="15"/>
  <c r="S17" i="15"/>
  <c r="S19" i="15"/>
  <c r="S21" i="15"/>
  <c r="S23" i="15"/>
  <c r="S25" i="15"/>
  <c r="S26" i="15"/>
  <c r="S27" i="15"/>
  <c r="S28" i="15"/>
  <c r="S29" i="15"/>
  <c r="S30" i="15"/>
  <c r="S31" i="15"/>
  <c r="S32" i="15"/>
  <c r="S33" i="15"/>
  <c r="S34" i="15"/>
  <c r="S35" i="15"/>
  <c r="S36" i="15"/>
  <c r="R37" i="15"/>
  <c r="T37" i="15" s="1"/>
  <c r="R38" i="15"/>
  <c r="R39" i="15"/>
  <c r="R40" i="15"/>
  <c r="T99" i="15" l="1"/>
  <c r="K99" i="15" s="1"/>
  <c r="N99" i="15"/>
  <c r="G99" i="15"/>
  <c r="F99" i="15"/>
  <c r="H99" i="15"/>
  <c r="I99" i="15"/>
  <c r="G36" i="15"/>
  <c r="T9" i="15"/>
  <c r="U9" i="15" s="1"/>
  <c r="T15" i="15"/>
  <c r="K15" i="15" s="1"/>
  <c r="T7" i="15"/>
  <c r="K7" i="15" s="1"/>
  <c r="T70" i="15"/>
  <c r="U70" i="15" s="1"/>
  <c r="T74" i="15"/>
  <c r="J74" i="15" s="1"/>
  <c r="T131" i="15"/>
  <c r="U131" i="15" s="1"/>
  <c r="T135" i="15"/>
  <c r="U135" i="15" s="1"/>
  <c r="T13" i="15"/>
  <c r="J13" i="15" s="1"/>
  <c r="T18" i="15"/>
  <c r="U18" i="15" s="1"/>
  <c r="T59" i="15"/>
  <c r="K59" i="15" s="1"/>
  <c r="T67" i="15"/>
  <c r="U67" i="15" s="1"/>
  <c r="T39" i="15"/>
  <c r="K39" i="15" s="1"/>
  <c r="T55" i="15"/>
  <c r="K55" i="15" s="1"/>
  <c r="T63" i="15"/>
  <c r="J63" i="15" s="1"/>
  <c r="T49" i="15"/>
  <c r="K49" i="15" s="1"/>
  <c r="T80" i="15"/>
  <c r="U80" i="15" s="1"/>
  <c r="T107" i="15"/>
  <c r="U107" i="15" s="1"/>
  <c r="T78" i="15"/>
  <c r="U78" i="15" s="1"/>
  <c r="T101" i="15"/>
  <c r="J101" i="15" s="1"/>
  <c r="T105" i="15"/>
  <c r="U105" i="15" s="1"/>
  <c r="T148" i="15"/>
  <c r="K148" i="15" s="1"/>
  <c r="T44" i="15"/>
  <c r="U44" i="15" s="1"/>
  <c r="T81" i="15"/>
  <c r="L81" i="15" s="1"/>
  <c r="T48" i="15"/>
  <c r="J48" i="15" s="1"/>
  <c r="T40" i="15"/>
  <c r="J40" i="15" s="1"/>
  <c r="T38" i="15"/>
  <c r="K38" i="15" s="1"/>
  <c r="T103" i="15"/>
  <c r="U103" i="15" s="1"/>
  <c r="N148" i="15"/>
  <c r="T143" i="15"/>
  <c r="U143" i="15" s="1"/>
  <c r="G148" i="15"/>
  <c r="F148" i="15"/>
  <c r="H148" i="15"/>
  <c r="I148" i="15"/>
  <c r="G143" i="15"/>
  <c r="F143" i="15"/>
  <c r="H143" i="15"/>
  <c r="I143" i="15"/>
  <c r="N143" i="15"/>
  <c r="T51" i="15"/>
  <c r="K51" i="15" s="1"/>
  <c r="T132" i="15"/>
  <c r="L132" i="15" s="1"/>
  <c r="T136" i="15"/>
  <c r="J136" i="15" s="1"/>
  <c r="T77" i="15"/>
  <c r="L77" i="15" s="1"/>
  <c r="T95" i="15"/>
  <c r="L95" i="15" s="1"/>
  <c r="T100" i="15"/>
  <c r="K100" i="15" s="1"/>
  <c r="T104" i="15"/>
  <c r="L104" i="15" s="1"/>
  <c r="T73" i="15"/>
  <c r="K73" i="15" s="1"/>
  <c r="T83" i="15"/>
  <c r="K83" i="15" s="1"/>
  <c r="T87" i="15"/>
  <c r="K87" i="15" s="1"/>
  <c r="T91" i="15"/>
  <c r="L91" i="15" s="1"/>
  <c r="T130" i="15"/>
  <c r="J130" i="15" s="1"/>
  <c r="T134" i="15"/>
  <c r="J134" i="15" s="1"/>
  <c r="T138" i="15"/>
  <c r="K138" i="15" s="1"/>
  <c r="T72" i="15"/>
  <c r="U72" i="15" s="1"/>
  <c r="T76" i="15"/>
  <c r="U76" i="15" s="1"/>
  <c r="T129" i="15"/>
  <c r="K129" i="15" s="1"/>
  <c r="T133" i="15"/>
  <c r="K133" i="15" s="1"/>
  <c r="T137" i="15"/>
  <c r="L137" i="15" s="1"/>
  <c r="F9" i="15"/>
  <c r="F6" i="15"/>
  <c r="T113" i="15"/>
  <c r="L113" i="15" s="1"/>
  <c r="T68" i="15"/>
  <c r="L68" i="15" s="1"/>
  <c r="T66" i="15"/>
  <c r="J66" i="15" s="1"/>
  <c r="F8" i="15"/>
  <c r="T47" i="15"/>
  <c r="U47" i="15" s="1"/>
  <c r="T43" i="15"/>
  <c r="U43" i="15" s="1"/>
  <c r="T54" i="15"/>
  <c r="J54" i="15" s="1"/>
  <c r="T58" i="15"/>
  <c r="K58" i="15" s="1"/>
  <c r="T62" i="15"/>
  <c r="K62" i="15" s="1"/>
  <c r="T84" i="15"/>
  <c r="U84" i="15" s="1"/>
  <c r="T88" i="15"/>
  <c r="K88" i="15" s="1"/>
  <c r="T92" i="15"/>
  <c r="U92" i="15" s="1"/>
  <c r="T96" i="15"/>
  <c r="U96" i="15" s="1"/>
  <c r="T112" i="15"/>
  <c r="U112" i="15" s="1"/>
  <c r="T71" i="15"/>
  <c r="L71" i="15" s="1"/>
  <c r="T75" i="15"/>
  <c r="L75" i="15" s="1"/>
  <c r="T45" i="15"/>
  <c r="K45" i="15" s="1"/>
  <c r="T41" i="15"/>
  <c r="J41" i="15" s="1"/>
  <c r="T52" i="15"/>
  <c r="L52" i="15" s="1"/>
  <c r="T56" i="15"/>
  <c r="L56" i="15" s="1"/>
  <c r="T60" i="15"/>
  <c r="U60" i="15" s="1"/>
  <c r="T64" i="15"/>
  <c r="L64" i="15" s="1"/>
  <c r="T82" i="15"/>
  <c r="K82" i="15" s="1"/>
  <c r="T86" i="15"/>
  <c r="U86" i="15" s="1"/>
  <c r="T90" i="15"/>
  <c r="K90" i="15" s="1"/>
  <c r="T94" i="15"/>
  <c r="K94" i="15" s="1"/>
  <c r="T98" i="15"/>
  <c r="L98" i="15" s="1"/>
  <c r="T114" i="15"/>
  <c r="L114" i="15" s="1"/>
  <c r="G7" i="15"/>
  <c r="T128" i="15"/>
  <c r="J128" i="15" s="1"/>
  <c r="T23" i="15"/>
  <c r="U23" i="15" s="1"/>
  <c r="T34" i="15"/>
  <c r="U34" i="15" s="1"/>
  <c r="T30" i="15"/>
  <c r="U30" i="15" s="1"/>
  <c r="H6" i="15"/>
  <c r="T21" i="15"/>
  <c r="L21" i="15" s="1"/>
  <c r="I9" i="15"/>
  <c r="H9" i="15"/>
  <c r="F39" i="15"/>
  <c r="G39" i="15"/>
  <c r="T35" i="15"/>
  <c r="L35" i="15" s="1"/>
  <c r="T31" i="15"/>
  <c r="L31" i="15" s="1"/>
  <c r="T26" i="15"/>
  <c r="L26" i="15" s="1"/>
  <c r="H13" i="15"/>
  <c r="I13" i="15"/>
  <c r="H18" i="15"/>
  <c r="I18" i="15"/>
  <c r="H22" i="15"/>
  <c r="I22" i="15"/>
  <c r="H26" i="15"/>
  <c r="I26" i="15"/>
  <c r="H30" i="15"/>
  <c r="I30" i="15"/>
  <c r="H34" i="15"/>
  <c r="I34" i="15"/>
  <c r="H38" i="15"/>
  <c r="I38" i="15"/>
  <c r="H42" i="15"/>
  <c r="I42" i="15"/>
  <c r="H46" i="15"/>
  <c r="I46" i="15"/>
  <c r="H50" i="15"/>
  <c r="I50" i="15"/>
  <c r="I54" i="15"/>
  <c r="H54" i="15"/>
  <c r="I58" i="15"/>
  <c r="H58" i="15"/>
  <c r="I62" i="15"/>
  <c r="H62" i="15"/>
  <c r="I66" i="15"/>
  <c r="H66" i="15"/>
  <c r="N70" i="15"/>
  <c r="N74" i="15"/>
  <c r="F85" i="15"/>
  <c r="G85" i="15"/>
  <c r="K54" i="15"/>
  <c r="G70" i="15"/>
  <c r="F70" i="15"/>
  <c r="G74" i="15"/>
  <c r="F74" i="15"/>
  <c r="F78" i="15"/>
  <c r="G78" i="15"/>
  <c r="F82" i="15"/>
  <c r="G82" i="15"/>
  <c r="N38" i="15"/>
  <c r="N40" i="15"/>
  <c r="L42" i="15"/>
  <c r="N42" i="15"/>
  <c r="N44" i="15"/>
  <c r="L46" i="15"/>
  <c r="N46" i="15"/>
  <c r="N48" i="15"/>
  <c r="L50" i="15"/>
  <c r="N50" i="15"/>
  <c r="N52" i="15"/>
  <c r="N54" i="15"/>
  <c r="N56" i="15"/>
  <c r="N58" i="15"/>
  <c r="N60" i="15"/>
  <c r="N62" i="15"/>
  <c r="N64" i="15"/>
  <c r="N66" i="15"/>
  <c r="N68" i="15"/>
  <c r="J78" i="15"/>
  <c r="F83" i="15"/>
  <c r="G83" i="15"/>
  <c r="G44" i="15"/>
  <c r="F44" i="15"/>
  <c r="G48" i="15"/>
  <c r="F48" i="15"/>
  <c r="G52" i="15"/>
  <c r="F52" i="15"/>
  <c r="G56" i="15"/>
  <c r="F56" i="15"/>
  <c r="G60" i="15"/>
  <c r="F60" i="15"/>
  <c r="G64" i="15"/>
  <c r="F64" i="15"/>
  <c r="G68" i="15"/>
  <c r="F68" i="15"/>
  <c r="L109" i="15"/>
  <c r="N109" i="15"/>
  <c r="N113" i="15"/>
  <c r="N119" i="15"/>
  <c r="L79" i="15"/>
  <c r="N79" i="15"/>
  <c r="N81" i="15"/>
  <c r="N83" i="15"/>
  <c r="L85" i="15"/>
  <c r="N85" i="15"/>
  <c r="N87" i="15"/>
  <c r="L89" i="15"/>
  <c r="N89" i="15"/>
  <c r="N91" i="15"/>
  <c r="L93" i="15"/>
  <c r="N93" i="15"/>
  <c r="N95" i="15"/>
  <c r="L97" i="15"/>
  <c r="N97" i="15"/>
  <c r="N100" i="15"/>
  <c r="L102" i="15"/>
  <c r="N102" i="15"/>
  <c r="N104" i="15"/>
  <c r="L106" i="15"/>
  <c r="N106" i="15"/>
  <c r="G108" i="15"/>
  <c r="F108" i="15"/>
  <c r="N116" i="15"/>
  <c r="G88" i="15"/>
  <c r="F88" i="15"/>
  <c r="G92" i="15"/>
  <c r="F92" i="15"/>
  <c r="G96" i="15"/>
  <c r="F96" i="15"/>
  <c r="G101" i="15"/>
  <c r="F101" i="15"/>
  <c r="G105" i="15"/>
  <c r="F105" i="15"/>
  <c r="U109" i="15"/>
  <c r="K109" i="15"/>
  <c r="J109" i="15"/>
  <c r="H72" i="15"/>
  <c r="I72" i="15"/>
  <c r="H76" i="15"/>
  <c r="I76" i="15"/>
  <c r="H80" i="15"/>
  <c r="I80" i="15"/>
  <c r="H84" i="15"/>
  <c r="I84" i="15"/>
  <c r="H88" i="15"/>
  <c r="I88" i="15"/>
  <c r="H92" i="15"/>
  <c r="I92" i="15"/>
  <c r="H96" i="15"/>
  <c r="I96" i="15"/>
  <c r="H101" i="15"/>
  <c r="I101" i="15"/>
  <c r="H105" i="15"/>
  <c r="I105" i="15"/>
  <c r="N118" i="15"/>
  <c r="T118" i="15"/>
  <c r="L118" i="15" s="1"/>
  <c r="N122" i="15"/>
  <c r="N126" i="15"/>
  <c r="G112" i="15"/>
  <c r="F112" i="15"/>
  <c r="G116" i="15"/>
  <c r="F116" i="15"/>
  <c r="G120" i="15"/>
  <c r="F120" i="15"/>
  <c r="H108" i="15"/>
  <c r="I108" i="15"/>
  <c r="H112" i="15"/>
  <c r="I112" i="15"/>
  <c r="H116" i="15"/>
  <c r="I116" i="15"/>
  <c r="H120" i="15"/>
  <c r="I120" i="15"/>
  <c r="N124" i="15"/>
  <c r="T125" i="15"/>
  <c r="L125" i="15" s="1"/>
  <c r="N129" i="15"/>
  <c r="N133" i="15"/>
  <c r="N137" i="15"/>
  <c r="N141" i="15"/>
  <c r="N146" i="15"/>
  <c r="I132" i="15"/>
  <c r="H132" i="15"/>
  <c r="I136" i="15"/>
  <c r="H136" i="15"/>
  <c r="I140" i="15"/>
  <c r="H140" i="15"/>
  <c r="I145" i="15"/>
  <c r="H145" i="15"/>
  <c r="T140" i="15"/>
  <c r="L140" i="15" s="1"/>
  <c r="T145" i="15"/>
  <c r="L145" i="15" s="1"/>
  <c r="G130" i="15"/>
  <c r="F130" i="15"/>
  <c r="G134" i="15"/>
  <c r="F134" i="15"/>
  <c r="G138" i="15"/>
  <c r="F138" i="15"/>
  <c r="G142" i="15"/>
  <c r="F142" i="15"/>
  <c r="G147" i="15"/>
  <c r="F147" i="15"/>
  <c r="G33" i="15"/>
  <c r="F33" i="15"/>
  <c r="G29" i="15"/>
  <c r="F29" i="15"/>
  <c r="F25" i="15"/>
  <c r="G25" i="15"/>
  <c r="F21" i="15"/>
  <c r="G21" i="15"/>
  <c r="G17" i="15"/>
  <c r="F17" i="15"/>
  <c r="G13" i="15"/>
  <c r="F13" i="15"/>
  <c r="N36" i="15"/>
  <c r="N32" i="15"/>
  <c r="N28" i="15"/>
  <c r="L24" i="15"/>
  <c r="N24" i="15"/>
  <c r="L20" i="15"/>
  <c r="N20" i="15"/>
  <c r="T16" i="15"/>
  <c r="L16" i="15" s="1"/>
  <c r="T8" i="15"/>
  <c r="L8" i="15" s="1"/>
  <c r="T22" i="15"/>
  <c r="L22" i="15" s="1"/>
  <c r="H11" i="15"/>
  <c r="I11" i="15"/>
  <c r="K50" i="15"/>
  <c r="J50" i="15"/>
  <c r="U50" i="15"/>
  <c r="K46" i="15"/>
  <c r="J46" i="15"/>
  <c r="U46" i="15"/>
  <c r="K42" i="15"/>
  <c r="J42" i="15"/>
  <c r="U42" i="15"/>
  <c r="F38" i="15"/>
  <c r="G38" i="15"/>
  <c r="I10" i="15"/>
  <c r="H10" i="15"/>
  <c r="H19" i="15"/>
  <c r="I19" i="15"/>
  <c r="H23" i="15"/>
  <c r="I23" i="15"/>
  <c r="H27" i="15"/>
  <c r="I27" i="15"/>
  <c r="H31" i="15"/>
  <c r="I31" i="15"/>
  <c r="H35" i="15"/>
  <c r="I35" i="15"/>
  <c r="H39" i="15"/>
  <c r="I39" i="15"/>
  <c r="H43" i="15"/>
  <c r="I43" i="15"/>
  <c r="H47" i="15"/>
  <c r="I47" i="15"/>
  <c r="H51" i="15"/>
  <c r="I51" i="15"/>
  <c r="I55" i="15"/>
  <c r="H55" i="15"/>
  <c r="I59" i="15"/>
  <c r="H59" i="15"/>
  <c r="I63" i="15"/>
  <c r="H63" i="15"/>
  <c r="I67" i="15"/>
  <c r="H67" i="15"/>
  <c r="N71" i="15"/>
  <c r="N75" i="15"/>
  <c r="G71" i="15"/>
  <c r="F71" i="15"/>
  <c r="G75" i="15"/>
  <c r="F75" i="15"/>
  <c r="F79" i="15"/>
  <c r="G79" i="15"/>
  <c r="F86" i="15"/>
  <c r="G86" i="15"/>
  <c r="U79" i="15"/>
  <c r="J79" i="15"/>
  <c r="K79" i="15"/>
  <c r="F41" i="15"/>
  <c r="G41" i="15"/>
  <c r="G45" i="15"/>
  <c r="F45" i="15"/>
  <c r="G49" i="15"/>
  <c r="F49" i="15"/>
  <c r="G53" i="15"/>
  <c r="F53" i="15"/>
  <c r="G57" i="15"/>
  <c r="F57" i="15"/>
  <c r="G61" i="15"/>
  <c r="F61" i="15"/>
  <c r="G65" i="15"/>
  <c r="F65" i="15"/>
  <c r="G69" i="15"/>
  <c r="F69" i="15"/>
  <c r="F84" i="15"/>
  <c r="G84" i="15"/>
  <c r="U85" i="15"/>
  <c r="J85" i="15"/>
  <c r="K85" i="15"/>
  <c r="U89" i="15"/>
  <c r="K89" i="15"/>
  <c r="J89" i="15"/>
  <c r="U93" i="15"/>
  <c r="K93" i="15"/>
  <c r="J93" i="15"/>
  <c r="U97" i="15"/>
  <c r="K97" i="15"/>
  <c r="J97" i="15"/>
  <c r="U102" i="15"/>
  <c r="K102" i="15"/>
  <c r="J102" i="15"/>
  <c r="U106" i="15"/>
  <c r="K106" i="15"/>
  <c r="J106" i="15"/>
  <c r="L110" i="15"/>
  <c r="N110" i="15"/>
  <c r="N114" i="15"/>
  <c r="G109" i="15"/>
  <c r="F109" i="15"/>
  <c r="G89" i="15"/>
  <c r="F89" i="15"/>
  <c r="G93" i="15"/>
  <c r="F93" i="15"/>
  <c r="G97" i="15"/>
  <c r="F97" i="15"/>
  <c r="G102" i="15"/>
  <c r="F102" i="15"/>
  <c r="G106" i="15"/>
  <c r="F106" i="15"/>
  <c r="U110" i="15"/>
  <c r="K110" i="15"/>
  <c r="J110" i="15"/>
  <c r="L121" i="15"/>
  <c r="N121" i="15"/>
  <c r="H73" i="15"/>
  <c r="I73" i="15"/>
  <c r="H77" i="15"/>
  <c r="I77" i="15"/>
  <c r="H81" i="15"/>
  <c r="I81" i="15"/>
  <c r="H85" i="15"/>
  <c r="I85" i="15"/>
  <c r="H89" i="15"/>
  <c r="I89" i="15"/>
  <c r="H93" i="15"/>
  <c r="I93" i="15"/>
  <c r="H97" i="15"/>
  <c r="I97" i="15"/>
  <c r="H102" i="15"/>
  <c r="I102" i="15"/>
  <c r="H106" i="15"/>
  <c r="I106" i="15"/>
  <c r="T115" i="15"/>
  <c r="L115" i="15" s="1"/>
  <c r="T119" i="15"/>
  <c r="L119" i="15" s="1"/>
  <c r="I123" i="15"/>
  <c r="H123" i="15"/>
  <c r="I127" i="15"/>
  <c r="H127" i="15"/>
  <c r="I128" i="15"/>
  <c r="H128" i="15"/>
  <c r="G113" i="15"/>
  <c r="F113" i="15"/>
  <c r="G117" i="15"/>
  <c r="F117" i="15"/>
  <c r="G121" i="15"/>
  <c r="F121" i="15"/>
  <c r="I125" i="15"/>
  <c r="H125" i="15"/>
  <c r="H109" i="15"/>
  <c r="I109" i="15"/>
  <c r="H113" i="15"/>
  <c r="I113" i="15"/>
  <c r="H117" i="15"/>
  <c r="I117" i="15"/>
  <c r="H121" i="15"/>
  <c r="I121" i="15"/>
  <c r="T122" i="15"/>
  <c r="T126" i="15"/>
  <c r="N130" i="15"/>
  <c r="N134" i="15"/>
  <c r="N138" i="15"/>
  <c r="N142" i="15"/>
  <c r="N147" i="15"/>
  <c r="I129" i="15"/>
  <c r="H129" i="15"/>
  <c r="I133" i="15"/>
  <c r="H133" i="15"/>
  <c r="I137" i="15"/>
  <c r="H137" i="15"/>
  <c r="I141" i="15"/>
  <c r="H141" i="15"/>
  <c r="I146" i="15"/>
  <c r="H146" i="15"/>
  <c r="T141" i="15"/>
  <c r="L141" i="15" s="1"/>
  <c r="T146" i="15"/>
  <c r="G131" i="15"/>
  <c r="F131" i="15"/>
  <c r="G135" i="15"/>
  <c r="F135" i="15"/>
  <c r="G139" i="15"/>
  <c r="F139" i="15"/>
  <c r="G144" i="15"/>
  <c r="F144" i="15"/>
  <c r="T147" i="15"/>
  <c r="L147" i="15" s="1"/>
  <c r="G32" i="15"/>
  <c r="F32" i="15"/>
  <c r="G28" i="15"/>
  <c r="F28" i="15"/>
  <c r="G24" i="15"/>
  <c r="F24" i="15"/>
  <c r="G20" i="15"/>
  <c r="F20" i="15"/>
  <c r="G16" i="15"/>
  <c r="F16" i="15"/>
  <c r="G12" i="15"/>
  <c r="F12" i="15"/>
  <c r="N35" i="15"/>
  <c r="N31" i="15"/>
  <c r="N27" i="15"/>
  <c r="N23" i="15"/>
  <c r="N19" i="15"/>
  <c r="N16" i="15"/>
  <c r="N14" i="15"/>
  <c r="N12" i="15"/>
  <c r="N10" i="15"/>
  <c r="N7" i="15"/>
  <c r="T14" i="15"/>
  <c r="T6" i="15"/>
  <c r="L6" i="15" s="1"/>
  <c r="T19" i="15"/>
  <c r="L19" i="15" s="1"/>
  <c r="I8" i="15"/>
  <c r="H8" i="15"/>
  <c r="K11" i="15"/>
  <c r="J11" i="15"/>
  <c r="U11" i="15"/>
  <c r="T27" i="15"/>
  <c r="L27" i="15" s="1"/>
  <c r="I15" i="15"/>
  <c r="H15" i="15"/>
  <c r="F37" i="15"/>
  <c r="G37" i="15"/>
  <c r="T33" i="15"/>
  <c r="L33" i="15" s="1"/>
  <c r="T29" i="15"/>
  <c r="L29" i="15" s="1"/>
  <c r="U20" i="15"/>
  <c r="J20" i="15"/>
  <c r="K20" i="15"/>
  <c r="H7" i="15"/>
  <c r="I7" i="15"/>
  <c r="H20" i="15"/>
  <c r="I20" i="15"/>
  <c r="H24" i="15"/>
  <c r="I24" i="15"/>
  <c r="H28" i="15"/>
  <c r="I28" i="15"/>
  <c r="H32" i="15"/>
  <c r="I32" i="15"/>
  <c r="H36" i="15"/>
  <c r="I36" i="15"/>
  <c r="H40" i="15"/>
  <c r="I40" i="15"/>
  <c r="H44" i="15"/>
  <c r="I44" i="15"/>
  <c r="H48" i="15"/>
  <c r="I48" i="15"/>
  <c r="I52" i="15"/>
  <c r="H52" i="15"/>
  <c r="I56" i="15"/>
  <c r="H56" i="15"/>
  <c r="I60" i="15"/>
  <c r="H60" i="15"/>
  <c r="I64" i="15"/>
  <c r="H64" i="15"/>
  <c r="I68" i="15"/>
  <c r="H68" i="15"/>
  <c r="N72" i="15"/>
  <c r="N76" i="15"/>
  <c r="U52" i="15"/>
  <c r="J60" i="15"/>
  <c r="G72" i="15"/>
  <c r="F72" i="15"/>
  <c r="G76" i="15"/>
  <c r="F76" i="15"/>
  <c r="F80" i="15"/>
  <c r="G80" i="15"/>
  <c r="L37" i="15"/>
  <c r="N37" i="15"/>
  <c r="N39" i="15"/>
  <c r="N41" i="15"/>
  <c r="N43" i="15"/>
  <c r="N45" i="15"/>
  <c r="N47" i="15"/>
  <c r="N49" i="15"/>
  <c r="N51" i="15"/>
  <c r="N53" i="15"/>
  <c r="L53" i="15"/>
  <c r="N55" i="15"/>
  <c r="N57" i="15"/>
  <c r="L57" i="15"/>
  <c r="N59" i="15"/>
  <c r="N61" i="15"/>
  <c r="L61" i="15"/>
  <c r="N63" i="15"/>
  <c r="N65" i="15"/>
  <c r="L65" i="15"/>
  <c r="N67" i="15"/>
  <c r="N69" i="15"/>
  <c r="L69" i="15"/>
  <c r="J76" i="15"/>
  <c r="G42" i="15"/>
  <c r="F42" i="15"/>
  <c r="G46" i="15"/>
  <c r="F46" i="15"/>
  <c r="G50" i="15"/>
  <c r="F50" i="15"/>
  <c r="G54" i="15"/>
  <c r="F54" i="15"/>
  <c r="G58" i="15"/>
  <c r="F58" i="15"/>
  <c r="G62" i="15"/>
  <c r="F62" i="15"/>
  <c r="G66" i="15"/>
  <c r="F66" i="15"/>
  <c r="J98" i="15"/>
  <c r="L111" i="15"/>
  <c r="N111" i="15"/>
  <c r="N115" i="15"/>
  <c r="L78" i="15"/>
  <c r="N78" i="15"/>
  <c r="N80" i="15"/>
  <c r="N82" i="15"/>
  <c r="N84" i="15"/>
  <c r="N86" i="15"/>
  <c r="N88" i="15"/>
  <c r="N90" i="15"/>
  <c r="N92" i="15"/>
  <c r="N94" i="15"/>
  <c r="N96" i="15"/>
  <c r="N98" i="15"/>
  <c r="N101" i="15"/>
  <c r="N103" i="15"/>
  <c r="N105" i="15"/>
  <c r="N107" i="15"/>
  <c r="G110" i="15"/>
  <c r="F110" i="15"/>
  <c r="N120" i="15"/>
  <c r="G90" i="15"/>
  <c r="F90" i="15"/>
  <c r="G94" i="15"/>
  <c r="F94" i="15"/>
  <c r="G98" i="15"/>
  <c r="F98" i="15"/>
  <c r="G103" i="15"/>
  <c r="F103" i="15"/>
  <c r="G107" i="15"/>
  <c r="F107" i="15"/>
  <c r="U111" i="15"/>
  <c r="K111" i="15"/>
  <c r="J111" i="15"/>
  <c r="H70" i="15"/>
  <c r="I70" i="15"/>
  <c r="H74" i="15"/>
  <c r="I74" i="15"/>
  <c r="H78" i="15"/>
  <c r="I78" i="15"/>
  <c r="H82" i="15"/>
  <c r="I82" i="15"/>
  <c r="H86" i="15"/>
  <c r="I86" i="15"/>
  <c r="H90" i="15"/>
  <c r="I90" i="15"/>
  <c r="H94" i="15"/>
  <c r="I94" i="15"/>
  <c r="H98" i="15"/>
  <c r="I98" i="15"/>
  <c r="H103" i="15"/>
  <c r="I103" i="15"/>
  <c r="H107" i="15"/>
  <c r="I107" i="15"/>
  <c r="T116" i="15"/>
  <c r="T120" i="15"/>
  <c r="L120" i="15" s="1"/>
  <c r="G124" i="15"/>
  <c r="F124" i="15"/>
  <c r="F128" i="15"/>
  <c r="G128" i="15"/>
  <c r="I124" i="15"/>
  <c r="H124" i="15"/>
  <c r="G114" i="15"/>
  <c r="F114" i="15"/>
  <c r="G118" i="15"/>
  <c r="F118" i="15"/>
  <c r="G122" i="15"/>
  <c r="F122" i="15"/>
  <c r="F126" i="15"/>
  <c r="G126" i="15"/>
  <c r="H110" i="15"/>
  <c r="I110" i="15"/>
  <c r="H114" i="15"/>
  <c r="I114" i="15"/>
  <c r="H118" i="15"/>
  <c r="I118" i="15"/>
  <c r="H122" i="15"/>
  <c r="I122" i="15"/>
  <c r="I126" i="15"/>
  <c r="H126" i="15"/>
  <c r="T123" i="15"/>
  <c r="L123" i="15" s="1"/>
  <c r="J127" i="15"/>
  <c r="U127" i="15"/>
  <c r="K127" i="15"/>
  <c r="N131" i="15"/>
  <c r="N135" i="15"/>
  <c r="N139" i="15"/>
  <c r="N144" i="15"/>
  <c r="I130" i="15"/>
  <c r="H130" i="15"/>
  <c r="I134" i="15"/>
  <c r="H134" i="15"/>
  <c r="I138" i="15"/>
  <c r="H138" i="15"/>
  <c r="I142" i="15"/>
  <c r="H142" i="15"/>
  <c r="I147" i="15"/>
  <c r="H147" i="15"/>
  <c r="T142" i="15"/>
  <c r="L142" i="15" s="1"/>
  <c r="G132" i="15"/>
  <c r="F132" i="15"/>
  <c r="G136" i="15"/>
  <c r="F136" i="15"/>
  <c r="G140" i="15"/>
  <c r="F140" i="15"/>
  <c r="G145" i="15"/>
  <c r="F145" i="15"/>
  <c r="G35" i="15"/>
  <c r="F35" i="15"/>
  <c r="G31" i="15"/>
  <c r="F31" i="15"/>
  <c r="G27" i="15"/>
  <c r="F27" i="15"/>
  <c r="G23" i="15"/>
  <c r="F23" i="15"/>
  <c r="F19" i="15"/>
  <c r="G19" i="15"/>
  <c r="G15" i="15"/>
  <c r="F15" i="15"/>
  <c r="G11" i="15"/>
  <c r="F11" i="15"/>
  <c r="N34" i="15"/>
  <c r="N30" i="15"/>
  <c r="N26" i="15"/>
  <c r="N22" i="15"/>
  <c r="N18" i="15"/>
  <c r="N8" i="15"/>
  <c r="T12" i="15"/>
  <c r="I16" i="15"/>
  <c r="H16" i="15"/>
  <c r="J37" i="15"/>
  <c r="U37" i="15"/>
  <c r="K37" i="15"/>
  <c r="U24" i="15"/>
  <c r="K24" i="15"/>
  <c r="J24" i="15"/>
  <c r="I12" i="15"/>
  <c r="H12" i="15"/>
  <c r="K44" i="15"/>
  <c r="F40" i="15"/>
  <c r="G40" i="15"/>
  <c r="T36" i="15"/>
  <c r="L36" i="15" s="1"/>
  <c r="T32" i="15"/>
  <c r="L32" i="15" s="1"/>
  <c r="T28" i="15"/>
  <c r="L28" i="15" s="1"/>
  <c r="T17" i="15"/>
  <c r="L17" i="15" s="1"/>
  <c r="I17" i="15"/>
  <c r="H17" i="15"/>
  <c r="H21" i="15"/>
  <c r="I21" i="15"/>
  <c r="H25" i="15"/>
  <c r="I25" i="15"/>
  <c r="H29" i="15"/>
  <c r="I29" i="15"/>
  <c r="H33" i="15"/>
  <c r="I33" i="15"/>
  <c r="H37" i="15"/>
  <c r="I37" i="15"/>
  <c r="H41" i="15"/>
  <c r="I41" i="15"/>
  <c r="H45" i="15"/>
  <c r="I45" i="15"/>
  <c r="H49" i="15"/>
  <c r="I49" i="15"/>
  <c r="I53" i="15"/>
  <c r="H53" i="15"/>
  <c r="I57" i="15"/>
  <c r="H57" i="15"/>
  <c r="I61" i="15"/>
  <c r="H61" i="15"/>
  <c r="I65" i="15"/>
  <c r="H65" i="15"/>
  <c r="I69" i="15"/>
  <c r="H69" i="15"/>
  <c r="N73" i="15"/>
  <c r="N77" i="15"/>
  <c r="K53" i="15"/>
  <c r="J53" i="15"/>
  <c r="U53" i="15"/>
  <c r="K57" i="15"/>
  <c r="J57" i="15"/>
  <c r="U57" i="15"/>
  <c r="K61" i="15"/>
  <c r="J61" i="15"/>
  <c r="U61" i="15"/>
  <c r="K65" i="15"/>
  <c r="J65" i="15"/>
  <c r="U65" i="15"/>
  <c r="K69" i="15"/>
  <c r="J69" i="15"/>
  <c r="U69" i="15"/>
  <c r="G73" i="15"/>
  <c r="F73" i="15"/>
  <c r="G77" i="15"/>
  <c r="F77" i="15"/>
  <c r="F81" i="15"/>
  <c r="G81" i="15"/>
  <c r="G43" i="15"/>
  <c r="F43" i="15"/>
  <c r="G47" i="15"/>
  <c r="F47" i="15"/>
  <c r="G51" i="15"/>
  <c r="F51" i="15"/>
  <c r="G55" i="15"/>
  <c r="F55" i="15"/>
  <c r="G59" i="15"/>
  <c r="F59" i="15"/>
  <c r="G63" i="15"/>
  <c r="F63" i="15"/>
  <c r="G67" i="15"/>
  <c r="F67" i="15"/>
  <c r="L108" i="15"/>
  <c r="N108" i="15"/>
  <c r="N112" i="15"/>
  <c r="G111" i="15"/>
  <c r="F111" i="15"/>
  <c r="F87" i="15"/>
  <c r="G87" i="15"/>
  <c r="G91" i="15"/>
  <c r="F91" i="15"/>
  <c r="G95" i="15"/>
  <c r="F95" i="15"/>
  <c r="G100" i="15"/>
  <c r="F100" i="15"/>
  <c r="G104" i="15"/>
  <c r="F104" i="15"/>
  <c r="U108" i="15"/>
  <c r="K108" i="15"/>
  <c r="J108" i="15"/>
  <c r="N117" i="15"/>
  <c r="H71" i="15"/>
  <c r="I71" i="15"/>
  <c r="H75" i="15"/>
  <c r="I75" i="15"/>
  <c r="H79" i="15"/>
  <c r="I79" i="15"/>
  <c r="H83" i="15"/>
  <c r="I83" i="15"/>
  <c r="H87" i="15"/>
  <c r="I87" i="15"/>
  <c r="H91" i="15"/>
  <c r="I91" i="15"/>
  <c r="H95" i="15"/>
  <c r="I95" i="15"/>
  <c r="H100" i="15"/>
  <c r="I100" i="15"/>
  <c r="H104" i="15"/>
  <c r="I104" i="15"/>
  <c r="T117" i="15"/>
  <c r="U121" i="15"/>
  <c r="K121" i="15"/>
  <c r="J121" i="15"/>
  <c r="N125" i="15"/>
  <c r="G125" i="15"/>
  <c r="F125" i="15"/>
  <c r="G115" i="15"/>
  <c r="F115" i="15"/>
  <c r="G119" i="15"/>
  <c r="F119" i="15"/>
  <c r="N123" i="15"/>
  <c r="N127" i="15"/>
  <c r="L127" i="15"/>
  <c r="H111" i="15"/>
  <c r="I111" i="15"/>
  <c r="H115" i="15"/>
  <c r="I115" i="15"/>
  <c r="H119" i="15"/>
  <c r="I119" i="15"/>
  <c r="G123" i="15"/>
  <c r="F123" i="15"/>
  <c r="G127" i="15"/>
  <c r="F127" i="15"/>
  <c r="T124" i="15"/>
  <c r="L124" i="15" s="1"/>
  <c r="N132" i="15"/>
  <c r="N136" i="15"/>
  <c r="N140" i="15"/>
  <c r="N145" i="15"/>
  <c r="N128" i="15"/>
  <c r="I131" i="15"/>
  <c r="H131" i="15"/>
  <c r="I135" i="15"/>
  <c r="H135" i="15"/>
  <c r="I139" i="15"/>
  <c r="H139" i="15"/>
  <c r="I144" i="15"/>
  <c r="H144" i="15"/>
  <c r="T139" i="15"/>
  <c r="L139" i="15" s="1"/>
  <c r="T144" i="15"/>
  <c r="L144" i="15" s="1"/>
  <c r="F129" i="15"/>
  <c r="G129" i="15"/>
  <c r="G133" i="15"/>
  <c r="F133" i="15"/>
  <c r="G137" i="15"/>
  <c r="F137" i="15"/>
  <c r="G141" i="15"/>
  <c r="F141" i="15"/>
  <c r="G146" i="15"/>
  <c r="F146" i="15"/>
  <c r="G34" i="15"/>
  <c r="F34" i="15"/>
  <c r="G30" i="15"/>
  <c r="F30" i="15"/>
  <c r="G26" i="15"/>
  <c r="F26" i="15"/>
  <c r="G22" i="15"/>
  <c r="F22" i="15"/>
  <c r="G18" i="15"/>
  <c r="F18" i="15"/>
  <c r="G14" i="15"/>
  <c r="F14" i="15"/>
  <c r="G10" i="15"/>
  <c r="F10" i="15"/>
  <c r="N33" i="15"/>
  <c r="N29" i="15"/>
  <c r="N25" i="15"/>
  <c r="N21" i="15"/>
  <c r="N17" i="15"/>
  <c r="N15" i="15"/>
  <c r="N13" i="15"/>
  <c r="L11" i="15"/>
  <c r="N11" i="15"/>
  <c r="N9" i="15"/>
  <c r="N6" i="15"/>
  <c r="T10" i="15"/>
  <c r="T25" i="15"/>
  <c r="L25" i="15" s="1"/>
  <c r="I14" i="15"/>
  <c r="H14" i="15"/>
  <c r="K72" i="15" l="1"/>
  <c r="U99" i="15"/>
  <c r="L99" i="15"/>
  <c r="J99" i="15"/>
  <c r="K77" i="15"/>
  <c r="J82" i="15"/>
  <c r="U38" i="15"/>
  <c r="K130" i="15"/>
  <c r="U73" i="15"/>
  <c r="L76" i="15"/>
  <c r="U63" i="15"/>
  <c r="U77" i="15"/>
  <c r="L73" i="15"/>
  <c r="L88" i="15"/>
  <c r="L82" i="15"/>
  <c r="K98" i="15"/>
  <c r="U82" i="15"/>
  <c r="K76" i="15"/>
  <c r="L63" i="15"/>
  <c r="L59" i="15"/>
  <c r="J52" i="15"/>
  <c r="J38" i="15"/>
  <c r="K63" i="15"/>
  <c r="J73" i="15"/>
  <c r="L131" i="15"/>
  <c r="U98" i="15"/>
  <c r="K52" i="15"/>
  <c r="L130" i="15"/>
  <c r="U59" i="15"/>
  <c r="K131" i="15"/>
  <c r="U88" i="15"/>
  <c r="L66" i="15"/>
  <c r="L38" i="15"/>
  <c r="U130" i="15"/>
  <c r="J77" i="15"/>
  <c r="J71" i="15"/>
  <c r="J59" i="15"/>
  <c r="K78" i="15"/>
  <c r="K66" i="15"/>
  <c r="U39" i="15"/>
  <c r="U87" i="15"/>
  <c r="L47" i="15"/>
  <c r="U45" i="15"/>
  <c r="K13" i="15"/>
  <c r="L39" i="15"/>
  <c r="J113" i="15"/>
  <c r="U90" i="15"/>
  <c r="U132" i="15"/>
  <c r="K86" i="15"/>
  <c r="L49" i="15"/>
  <c r="J91" i="15"/>
  <c r="K137" i="15"/>
  <c r="U41" i="15"/>
  <c r="L9" i="15"/>
  <c r="K68" i="15"/>
  <c r="J104" i="15"/>
  <c r="K9" i="15"/>
  <c r="K107" i="15"/>
  <c r="U94" i="15"/>
  <c r="J81" i="15"/>
  <c r="K67" i="15"/>
  <c r="U83" i="15"/>
  <c r="U49" i="15"/>
  <c r="U51" i="15"/>
  <c r="U7" i="15"/>
  <c r="K95" i="15"/>
  <c r="U129" i="15"/>
  <c r="J103" i="15"/>
  <c r="L58" i="15"/>
  <c r="L112" i="15"/>
  <c r="U104" i="15"/>
  <c r="U91" i="15"/>
  <c r="U137" i="15"/>
  <c r="L84" i="15"/>
  <c r="J94" i="15"/>
  <c r="U68" i="15"/>
  <c r="J64" i="15"/>
  <c r="J18" i="15"/>
  <c r="K84" i="15"/>
  <c r="K104" i="15"/>
  <c r="K91" i="15"/>
  <c r="J9" i="15"/>
  <c r="J137" i="15"/>
  <c r="L107" i="15"/>
  <c r="L94" i="15"/>
  <c r="J107" i="15"/>
  <c r="J72" i="15"/>
  <c r="L41" i="15"/>
  <c r="J68" i="15"/>
  <c r="K64" i="15"/>
  <c r="L72" i="15"/>
  <c r="K41" i="15"/>
  <c r="J55" i="15"/>
  <c r="L43" i="15"/>
  <c r="U64" i="15"/>
  <c r="U74" i="15"/>
  <c r="L70" i="15"/>
  <c r="L60" i="15"/>
  <c r="U62" i="15"/>
  <c r="K135" i="15"/>
  <c r="L83" i="15"/>
  <c r="K74" i="15"/>
  <c r="L74" i="15"/>
  <c r="K40" i="15"/>
  <c r="J112" i="15"/>
  <c r="K71" i="15"/>
  <c r="K112" i="15"/>
  <c r="J88" i="15"/>
  <c r="J84" i="15"/>
  <c r="L54" i="15"/>
  <c r="U66" i="15"/>
  <c r="U54" i="15"/>
  <c r="U71" i="15"/>
  <c r="L40" i="15"/>
  <c r="K43" i="15"/>
  <c r="K134" i="15"/>
  <c r="J95" i="15"/>
  <c r="J83" i="15"/>
  <c r="K81" i="15"/>
  <c r="L135" i="15"/>
  <c r="L7" i="15"/>
  <c r="J67" i="15"/>
  <c r="J135" i="15"/>
  <c r="U58" i="15"/>
  <c r="J7" i="15"/>
  <c r="U134" i="15"/>
  <c r="U95" i="15"/>
  <c r="U81" i="15"/>
  <c r="J129" i="15"/>
  <c r="K114" i="15"/>
  <c r="K56" i="15"/>
  <c r="J49" i="15"/>
  <c r="L134" i="15"/>
  <c r="J51" i="15"/>
  <c r="L129" i="15"/>
  <c r="U101" i="15"/>
  <c r="L67" i="15"/>
  <c r="L51" i="15"/>
  <c r="J75" i="15"/>
  <c r="J92" i="15"/>
  <c r="J43" i="15"/>
  <c r="L96" i="15"/>
  <c r="K60" i="15"/>
  <c r="J45" i="15"/>
  <c r="J39" i="15"/>
  <c r="J132" i="15"/>
  <c r="K113" i="15"/>
  <c r="U13" i="15"/>
  <c r="J105" i="15"/>
  <c r="J96" i="15"/>
  <c r="J70" i="15"/>
  <c r="J62" i="15"/>
  <c r="J47" i="15"/>
  <c r="U40" i="15"/>
  <c r="L13" i="15"/>
  <c r="L90" i="15"/>
  <c r="J90" i="15"/>
  <c r="L45" i="15"/>
  <c r="K132" i="15"/>
  <c r="U113" i="15"/>
  <c r="K105" i="15"/>
  <c r="K96" i="15"/>
  <c r="K70" i="15"/>
  <c r="L62" i="15"/>
  <c r="U138" i="15"/>
  <c r="J133" i="15"/>
  <c r="L105" i="15"/>
  <c r="K80" i="15"/>
  <c r="K47" i="15"/>
  <c r="U148" i="15"/>
  <c r="U100" i="15"/>
  <c r="J87" i="15"/>
  <c r="J44" i="15"/>
  <c r="K48" i="15"/>
  <c r="U133" i="15"/>
  <c r="J114" i="15"/>
  <c r="L101" i="15"/>
  <c r="L92" i="15"/>
  <c r="L80" i="15"/>
  <c r="L55" i="15"/>
  <c r="J56" i="15"/>
  <c r="K136" i="15"/>
  <c r="U55" i="15"/>
  <c r="L133" i="15"/>
  <c r="J131" i="15"/>
  <c r="K101" i="15"/>
  <c r="L48" i="15"/>
  <c r="L44" i="15"/>
  <c r="U15" i="15"/>
  <c r="L148" i="15"/>
  <c r="J100" i="15"/>
  <c r="U48" i="15"/>
  <c r="U114" i="15"/>
  <c r="L103" i="15"/>
  <c r="L86" i="15"/>
  <c r="K103" i="15"/>
  <c r="J86" i="15"/>
  <c r="J80" i="15"/>
  <c r="L138" i="15"/>
  <c r="U136" i="15"/>
  <c r="K75" i="15"/>
  <c r="K18" i="15"/>
  <c r="L100" i="15"/>
  <c r="L87" i="15"/>
  <c r="K92" i="15"/>
  <c r="J58" i="15"/>
  <c r="J15" i="15"/>
  <c r="J138" i="15"/>
  <c r="L15" i="15"/>
  <c r="L136" i="15"/>
  <c r="L18" i="15"/>
  <c r="U56" i="15"/>
  <c r="U75" i="15"/>
  <c r="J148" i="15"/>
  <c r="J143" i="15"/>
  <c r="L143" i="15"/>
  <c r="K143" i="15"/>
  <c r="L30" i="15"/>
  <c r="L128" i="15"/>
  <c r="K128" i="15"/>
  <c r="K23" i="15"/>
  <c r="L23" i="15"/>
  <c r="J23" i="15"/>
  <c r="U128" i="15"/>
  <c r="K30" i="15"/>
  <c r="J30" i="15"/>
  <c r="L34" i="15"/>
  <c r="J34" i="15"/>
  <c r="K34" i="15"/>
  <c r="F4" i="15"/>
  <c r="H4" i="15"/>
  <c r="G4" i="15"/>
  <c r="K14" i="15"/>
  <c r="J14" i="15"/>
  <c r="U14" i="15"/>
  <c r="K126" i="15"/>
  <c r="U126" i="15"/>
  <c r="J126" i="15"/>
  <c r="K8" i="15"/>
  <c r="J8" i="15"/>
  <c r="U8" i="15"/>
  <c r="K140" i="15"/>
  <c r="J140" i="15"/>
  <c r="U140" i="15"/>
  <c r="U35" i="15"/>
  <c r="K35" i="15"/>
  <c r="J35" i="15"/>
  <c r="U120" i="15"/>
  <c r="K120" i="15"/>
  <c r="J120" i="15"/>
  <c r="K144" i="15"/>
  <c r="J144" i="15"/>
  <c r="U144" i="15"/>
  <c r="U17" i="15"/>
  <c r="K17" i="15"/>
  <c r="J17" i="15"/>
  <c r="U12" i="15"/>
  <c r="K12" i="15"/>
  <c r="J12" i="15"/>
  <c r="U116" i="15"/>
  <c r="K116" i="15"/>
  <c r="J116" i="15"/>
  <c r="I4" i="15"/>
  <c r="U27" i="15"/>
  <c r="K27" i="15"/>
  <c r="J27" i="15"/>
  <c r="L12" i="15"/>
  <c r="K147" i="15"/>
  <c r="J147" i="15"/>
  <c r="U147" i="15"/>
  <c r="U122" i="15"/>
  <c r="K122" i="15"/>
  <c r="J122" i="15"/>
  <c r="K16" i="15"/>
  <c r="J16" i="15"/>
  <c r="U16" i="15"/>
  <c r="L122" i="15"/>
  <c r="L116" i="15"/>
  <c r="K142" i="15"/>
  <c r="J142" i="15"/>
  <c r="U142" i="15"/>
  <c r="U28" i="15"/>
  <c r="K28" i="15"/>
  <c r="J28" i="15"/>
  <c r="U123" i="15"/>
  <c r="J123" i="15"/>
  <c r="K123" i="15"/>
  <c r="U29" i="15"/>
  <c r="K29" i="15"/>
  <c r="J29" i="15"/>
  <c r="U19" i="15"/>
  <c r="K19" i="15"/>
  <c r="J19" i="15"/>
  <c r="K146" i="15"/>
  <c r="J146" i="15"/>
  <c r="U146" i="15"/>
  <c r="U119" i="15"/>
  <c r="K119" i="15"/>
  <c r="J119" i="15"/>
  <c r="L146" i="15"/>
  <c r="L126" i="15"/>
  <c r="U118" i="15"/>
  <c r="K118" i="15"/>
  <c r="J118" i="15"/>
  <c r="U26" i="15"/>
  <c r="J26" i="15"/>
  <c r="K26" i="15"/>
  <c r="U10" i="15"/>
  <c r="K10" i="15"/>
  <c r="J10" i="15"/>
  <c r="K124" i="15"/>
  <c r="U124" i="15"/>
  <c r="J124" i="15"/>
  <c r="U36" i="15"/>
  <c r="K36" i="15"/>
  <c r="J36" i="15"/>
  <c r="K139" i="15"/>
  <c r="J139" i="15"/>
  <c r="U139" i="15"/>
  <c r="U25" i="15"/>
  <c r="K25" i="15"/>
  <c r="J25" i="15"/>
  <c r="U117" i="15"/>
  <c r="K117" i="15"/>
  <c r="J117" i="15"/>
  <c r="L117" i="15"/>
  <c r="U32" i="15"/>
  <c r="K32" i="15"/>
  <c r="J32" i="15"/>
  <c r="U33" i="15"/>
  <c r="K33" i="15"/>
  <c r="J33" i="15"/>
  <c r="U6" i="15"/>
  <c r="K6" i="15"/>
  <c r="J6" i="15"/>
  <c r="L10" i="15"/>
  <c r="L14" i="15"/>
  <c r="K141" i="15"/>
  <c r="J141" i="15"/>
  <c r="U141" i="15"/>
  <c r="U115" i="15"/>
  <c r="K115" i="15"/>
  <c r="J115" i="15"/>
  <c r="U22" i="15"/>
  <c r="K22" i="15"/>
  <c r="J22" i="15"/>
  <c r="K145" i="15"/>
  <c r="J145" i="15"/>
  <c r="U145" i="15"/>
  <c r="K125" i="15"/>
  <c r="U125" i="15"/>
  <c r="J125" i="15"/>
  <c r="U31" i="15"/>
  <c r="K31" i="15"/>
  <c r="J31" i="15"/>
  <c r="U21" i="15"/>
  <c r="K21" i="15"/>
  <c r="J21" i="15"/>
  <c r="L4" i="15" l="1"/>
  <c r="J4" i="15"/>
  <c r="K4" i="15"/>
</calcChain>
</file>

<file path=xl/comments1.xml><?xml version="1.0" encoding="utf-8"?>
<comments xmlns="http://schemas.openxmlformats.org/spreadsheetml/2006/main">
  <authors>
    <author>Dhiti</author>
  </authors>
  <commentList>
    <comment ref="B5" authorId="0">
      <text>
        <r>
          <rPr>
            <b/>
            <sz val="9"/>
            <color indexed="81"/>
            <rFont val="Tahoma"/>
            <family val="2"/>
          </rPr>
          <t>Dhiti:</t>
        </r>
        <r>
          <rPr>
            <sz val="9"/>
            <color indexed="81"/>
            <rFont val="Tahoma"/>
            <family val="2"/>
          </rPr>
          <t xml:space="preserve">
1 = ดูแลผิว
2 = ดูแลผม
3 = ซักผ้า
4 = ไฮเตอร์
5 = น้ำยาทำความสะอาด
6 = ผ้าอนามัย
7 = ยากำจัดแมลง
8 = อื่นๆ</t>
        </r>
      </text>
    </comment>
  </commentList>
</comments>
</file>

<file path=xl/sharedStrings.xml><?xml version="1.0" encoding="utf-8"?>
<sst xmlns="http://schemas.openxmlformats.org/spreadsheetml/2006/main" count="397" uniqueCount="65">
  <si>
    <t>ชื่อสินค้า</t>
  </si>
  <si>
    <t>No.</t>
  </si>
  <si>
    <t>รหัส</t>
  </si>
  <si>
    <t>หีบ</t>
  </si>
  <si>
    <t>ชิ้น</t>
  </si>
  <si>
    <t>รหัสภายใน</t>
  </si>
  <si>
    <t>ชิ้น/หีบ</t>
  </si>
  <si>
    <t>รหัสบาร์โค้ด</t>
  </si>
  <si>
    <t>รหัสไปรษณีย์</t>
  </si>
  <si>
    <t>แฟ็กซ์</t>
  </si>
  <si>
    <t>โทรศัพท์</t>
  </si>
  <si>
    <t>รูท</t>
  </si>
  <si>
    <t>เครดิต</t>
  </si>
  <si>
    <t>ò</t>
  </si>
  <si>
    <t>สินค้า</t>
  </si>
  <si>
    <t>กลุ่ม</t>
  </si>
  <si>
    <t>คำอธิบาย</t>
  </si>
  <si>
    <t>บาร์โค้ด</t>
  </si>
  <si>
    <t>ผู้จำหน่าย</t>
  </si>
  <si>
    <t>ชื่อ</t>
  </si>
  <si>
    <t>ที่อยู่ (บ้านเลขที่ - ตำบล)</t>
  </si>
  <si>
    <t>อำเภอ จังหวัด</t>
  </si>
  <si>
    <t>ชื่อผู้ติดต่อ</t>
  </si>
  <si>
    <t>เครดิตที่ให้</t>
  </si>
  <si>
    <t>ลูกค้า</t>
  </si>
  <si>
    <t>PART 7  เพิ่มรายการใหม่</t>
  </si>
  <si>
    <t>จองเข้า</t>
  </si>
  <si>
    <t>จองออก</t>
  </si>
  <si>
    <t>คงเหลือ</t>
  </si>
  <si>
    <t>คลัง:</t>
  </si>
  <si>
    <t>ส่วนแจ้งเตือน:</t>
  </si>
  <si>
    <t>ช/ห</t>
  </si>
  <si>
    <t>ซื้อ</t>
  </si>
  <si>
    <t>ขาย</t>
  </si>
  <si>
    <t>FML1</t>
  </si>
  <si>
    <t>FML2</t>
  </si>
  <si>
    <t>FML3</t>
  </si>
  <si>
    <t>FML4</t>
  </si>
  <si>
    <t>FML5</t>
  </si>
  <si>
    <t>FML6</t>
  </si>
  <si>
    <t>FML7</t>
  </si>
  <si>
    <t>FML8</t>
  </si>
  <si>
    <t>เลือก</t>
  </si>
  <si>
    <t>มูลค่าคงคลัง</t>
  </si>
  <si>
    <t>รายการสินค้า</t>
  </si>
  <si>
    <t>C1</t>
  </si>
  <si>
    <t>ราคาสินค้าขายปลีก</t>
  </si>
  <si>
    <t>ชิ้น/</t>
  </si>
  <si>
    <t>ต้นทุน/</t>
  </si>
  <si>
    <t>แพ็ก</t>
  </si>
  <si>
    <t>ราคาขาย/แพ็ก (+Margin)</t>
  </si>
  <si>
    <t>เฉลี่ย/หีบ</t>
  </si>
  <si>
    <t>เฉลี่ย/ชิ้น</t>
  </si>
  <si>
    <t>(ใส่ข้อมูลอย่างมีสติ ไม่อนุญาตให้ลบในฐานข้อมูล)</t>
  </si>
  <si>
    <t>&lt;&lt;--</t>
  </si>
  <si>
    <t>ระบุวันที่ที่ต้องการดูย้อนหลัง</t>
  </si>
  <si>
    <t>กระเป๋ารีเอะจัง 1404 พรีเมี่ยม</t>
  </si>
  <si>
    <t>ตระกร้าร่ำรวยรับทรัพย์ 1401</t>
  </si>
  <si>
    <t>กะละมังหวานใจ พรีเมี่ยม 1406</t>
  </si>
  <si>
    <t>ตะกร้าแอทแทคเรนโบวร์ 1007</t>
  </si>
  <si>
    <t>ยาฉีดกันบั๊ก</t>
  </si>
  <si>
    <t>กระติกน้ำร้อนนอกเย็นใน</t>
  </si>
  <si>
    <t>kkk</t>
  </si>
  <si>
    <t>test test</t>
  </si>
  <si>
    <t>ทดสอบดูเท่านั้นเอง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</si>
</sst>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#,##0;[Red]\-#,##0;"/>
    <numFmt numFmtId="188" formatCode="#,##0.00_ ;[Red]\-#,##0.00\ "/>
    <numFmt numFmtId="189" formatCode="#,##0.00;[Red]\-#,##0.00;0"/>
    <numFmt numFmtId="190" formatCode="[$-1010000]d/m/yyyy;@"/>
  </numFmts>
  <fonts count="2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b/>
      <sz val="11"/>
      <color theme="1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BrowalliaUPC"/>
      <family val="2"/>
    </font>
    <font>
      <b/>
      <sz val="16"/>
      <color theme="1"/>
      <name val="BrowalliaUPC"/>
      <family val="2"/>
    </font>
    <font>
      <sz val="11"/>
      <color rgb="FFFF0000"/>
      <name val="Wingdings"/>
      <charset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6"/>
      <color theme="1"/>
      <name val="BrowalliaUPC"/>
      <family val="2"/>
    </font>
    <font>
      <sz val="16"/>
      <color theme="1"/>
      <name val="Tahoma"/>
      <family val="2"/>
      <charset val="222"/>
      <scheme val="minor"/>
    </font>
    <font>
      <b/>
      <sz val="16"/>
      <name val="BrowalliaUPC"/>
      <family val="2"/>
    </font>
    <font>
      <sz val="11"/>
      <color theme="1"/>
      <name val="Tahoma"/>
      <family val="2"/>
      <charset val="222"/>
      <scheme val="minor"/>
    </font>
    <font>
      <sz val="12"/>
      <color rgb="FFFF0000"/>
      <name val="Tahoma"/>
      <family val="2"/>
      <charset val="222"/>
      <scheme val="minor"/>
    </font>
    <font>
      <b/>
      <sz val="12"/>
      <color rgb="FFFF0000"/>
      <name val="Tahoma"/>
      <family val="2"/>
      <scheme val="minor"/>
    </font>
    <font>
      <b/>
      <sz val="20"/>
      <color theme="1"/>
      <name val="BrowalliaUPC"/>
      <family val="2"/>
    </font>
    <font>
      <sz val="14"/>
      <color theme="1"/>
      <name val="BrowalliaUPC"/>
      <family val="2"/>
      <charset val="222"/>
    </font>
    <font>
      <b/>
      <sz val="12"/>
      <color rgb="FF000000"/>
      <name val="Calibri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ashed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9" fontId="17" fillId="0" borderId="0" applyFont="0" applyFill="0" applyBorder="0" applyAlignment="0" applyProtection="0"/>
  </cellStyleXfs>
  <cellXfs count="96">
    <xf numFmtId="0" fontId="0" fillId="0" borderId="0" xfId="0"/>
    <xf numFmtId="0" fontId="1" fillId="0" borderId="0" xfId="0" applyFont="1"/>
    <xf numFmtId="0" fontId="5" fillId="3" borderId="0" xfId="0" applyFont="1" applyFill="1"/>
    <xf numFmtId="0" fontId="8" fillId="0" borderId="0" xfId="0" applyFont="1"/>
    <xf numFmtId="0" fontId="0" fillId="3" borderId="0" xfId="0" applyFill="1"/>
    <xf numFmtId="0" fontId="0" fillId="3" borderId="5" xfId="0" applyFill="1" applyBorder="1"/>
    <xf numFmtId="0" fontId="9" fillId="3" borderId="5" xfId="0" applyFont="1" applyFill="1" applyBorder="1" applyAlignment="1">
      <alignment horizontal="right"/>
    </xf>
    <xf numFmtId="0" fontId="0" fillId="6" borderId="0" xfId="0" applyFill="1"/>
    <xf numFmtId="0" fontId="1" fillId="6" borderId="0" xfId="0" applyFont="1" applyFill="1"/>
    <xf numFmtId="0" fontId="0" fillId="3" borderId="7" xfId="0" applyFill="1" applyBorder="1"/>
    <xf numFmtId="0" fontId="5" fillId="3" borderId="5" xfId="0" applyFont="1" applyFill="1" applyBorder="1" applyAlignment="1">
      <alignment vertical="center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1" fontId="0" fillId="0" borderId="8" xfId="0" applyNumberFormat="1" applyFill="1" applyBorder="1" applyAlignment="1" applyProtection="1">
      <alignment vertical="center"/>
      <protection locked="0"/>
    </xf>
    <xf numFmtId="0" fontId="5" fillId="3" borderId="7" xfId="0" applyFont="1" applyFill="1" applyBorder="1"/>
    <xf numFmtId="0" fontId="12" fillId="3" borderId="0" xfId="0" applyFont="1" applyFill="1"/>
    <xf numFmtId="0" fontId="13" fillId="7" borderId="0" xfId="0" applyFont="1" applyFill="1"/>
    <xf numFmtId="0" fontId="4" fillId="8" borderId="0" xfId="0" applyFont="1" applyFill="1"/>
    <xf numFmtId="0" fontId="4" fillId="2" borderId="0" xfId="0" applyFont="1" applyFill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14" fillId="0" borderId="0" xfId="0" applyFont="1"/>
    <xf numFmtId="0" fontId="14" fillId="0" borderId="0" xfId="0" applyFont="1" applyAlignment="1">
      <alignment horizontal="centerContinuous"/>
    </xf>
    <xf numFmtId="0" fontId="14" fillId="0" borderId="0" xfId="0" applyFont="1" applyAlignment="1">
      <alignment horizontal="right" vertical="center"/>
    </xf>
    <xf numFmtId="0" fontId="15" fillId="0" borderId="0" xfId="0" applyFont="1"/>
    <xf numFmtId="0" fontId="8" fillId="5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3" xfId="0" applyFont="1" applyFill="1" applyBorder="1" applyAlignment="1" applyProtection="1">
      <alignment horizontal="center" vertical="center"/>
      <protection locked="0"/>
    </xf>
    <xf numFmtId="188" fontId="8" fillId="0" borderId="2" xfId="0" applyNumberFormat="1" applyFont="1" applyFill="1" applyBorder="1" applyAlignment="1">
      <alignment vertical="center"/>
    </xf>
    <xf numFmtId="187" fontId="14" fillId="0" borderId="2" xfId="0" applyNumberFormat="1" applyFont="1" applyBorder="1" applyAlignment="1"/>
    <xf numFmtId="0" fontId="16" fillId="2" borderId="3" xfId="0" applyFont="1" applyFill="1" applyBorder="1" applyAlignment="1" applyProtection="1">
      <alignment horizontal="center" vertical="center"/>
      <protection locked="0"/>
    </xf>
    <xf numFmtId="0" fontId="16" fillId="10" borderId="3" xfId="0" applyFont="1" applyFill="1" applyBorder="1" applyAlignment="1" applyProtection="1">
      <alignment horizontal="center" vertical="center"/>
      <protection locked="0"/>
    </xf>
    <xf numFmtId="0" fontId="6" fillId="11" borderId="8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Protection="1">
      <protection locked="0"/>
    </xf>
    <xf numFmtId="0" fontId="0" fillId="0" borderId="8" xfId="0" quotePrefix="1" applyFill="1" applyBorder="1" applyAlignment="1" applyProtection="1">
      <alignment horizontal="center"/>
      <protection locked="0"/>
    </xf>
    <xf numFmtId="0" fontId="8" fillId="3" borderId="2" xfId="0" applyFont="1" applyFill="1" applyBorder="1" applyAlignment="1" applyProtection="1">
      <alignment horizontal="center" vertical="center"/>
    </xf>
    <xf numFmtId="0" fontId="8" fillId="9" borderId="4" xfId="0" applyFont="1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/>
      <protection locked="0"/>
    </xf>
    <xf numFmtId="190" fontId="0" fillId="0" borderId="0" xfId="0" applyNumberFormat="1"/>
    <xf numFmtId="190" fontId="14" fillId="0" borderId="6" xfId="0" applyNumberFormat="1" applyFont="1" applyBorder="1" applyAlignment="1" applyProtection="1">
      <alignment horizontal="center"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centerContinuous"/>
    </xf>
    <xf numFmtId="0" fontId="0" fillId="0" borderId="0" xfId="0" applyProtection="1"/>
    <xf numFmtId="0" fontId="0" fillId="0" borderId="0" xfId="0" applyAlignment="1">
      <alignment horizontal="center"/>
    </xf>
    <xf numFmtId="9" fontId="0" fillId="12" borderId="2" xfId="3" applyFont="1" applyFill="1" applyBorder="1" applyAlignment="1">
      <alignment horizontal="center"/>
    </xf>
    <xf numFmtId="9" fontId="0" fillId="13" borderId="2" xfId="3" applyFont="1" applyFill="1" applyBorder="1" applyAlignment="1">
      <alignment horizontal="center"/>
    </xf>
    <xf numFmtId="9" fontId="0" fillId="14" borderId="2" xfId="3" applyFont="1" applyFill="1" applyBorder="1" applyAlignment="1">
      <alignment horizontal="center"/>
    </xf>
    <xf numFmtId="0" fontId="13" fillId="15" borderId="3" xfId="0" applyFont="1" applyFill="1" applyBorder="1" applyAlignment="1">
      <alignment horizontal="center"/>
    </xf>
    <xf numFmtId="0" fontId="13" fillId="16" borderId="3" xfId="0" applyFont="1" applyFill="1" applyBorder="1" applyAlignment="1">
      <alignment horizontal="center"/>
    </xf>
    <xf numFmtId="0" fontId="13" fillId="16" borderId="12" xfId="0" applyFont="1" applyFill="1" applyBorder="1" applyAlignment="1">
      <alignment horizontal="center"/>
    </xf>
    <xf numFmtId="0" fontId="13" fillId="16" borderId="3" xfId="0" applyFont="1" applyFill="1" applyBorder="1" applyAlignment="1">
      <alignment horizontal="center" vertical="center"/>
    </xf>
    <xf numFmtId="0" fontId="13" fillId="16" borderId="12" xfId="0" applyFont="1" applyFill="1" applyBorder="1" applyAlignment="1">
      <alignment horizontal="center" vertical="center"/>
    </xf>
    <xf numFmtId="0" fontId="7" fillId="0" borderId="11" xfId="0" applyFont="1" applyFill="1" applyBorder="1"/>
    <xf numFmtId="0" fontId="7" fillId="0" borderId="11" xfId="0" applyFont="1" applyFill="1" applyBorder="1" applyAlignment="1">
      <alignment horizontal="center"/>
    </xf>
    <xf numFmtId="187" fontId="7" fillId="0" borderId="11" xfId="0" applyNumberFormat="1" applyFont="1" applyFill="1" applyBorder="1"/>
    <xf numFmtId="189" fontId="7" fillId="0" borderId="11" xfId="0" applyNumberFormat="1" applyFont="1" applyFill="1" applyBorder="1"/>
    <xf numFmtId="1" fontId="7" fillId="0" borderId="11" xfId="0" applyNumberFormat="1" applyFont="1" applyFill="1" applyBorder="1"/>
    <xf numFmtId="187" fontId="7" fillId="5" borderId="11" xfId="0" applyNumberFormat="1" applyFont="1" applyFill="1" applyBorder="1"/>
    <xf numFmtId="0" fontId="13" fillId="16" borderId="12" xfId="0" applyFont="1" applyFill="1" applyBorder="1" applyAlignment="1">
      <alignment horizontal="center" vertical="center" shrinkToFit="1"/>
    </xf>
    <xf numFmtId="0" fontId="14" fillId="0" borderId="0" xfId="0" applyFont="1" applyAlignment="1">
      <alignment horizontal="right"/>
    </xf>
    <xf numFmtId="0" fontId="0" fillId="6" borderId="8" xfId="0" applyFill="1" applyBorder="1" applyAlignment="1">
      <alignment horizontal="right"/>
    </xf>
    <xf numFmtId="0" fontId="4" fillId="0" borderId="0" xfId="0" applyFont="1"/>
    <xf numFmtId="0" fontId="13" fillId="7" borderId="3" xfId="0" applyFont="1" applyFill="1" applyBorder="1" applyAlignment="1" applyProtection="1">
      <alignment horizontal="center"/>
    </xf>
    <xf numFmtId="0" fontId="13" fillId="7" borderId="12" xfId="0" applyFont="1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 shrinkToFit="1"/>
      <protection locked="0"/>
    </xf>
    <xf numFmtId="0" fontId="0" fillId="0" borderId="8" xfId="0" applyFill="1" applyBorder="1" applyAlignment="1" applyProtection="1">
      <alignment shrinkToFit="1"/>
      <protection locked="0"/>
    </xf>
    <xf numFmtId="0" fontId="0" fillId="0" borderId="2" xfId="0" applyFill="1" applyBorder="1" applyAlignment="1">
      <alignment horizontal="left"/>
    </xf>
    <xf numFmtId="0" fontId="21" fillId="0" borderId="11" xfId="0" applyFont="1" applyFill="1" applyBorder="1"/>
    <xf numFmtId="0" fontId="21" fillId="0" borderId="11" xfId="0" applyFont="1" applyFill="1" applyBorder="1" applyAlignment="1">
      <alignment horizontal="center"/>
    </xf>
    <xf numFmtId="187" fontId="21" fillId="0" borderId="11" xfId="0" applyNumberFormat="1" applyFont="1" applyFill="1" applyBorder="1"/>
    <xf numFmtId="189" fontId="21" fillId="0" borderId="11" xfId="0" applyNumberFormat="1" applyFont="1" applyFill="1" applyBorder="1"/>
    <xf numFmtId="1" fontId="21" fillId="0" borderId="11" xfId="0" applyNumberFormat="1" applyFont="1" applyFill="1" applyBorder="1"/>
    <xf numFmtId="187" fontId="21" fillId="5" borderId="11" xfId="0" applyNumberFormat="1" applyFont="1" applyFill="1" applyBorder="1"/>
    <xf numFmtId="3" fontId="0" fillId="0" borderId="2" xfId="0" applyNumberFormat="1" applyFill="1" applyBorder="1" applyProtection="1">
      <protection locked="0"/>
    </xf>
    <xf numFmtId="0" fontId="0" fillId="0" borderId="2" xfId="0" applyFill="1" applyBorder="1" applyProtection="1"/>
    <xf numFmtId="0" fontId="18" fillId="0" borderId="0" xfId="0" applyFont="1" applyAlignment="1">
      <alignment vertical="center"/>
    </xf>
    <xf numFmtId="0" fontId="6" fillId="0" borderId="0" xfId="0" applyFont="1" applyFill="1"/>
    <xf numFmtId="0" fontId="5" fillId="0" borderId="0" xfId="0" applyFont="1" applyAlignment="1">
      <alignment horizontal="center"/>
    </xf>
    <xf numFmtId="3" fontId="0" fillId="0" borderId="2" xfId="0" applyNumberFormat="1" applyFill="1" applyBorder="1" applyProtection="1"/>
    <xf numFmtId="0" fontId="13" fillId="15" borderId="12" xfId="0" applyFont="1" applyFill="1" applyBorder="1" applyAlignment="1" applyProtection="1">
      <alignment horizontal="center"/>
      <protection locked="0"/>
    </xf>
    <xf numFmtId="0" fontId="19" fillId="0" borderId="0" xfId="0" applyFont="1" applyFill="1" applyAlignment="1">
      <alignment horizontal="center" vertical="center"/>
    </xf>
    <xf numFmtId="0" fontId="6" fillId="11" borderId="8" xfId="0" applyFont="1" applyFill="1" applyBorder="1" applyAlignment="1">
      <alignment horizontal="center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protection locked="0"/>
    </xf>
    <xf numFmtId="0" fontId="0" fillId="0" borderId="8" xfId="0" applyFill="1" applyBorder="1" applyAlignment="1" applyProtection="1">
      <alignment horizontal="left"/>
      <protection locked="0"/>
    </xf>
    <xf numFmtId="0" fontId="8" fillId="2" borderId="2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ercent" xfId="3" builtinId="5"/>
  </cellStyles>
  <dxfs count="1">
    <dxf>
      <font>
        <b/>
        <i val="0"/>
        <color rgb="FF0000FF"/>
      </font>
    </dxf>
  </dxfs>
  <tableStyles count="0" defaultTableStyle="TableStyleMedium2" defaultPivotStyle="PivotStyleLight16"/>
  <colors>
    <mruColors>
      <color rgb="FF6600FF"/>
      <color rgb="FFFF0066"/>
      <color rgb="FF6600CC"/>
      <color rgb="FF0000FF"/>
      <color rgb="FFFF00FF"/>
      <color rgb="FF66FFFF"/>
      <color rgb="FFFF99FF"/>
      <color rgb="FF9966FF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1</xdr:row>
          <xdr:rowOff>57150</xdr:rowOff>
        </xdr:from>
        <xdr:to>
          <xdr:col>6</xdr:col>
          <xdr:colOff>981075</xdr:colOff>
          <xdr:row>3</xdr:row>
          <xdr:rowOff>28575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เพิ่มสินค้า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7</xdr:row>
          <xdr:rowOff>76200</xdr:rowOff>
        </xdr:from>
        <xdr:to>
          <xdr:col>6</xdr:col>
          <xdr:colOff>971550</xdr:colOff>
          <xdr:row>9</xdr:row>
          <xdr:rowOff>28575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เพิ่มผู้ขาย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15</xdr:row>
          <xdr:rowOff>76200</xdr:rowOff>
        </xdr:from>
        <xdr:to>
          <xdr:col>6</xdr:col>
          <xdr:colOff>981075</xdr:colOff>
          <xdr:row>17</xdr:row>
          <xdr:rowOff>28575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400" b="1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เพิ่มผู้ซื้อ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57150</xdr:rowOff>
        </xdr:from>
        <xdr:to>
          <xdr:col>2</xdr:col>
          <xdr:colOff>9525</xdr:colOff>
          <xdr:row>1</xdr:row>
          <xdr:rowOff>114300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ดูทุนสต๊อก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2009775</xdr:colOff>
          <xdr:row>0</xdr:row>
          <xdr:rowOff>47625</xdr:rowOff>
        </xdr:from>
        <xdr:to>
          <xdr:col>2</xdr:col>
          <xdr:colOff>2867025</xdr:colOff>
          <xdr:row>1</xdr:row>
          <xdr:rowOff>57150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แก้ไขราคา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M23"/>
  <sheetViews>
    <sheetView showGridLines="0" tabSelected="1" zoomScaleNormal="100" workbookViewId="0">
      <pane xSplit="13" ySplit="23" topLeftCell="N24" activePane="bottomRight" state="frozen"/>
      <selection pane="topRight" activeCell="N1" sqref="N1"/>
      <selection pane="bottomLeft" activeCell="A24" sqref="A24"/>
      <selection pane="bottomRight" activeCell="G6" sqref="G6"/>
    </sheetView>
  </sheetViews>
  <sheetFormatPr defaultRowHeight="14.25" x14ac:dyDescent="0.2"/>
  <cols>
    <col min="1" max="1" width="5.375" customWidth="1"/>
    <col min="2" max="2" width="11.875" customWidth="1"/>
    <col min="3" max="3" width="16.75" customWidth="1"/>
    <col min="4" max="4" width="9.125" customWidth="1"/>
    <col min="5" max="5" width="29.875" customWidth="1"/>
    <col min="6" max="6" width="10.375" customWidth="1"/>
    <col min="7" max="7" width="19" customWidth="1"/>
    <col min="8" max="8" width="11.125" customWidth="1"/>
    <col min="9" max="9" width="1.75" customWidth="1"/>
    <col min="10" max="13" width="10.125" customWidth="1"/>
  </cols>
  <sheetData>
    <row r="1" spans="1:13" ht="19.5" x14ac:dyDescent="0.25">
      <c r="A1" s="8" t="s">
        <v>25</v>
      </c>
      <c r="B1" s="7"/>
      <c r="C1" s="7"/>
      <c r="D1" s="86" t="s">
        <v>53</v>
      </c>
      <c r="E1" s="86"/>
      <c r="F1" s="86"/>
      <c r="G1" s="7"/>
      <c r="H1" s="7"/>
      <c r="I1" s="7"/>
      <c r="J1" s="10" t="s">
        <v>30</v>
      </c>
      <c r="K1" s="5"/>
      <c r="L1" s="5"/>
      <c r="M1" s="6" t="s">
        <v>13</v>
      </c>
    </row>
    <row r="2" spans="1:13" ht="11.25" customHeight="1" x14ac:dyDescent="0.2">
      <c r="A2" s="7"/>
      <c r="B2" s="7"/>
      <c r="C2" s="7"/>
      <c r="D2" s="7"/>
      <c r="E2" s="7"/>
      <c r="F2" s="7"/>
      <c r="G2" s="7"/>
      <c r="H2" s="7"/>
      <c r="I2" s="7"/>
      <c r="J2" s="4"/>
      <c r="K2" s="4"/>
      <c r="L2" s="4"/>
      <c r="M2" s="4"/>
    </row>
    <row r="3" spans="1:13" x14ac:dyDescent="0.2">
      <c r="A3" s="16">
        <v>7.1</v>
      </c>
      <c r="B3" s="16" t="s">
        <v>14</v>
      </c>
      <c r="C3" s="7"/>
      <c r="D3" s="7"/>
      <c r="E3" s="7"/>
      <c r="F3" s="7"/>
      <c r="G3" s="7"/>
      <c r="H3" s="7"/>
      <c r="I3" s="7"/>
      <c r="J3" s="15" t="str">
        <f>IF(ISNUMBER(D6+F6),"","-  รหัสภายใน และขนาดบรรจุ ต้องเป็นตัวเลข")</f>
        <v/>
      </c>
      <c r="K3" s="4"/>
      <c r="L3" s="4"/>
      <c r="M3" s="4"/>
    </row>
    <row r="4" spans="1:13" ht="6.75" customHeight="1" x14ac:dyDescent="0.2">
      <c r="A4" s="7"/>
      <c r="B4" s="7"/>
      <c r="C4" s="7"/>
      <c r="D4" s="7"/>
      <c r="E4" s="7"/>
      <c r="F4" s="7"/>
      <c r="G4" s="7"/>
      <c r="H4" s="7"/>
      <c r="I4" s="7"/>
      <c r="J4" s="2"/>
      <c r="K4" s="4"/>
      <c r="L4" s="4"/>
      <c r="M4" s="4"/>
    </row>
    <row r="5" spans="1:13" x14ac:dyDescent="0.2">
      <c r="A5" s="7"/>
      <c r="B5" s="33" t="s">
        <v>15</v>
      </c>
      <c r="C5" s="33" t="s">
        <v>16</v>
      </c>
      <c r="D5" s="33" t="s">
        <v>5</v>
      </c>
      <c r="E5" s="33" t="s">
        <v>0</v>
      </c>
      <c r="F5" s="33" t="s">
        <v>6</v>
      </c>
      <c r="G5" s="33" t="s">
        <v>17</v>
      </c>
      <c r="H5" s="7"/>
      <c r="I5" s="7"/>
      <c r="J5" s="15"/>
      <c r="K5" s="4"/>
      <c r="L5" s="4"/>
      <c r="M5" s="4"/>
    </row>
    <row r="6" spans="1:13" x14ac:dyDescent="0.2">
      <c r="A6" s="7"/>
      <c r="B6" s="11">
        <v>7</v>
      </c>
      <c r="C6" s="66" t="e">
        <f ca="1">IF(B6="","",INDEX(_LPdGrpMn,MATCH(B6,_LPdGrpNo,0)))</f>
        <v>#REF!</v>
      </c>
      <c r="D6" s="11">
        <v>555555</v>
      </c>
      <c r="E6" s="12" t="s">
        <v>64</v>
      </c>
      <c r="F6" s="11">
        <v>10</v>
      </c>
      <c r="G6" s="13"/>
      <c r="H6" s="7"/>
      <c r="I6" s="7"/>
      <c r="J6" s="2"/>
      <c r="K6" s="4"/>
      <c r="L6" s="4"/>
      <c r="M6" s="4"/>
    </row>
    <row r="7" spans="1:13" x14ac:dyDescent="0.2">
      <c r="A7" s="7"/>
      <c r="B7" s="7"/>
      <c r="C7" s="7"/>
      <c r="D7" s="7"/>
      <c r="E7" s="7"/>
      <c r="F7" s="7"/>
      <c r="G7" s="7"/>
      <c r="H7" s="7"/>
      <c r="I7" s="7"/>
      <c r="J7" s="2"/>
      <c r="K7" s="4"/>
      <c r="L7" s="4"/>
      <c r="M7" s="4"/>
    </row>
    <row r="8" spans="1:13" x14ac:dyDescent="0.2">
      <c r="A8" s="7"/>
      <c r="B8" s="7"/>
      <c r="C8" s="7"/>
      <c r="D8" s="7"/>
      <c r="E8" s="7"/>
      <c r="F8" s="7"/>
      <c r="G8" s="7"/>
      <c r="H8" s="7"/>
      <c r="I8" s="7"/>
      <c r="J8" s="14"/>
      <c r="K8" s="9"/>
      <c r="L8" s="9"/>
      <c r="M8" s="9"/>
    </row>
    <row r="9" spans="1:13" x14ac:dyDescent="0.2">
      <c r="A9" s="17">
        <v>7.2</v>
      </c>
      <c r="B9" s="17" t="s">
        <v>18</v>
      </c>
      <c r="C9" s="7"/>
      <c r="D9" s="7"/>
      <c r="E9" s="7"/>
      <c r="F9" s="7"/>
      <c r="G9" s="7"/>
      <c r="H9" s="7"/>
      <c r="I9" s="7"/>
      <c r="J9" s="2" t="str">
        <f>IF(ISTEXT(B12),"- รหัสผู้จำหน่ายต้องเป็นตัวเลข","")</f>
        <v/>
      </c>
      <c r="K9" s="4"/>
      <c r="L9" s="4"/>
      <c r="M9" s="4"/>
    </row>
    <row r="10" spans="1:13" ht="6.75" customHeight="1" x14ac:dyDescent="0.2">
      <c r="A10" s="7"/>
      <c r="B10" s="7"/>
      <c r="C10" s="7"/>
      <c r="D10" s="7"/>
      <c r="E10" s="7"/>
      <c r="F10" s="7"/>
      <c r="G10" s="7"/>
      <c r="H10" s="7"/>
      <c r="I10" s="7"/>
      <c r="J10" s="2"/>
      <c r="K10" s="4"/>
      <c r="L10" s="4"/>
      <c r="M10" s="4"/>
    </row>
    <row r="11" spans="1:13" x14ac:dyDescent="0.2">
      <c r="A11" s="7"/>
      <c r="B11" s="34" t="s">
        <v>2</v>
      </c>
      <c r="C11" s="87" t="s">
        <v>19</v>
      </c>
      <c r="D11" s="87"/>
      <c r="E11" s="34" t="s">
        <v>20</v>
      </c>
      <c r="F11" s="87" t="s">
        <v>21</v>
      </c>
      <c r="G11" s="87"/>
      <c r="H11" s="34" t="s">
        <v>8</v>
      </c>
      <c r="I11" s="7"/>
      <c r="J11" s="2" t="str">
        <f>IF(H12="","",IF(LEN(H12)&lt;&gt;5,"-  รหัสไปรษณีย์ต้องมี 5 หลัก",""))</f>
        <v/>
      </c>
      <c r="K11" s="4"/>
      <c r="L11" s="4"/>
      <c r="M11" s="4"/>
    </row>
    <row r="12" spans="1:13" x14ac:dyDescent="0.2">
      <c r="A12" s="7"/>
      <c r="B12" s="38"/>
      <c r="C12" s="92"/>
      <c r="D12" s="92"/>
      <c r="E12" s="39"/>
      <c r="F12" s="91"/>
      <c r="G12" s="91"/>
      <c r="H12" s="40"/>
      <c r="I12" s="7"/>
      <c r="J12" s="2"/>
      <c r="K12" s="4"/>
      <c r="L12" s="4"/>
      <c r="M12" s="4"/>
    </row>
    <row r="13" spans="1:13" x14ac:dyDescent="0.2">
      <c r="A13" s="7"/>
      <c r="B13" s="34" t="s">
        <v>10</v>
      </c>
      <c r="C13" s="34" t="s">
        <v>9</v>
      </c>
      <c r="D13" s="87" t="s">
        <v>22</v>
      </c>
      <c r="E13" s="87"/>
      <c r="F13" s="34" t="s">
        <v>23</v>
      </c>
      <c r="G13" s="7"/>
      <c r="H13" s="7"/>
      <c r="I13" s="7"/>
      <c r="J13" s="2"/>
      <c r="K13" s="4"/>
      <c r="L13" s="4"/>
      <c r="M13" s="4"/>
    </row>
    <row r="14" spans="1:13" x14ac:dyDescent="0.2">
      <c r="A14" s="7"/>
      <c r="B14" s="70"/>
      <c r="C14" s="38"/>
      <c r="D14" s="91"/>
      <c r="E14" s="91"/>
      <c r="F14" s="38"/>
      <c r="G14" s="7"/>
      <c r="H14" s="7"/>
      <c r="I14" s="7"/>
      <c r="J14" s="2"/>
      <c r="K14" s="4"/>
      <c r="L14" s="4"/>
      <c r="M14" s="4"/>
    </row>
    <row r="15" spans="1:13" x14ac:dyDescent="0.2">
      <c r="A15" s="7"/>
      <c r="B15" s="7"/>
      <c r="C15" s="7"/>
      <c r="D15" s="7"/>
      <c r="E15" s="7"/>
      <c r="F15" s="7"/>
      <c r="G15" s="7"/>
      <c r="H15" s="7"/>
      <c r="I15" s="7"/>
      <c r="J15" s="2"/>
      <c r="K15" s="4"/>
      <c r="L15" s="4"/>
      <c r="M15" s="4"/>
    </row>
    <row r="16" spans="1:13" x14ac:dyDescent="0.2">
      <c r="A16" s="7"/>
      <c r="B16" s="7"/>
      <c r="C16" s="7"/>
      <c r="D16" s="7"/>
      <c r="E16" s="7"/>
      <c r="F16" s="7"/>
      <c r="G16" s="7"/>
      <c r="H16" s="7"/>
      <c r="I16" s="7"/>
      <c r="J16" s="14"/>
      <c r="K16" s="9"/>
      <c r="L16" s="9"/>
      <c r="M16" s="9"/>
    </row>
    <row r="17" spans="1:13" x14ac:dyDescent="0.2">
      <c r="A17" s="18">
        <v>7.3</v>
      </c>
      <c r="B17" s="18" t="s">
        <v>24</v>
      </c>
      <c r="C17" s="7"/>
      <c r="D17" s="7"/>
      <c r="E17" s="7"/>
      <c r="F17" s="7"/>
      <c r="G17" s="7"/>
      <c r="H17" s="7"/>
      <c r="I17" s="7"/>
      <c r="J17" s="2" t="str">
        <f>IF(ISTEXT(B20),"- รหัสผู้จำหน่ายต้องเป็นตัวเลข","")</f>
        <v/>
      </c>
      <c r="K17" s="4"/>
      <c r="L17" s="4"/>
      <c r="M17" s="4"/>
    </row>
    <row r="18" spans="1:13" ht="6.75" customHeight="1" x14ac:dyDescent="0.2">
      <c r="A18" s="7"/>
      <c r="B18" s="7"/>
      <c r="C18" s="7"/>
      <c r="D18" s="7"/>
      <c r="E18" s="7"/>
      <c r="F18" s="7"/>
      <c r="G18" s="7"/>
      <c r="H18" s="7"/>
      <c r="I18" s="7"/>
      <c r="J18" s="2"/>
      <c r="K18" s="4"/>
      <c r="L18" s="4"/>
      <c r="M18" s="4"/>
    </row>
    <row r="19" spans="1:13" x14ac:dyDescent="0.2">
      <c r="A19" s="7"/>
      <c r="B19" s="34" t="s">
        <v>2</v>
      </c>
      <c r="C19" s="87" t="s">
        <v>19</v>
      </c>
      <c r="D19" s="87"/>
      <c r="E19" s="34" t="s">
        <v>20</v>
      </c>
      <c r="F19" s="87" t="s">
        <v>21</v>
      </c>
      <c r="G19" s="87"/>
      <c r="H19" s="34" t="s">
        <v>8</v>
      </c>
      <c r="I19" s="7"/>
      <c r="J19" s="2" t="str">
        <f>IF(H20="","",IF(LEN(H20)&lt;&gt;5,"-  รหัสไปรษณีย์ต้องมี 5 หลัก",""))</f>
        <v/>
      </c>
      <c r="K19" s="4"/>
      <c r="L19" s="4"/>
      <c r="M19" s="4"/>
    </row>
    <row r="20" spans="1:13" x14ac:dyDescent="0.2">
      <c r="A20" s="7"/>
      <c r="B20" s="43"/>
      <c r="C20" s="88"/>
      <c r="D20" s="88"/>
      <c r="E20" s="39"/>
      <c r="F20" s="89"/>
      <c r="G20" s="90"/>
      <c r="H20" s="39"/>
      <c r="I20" s="7"/>
      <c r="J20" s="2"/>
      <c r="K20" s="4"/>
      <c r="L20" s="4"/>
      <c r="M20" s="4"/>
    </row>
    <row r="21" spans="1:13" x14ac:dyDescent="0.2">
      <c r="A21" s="7"/>
      <c r="B21" s="34" t="s">
        <v>10</v>
      </c>
      <c r="C21" s="34" t="s">
        <v>9</v>
      </c>
      <c r="D21" s="34" t="s">
        <v>11</v>
      </c>
      <c r="E21" s="34" t="s">
        <v>12</v>
      </c>
      <c r="F21" s="7"/>
      <c r="G21" s="7"/>
      <c r="H21" s="7"/>
      <c r="I21" s="7"/>
      <c r="J21" s="2"/>
      <c r="K21" s="4"/>
      <c r="L21" s="4"/>
      <c r="M21" s="4"/>
    </row>
    <row r="22" spans="1:13" x14ac:dyDescent="0.2">
      <c r="A22" s="7"/>
      <c r="B22" s="71"/>
      <c r="C22" s="39"/>
      <c r="D22" s="39"/>
      <c r="E22" s="39"/>
      <c r="F22" s="7"/>
      <c r="G22" s="7"/>
      <c r="H22" s="7"/>
      <c r="I22" s="7"/>
      <c r="J22" s="2"/>
      <c r="K22" s="4"/>
      <c r="L22" s="4"/>
      <c r="M22" s="4"/>
    </row>
    <row r="23" spans="1:13" x14ac:dyDescent="0.2">
      <c r="A23" s="7"/>
      <c r="B23" s="7"/>
      <c r="C23" s="7"/>
      <c r="D23" s="7"/>
      <c r="E23" s="7"/>
      <c r="F23" s="7"/>
      <c r="G23" s="7"/>
      <c r="H23" s="7"/>
      <c r="I23" s="7"/>
      <c r="J23" s="2"/>
      <c r="K23" s="4"/>
      <c r="L23" s="4"/>
      <c r="M23" s="4"/>
    </row>
  </sheetData>
  <sheetProtection sheet="1" objects="1" scenarios="1" selectLockedCells="1"/>
  <mergeCells count="11">
    <mergeCell ref="D1:F1"/>
    <mergeCell ref="C19:D19"/>
    <mergeCell ref="F19:G19"/>
    <mergeCell ref="C20:D20"/>
    <mergeCell ref="F20:G20"/>
    <mergeCell ref="D14:E14"/>
    <mergeCell ref="C11:D11"/>
    <mergeCell ref="C12:D12"/>
    <mergeCell ref="F11:G11"/>
    <mergeCell ref="F12:G12"/>
    <mergeCell ref="D13:E13"/>
  </mergeCells>
  <dataValidations xWindow="104" yWindow="309" count="2">
    <dataValidation type="list" allowBlank="1" showInputMessage="1" showErrorMessage="1" sqref="F14 E22">
      <formula1>_Lcrdt</formula1>
    </dataValidation>
    <dataValidation type="list" allowBlank="1" showInputMessage="1" showErrorMessage="1" sqref="D22">
      <formula1>_LRte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Product_AddNew">
                <anchor moveWithCells="1">
                  <from>
                    <xdr:col>5</xdr:col>
                    <xdr:colOff>495300</xdr:colOff>
                    <xdr:row>1</xdr:row>
                    <xdr:rowOff>57150</xdr:rowOff>
                  </from>
                  <to>
                    <xdr:col>6</xdr:col>
                    <xdr:colOff>981075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5" name="Button 11">
              <controlPr defaultSize="0" print="0" autoFill="0" autoPict="0" macro="[0]!Supplier_Add">
                <anchor moveWithCells="1">
                  <from>
                    <xdr:col>5</xdr:col>
                    <xdr:colOff>485775</xdr:colOff>
                    <xdr:row>7</xdr:row>
                    <xdr:rowOff>76200</xdr:rowOff>
                  </from>
                  <to>
                    <xdr:col>6</xdr:col>
                    <xdr:colOff>971550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6" name="Button 13">
              <controlPr defaultSize="0" print="0" autoFill="0" autoPict="0" macro="[0]!Cust_Add">
                <anchor moveWithCells="1">
                  <from>
                    <xdr:col>5</xdr:col>
                    <xdr:colOff>495300</xdr:colOff>
                    <xdr:row>15</xdr:row>
                    <xdr:rowOff>76200</xdr:rowOff>
                  </from>
                  <to>
                    <xdr:col>6</xdr:col>
                    <xdr:colOff>981075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rgb="FF0000FF"/>
    <pageSetUpPr fitToPage="1"/>
  </sheetPr>
  <dimension ref="A1:BF148"/>
  <sheetViews>
    <sheetView showGridLines="0" zoomScaleNormal="100" zoomScaleSheetLayoutView="55" workbookViewId="0">
      <pane xSplit="4" ySplit="5" topLeftCell="E144" activePane="bottomRight" state="frozen"/>
      <selection pane="topRight" activeCell="E1" sqref="E1"/>
      <selection pane="bottomLeft" activeCell="A6" sqref="A6"/>
      <selection pane="bottomRight" activeCell="M1" sqref="M1"/>
    </sheetView>
  </sheetViews>
  <sheetFormatPr defaultRowHeight="14.25" x14ac:dyDescent="0.2"/>
  <cols>
    <col min="1" max="2" width="6" customWidth="1"/>
    <col min="3" max="3" width="12" customWidth="1"/>
    <col min="4" max="4" width="33.25" customWidth="1"/>
    <col min="5" max="5" width="4.375" customWidth="1"/>
    <col min="6" max="9" width="6.125" customWidth="1"/>
    <col min="10" max="11" width="7.75" customWidth="1"/>
    <col min="12" max="12" width="13.625" hidden="1" customWidth="1"/>
    <col min="13" max="13" width="15" customWidth="1"/>
    <col min="14" max="15" width="10.25" hidden="1" customWidth="1"/>
    <col min="16" max="16" width="11" hidden="1" customWidth="1"/>
    <col min="17" max="20" width="9.125" hidden="1" customWidth="1"/>
    <col min="21" max="21" width="7.75" style="49" customWidth="1"/>
    <col min="22" max="37" width="9.125" hidden="1" customWidth="1"/>
  </cols>
  <sheetData>
    <row r="1" spans="1:58" ht="25.5" customHeight="1" thickBot="1" x14ac:dyDescent="0.7">
      <c r="A1" s="47" t="str">
        <f>IF($B$3="C1","สินค้าคงคลัง VAT.","สินค้าคงคลัง (สำหรับแวน)")</f>
        <v>สินค้าคงคลัง VAT.</v>
      </c>
      <c r="B1" s="22"/>
      <c r="C1" s="22"/>
      <c r="D1" s="22"/>
      <c r="E1" s="22"/>
      <c r="F1" s="22"/>
      <c r="G1" s="22"/>
      <c r="H1" s="22"/>
      <c r="I1" s="22"/>
      <c r="J1" s="22"/>
      <c r="K1" s="22"/>
      <c r="M1" s="45"/>
      <c r="P1" s="44">
        <f ca="1">IF($M$1=0,NOW(),$M$1)</f>
        <v>41831.725368518521</v>
      </c>
      <c r="U1" s="83" t="s">
        <v>54</v>
      </c>
      <c r="AL1" s="81" t="s">
        <v>55</v>
      </c>
    </row>
    <row r="2" spans="1:58" ht="32.25" customHeight="1" x14ac:dyDescent="0.5">
      <c r="A2" s="3"/>
      <c r="B2" s="21"/>
      <c r="C2" s="21"/>
      <c r="D2" s="21"/>
      <c r="E2" s="21"/>
      <c r="F2" s="21"/>
      <c r="G2" s="21"/>
      <c r="H2" s="21"/>
      <c r="I2" s="21"/>
      <c r="J2" s="21"/>
      <c r="K2" s="23" t="str">
        <f ca="1">"วันที่พิมพ์ "&amp;TEXT(NOW(),"dd mmm bb - hh:mm")&amp;" น."</f>
        <v>วันที่พิมพ์ 11 ก.ค. 57 - 17:24 น.</v>
      </c>
      <c r="L2" s="23"/>
      <c r="M2" s="21"/>
      <c r="N2" s="24"/>
      <c r="O2" s="24"/>
    </row>
    <row r="3" spans="1:58" ht="20.25" customHeight="1" x14ac:dyDescent="0.45">
      <c r="A3" s="36" t="s">
        <v>29</v>
      </c>
      <c r="B3" s="25" t="s">
        <v>45</v>
      </c>
      <c r="C3" s="37" t="e">
        <f ca="1">IF(B3="","","("&amp;INDEX(_LSt2,MATCH(B3,_LSt1,0))&amp;")")</f>
        <v>#REF!</v>
      </c>
      <c r="D3" s="26"/>
      <c r="E3" s="65" t="str">
        <f ca="1">"ข้อมูล ณ วันที่ "&amp;TEXT(P1,"dd mmm yy")</f>
        <v>ข้อมูล ณ วันที่ 11 ก.ค. 14</v>
      </c>
      <c r="F3" s="94" t="s">
        <v>26</v>
      </c>
      <c r="G3" s="94"/>
      <c r="H3" s="94" t="s">
        <v>27</v>
      </c>
      <c r="I3" s="94"/>
      <c r="J3" s="93" t="s">
        <v>28</v>
      </c>
      <c r="K3" s="93"/>
      <c r="L3" s="27"/>
      <c r="M3" s="21"/>
      <c r="N3" s="24"/>
      <c r="O3" s="24"/>
    </row>
    <row r="4" spans="1:58" ht="20.25" customHeight="1" x14ac:dyDescent="0.5">
      <c r="A4" s="3">
        <f>COUNT(B:B)</f>
        <v>143</v>
      </c>
      <c r="B4" s="35" t="str">
        <f>"  รายการ    (แสดง "&amp;SUBTOTAL(102,$B$6:$B$497)&amp;")"</f>
        <v xml:space="preserve">  รายการ    (แสดง 143)</v>
      </c>
      <c r="C4" s="21"/>
      <c r="D4" s="21"/>
      <c r="E4" s="21"/>
      <c r="F4" s="30" t="e">
        <f ca="1">SUBTOTAL(109,F$6:F$500)</f>
        <v>#REF!</v>
      </c>
      <c r="G4" s="30" t="e">
        <f t="shared" ref="G4:L4" ca="1" si="0">SUBTOTAL(109,G$6:G$500)</f>
        <v>#REF!</v>
      </c>
      <c r="H4" s="30" t="e">
        <f t="shared" ca="1" si="0"/>
        <v>#REF!</v>
      </c>
      <c r="I4" s="30" t="e">
        <f t="shared" ca="1" si="0"/>
        <v>#REF!</v>
      </c>
      <c r="J4" s="30" t="e">
        <f t="shared" ca="1" si="0"/>
        <v>#REF!</v>
      </c>
      <c r="K4" s="30" t="e">
        <f t="shared" ca="1" si="0"/>
        <v>#REF!</v>
      </c>
      <c r="L4" s="29" t="e">
        <f t="shared" ca="1" si="0"/>
        <v>#REF!</v>
      </c>
      <c r="M4" s="21"/>
      <c r="N4" s="24"/>
      <c r="O4" s="24"/>
      <c r="V4" s="41" t="s">
        <v>34</v>
      </c>
      <c r="W4" s="41" t="s">
        <v>35</v>
      </c>
      <c r="X4" s="41" t="s">
        <v>36</v>
      </c>
      <c r="Y4" s="41" t="s">
        <v>37</v>
      </c>
      <c r="Z4" s="41" t="s">
        <v>38</v>
      </c>
      <c r="AA4" s="41" t="s">
        <v>39</v>
      </c>
      <c r="AB4" s="41" t="s">
        <v>40</v>
      </c>
      <c r="AC4" s="41" t="s">
        <v>41</v>
      </c>
      <c r="AD4" s="41" t="s">
        <v>51</v>
      </c>
      <c r="AE4" s="41" t="s">
        <v>52</v>
      </c>
      <c r="AF4" s="41" t="s">
        <v>26</v>
      </c>
      <c r="AG4" s="41" t="s">
        <v>27</v>
      </c>
      <c r="AH4" s="41" t="s">
        <v>32</v>
      </c>
      <c r="AI4" s="41" t="s">
        <v>33</v>
      </c>
      <c r="AJ4" s="41" t="s">
        <v>28</v>
      </c>
      <c r="AK4" s="41" t="s">
        <v>42</v>
      </c>
    </row>
    <row r="5" spans="1:58" ht="20.25" customHeight="1" x14ac:dyDescent="0.2">
      <c r="A5" s="32" t="s">
        <v>1</v>
      </c>
      <c r="B5" s="32" t="s">
        <v>15</v>
      </c>
      <c r="C5" s="32" t="s">
        <v>5</v>
      </c>
      <c r="D5" s="32" t="s">
        <v>0</v>
      </c>
      <c r="E5" s="32" t="s">
        <v>31</v>
      </c>
      <c r="F5" s="32" t="s">
        <v>3</v>
      </c>
      <c r="G5" s="32" t="s">
        <v>4</v>
      </c>
      <c r="H5" s="32" t="s">
        <v>3</v>
      </c>
      <c r="I5" s="32" t="s">
        <v>4</v>
      </c>
      <c r="J5" s="31" t="s">
        <v>3</v>
      </c>
      <c r="K5" s="31" t="s">
        <v>4</v>
      </c>
      <c r="L5" s="32" t="s">
        <v>43</v>
      </c>
      <c r="M5" s="28" t="s">
        <v>7</v>
      </c>
      <c r="N5" s="28" t="s">
        <v>51</v>
      </c>
      <c r="O5" s="28" t="s">
        <v>52</v>
      </c>
      <c r="P5" s="42" t="s">
        <v>26</v>
      </c>
      <c r="Q5" s="42" t="s">
        <v>27</v>
      </c>
      <c r="R5" s="42" t="s">
        <v>32</v>
      </c>
      <c r="S5" s="42" t="s">
        <v>33</v>
      </c>
      <c r="T5" s="42" t="s">
        <v>28</v>
      </c>
      <c r="U5" s="46" t="s">
        <v>42</v>
      </c>
      <c r="V5">
        <f>SUBTOTAL(102,$B5:$B$6)</f>
        <v>1</v>
      </c>
      <c r="W5" t="e">
        <f>ROUNDDOWN($P5/$E5,0)</f>
        <v>#VALUE!</v>
      </c>
      <c r="X5" t="e">
        <f>IF(OR($P5&gt;=0,MOD($P5,$E5)=0),MOD($P5,$E5),MOD($P5,$E5)-$E5)</f>
        <v>#VALUE!</v>
      </c>
      <c r="Y5" t="e">
        <f>ROUNDDOWN($Q5/$E5,0)</f>
        <v>#VALUE!</v>
      </c>
      <c r="Z5" t="e">
        <f>IF(OR($Q5&gt;=0,MOD($Q5,$E5)=0),MOD($Q5,$E5),MOD($Q5,$E5)-$E5)</f>
        <v>#VALUE!</v>
      </c>
      <c r="AA5" t="e">
        <f>ROUNDDOWN($T5/$E5,0)</f>
        <v>#VALUE!</v>
      </c>
      <c r="AB5" t="e">
        <f>IF(OR($T5&gt;=0,MOD($T5,$E5)=0),MOD($T5,$E5),MOD($T5,$E5)-$E5)</f>
        <v>#VALUE!</v>
      </c>
      <c r="AC5" t="e">
        <f>$O5*$T5</f>
        <v>#VALUE!</v>
      </c>
      <c r="AD5" t="e">
        <f>$O5*$E5</f>
        <v>#VALUE!</v>
      </c>
      <c r="AE5">
        <f ca="1">IFERROR(SUMPRODUCT(--(_2Lacdat&lt;=$P$1),--(_2Lpdcd=$C5),--(_2Ldtp="PC"),_2Lpamnt)/
SUMPRODUCT(--(_2Lacdat&lt;=$P$1),--(_2Lpdcd=$C5),--(_2Ldtp="PC"),_2Ltpc),0)</f>
        <v>0</v>
      </c>
      <c r="AF5" t="e">
        <f ca="1">IF($B$3="all",0,
SUMPRODUCT(--(_2Lstin=$B$3),--(_2Lacdat&gt;$P$1),--(_2Lddat&lt;=$P$1),--(_2Ldstat&gt;0),--(_2Lpdcd=$C5),_2Ltpc+0))</f>
        <v>#REF!</v>
      </c>
      <c r="AG5" t="e">
        <f ca="1">IF($B$3="all",0,
SUMPRODUCT(--(_2Lstout=$B$3),--(_2Lacdat&gt;$P$1),--(_2Lddat&lt;=$P$1),--(_2Ldstat&gt;0),--(_2Lpdcd=$C5),_2Ltpc+0))</f>
        <v>#REF!</v>
      </c>
      <c r="AH5" t="e">
        <f ca="1">IF($B$3="all",SUMPRODUCT(--(_2Lacdat&lt;=$P$1),--(_2Ldtp="PC"),--(_2Ldstat&gt;0),--(_2Lpdcd=$C5),_2Ltpc+0),
SUMPRODUCT(--(_2Lstin=$B$3),--(_2Lacdat&lt;=$P$1),--(_2Ldtp="PC"),--(_2Ldstat&gt;0),--(_2Lpdcd=$C5),_2Ltpc+0)+
SUMPRODUCT(--(_2Lstin=$B$3),--(_2Lacdat&lt;=$P$1),--(_2Ldtp="TF"),--(_2Ldstat&gt;0),--(_2Lpdcd=$C5),_2Ltpc+0))</f>
        <v>#REF!</v>
      </c>
      <c r="AI5" t="e">
        <f ca="1">IF($B$3="all",SUMPRODUCT(--(_2Lacdat&lt;=$P$1),--(_2Ldtp="SL"),--(_2Ldstat&gt;0),--(_2Lpdcd=$C5),_2Ltpc+0),
SUMPRODUCT(--(_2Lstout=$B$3),--(_2Lacdat&lt;=$P$1),--(_2Ldtp="SL"),--(_2Ldstat&gt;0),--(_2Lpdcd=$C5),_2Ltpc+0)+
SUMPRODUCT(--(_2Lstout=$B$3),--(_2Lacdat&lt;=$P$1),--(_2Ldtp="TF"),--(_2Ldstat&gt;0),--(_2Lpdcd=$C5),_2Ltpc+0))</f>
        <v>#REF!</v>
      </c>
      <c r="AJ5" t="e">
        <f>$R5-$S5</f>
        <v>#VALUE!</v>
      </c>
      <c r="AK5" t="str">
        <f>IF($T5=0,"NO","OK")</f>
        <v>OK</v>
      </c>
      <c r="AL5" s="82" t="s">
        <v>1</v>
      </c>
      <c r="AM5" s="82" t="s">
        <v>15</v>
      </c>
      <c r="AN5" s="82" t="s">
        <v>5</v>
      </c>
      <c r="AO5" s="82" t="s">
        <v>0</v>
      </c>
      <c r="AP5" s="82" t="s">
        <v>31</v>
      </c>
      <c r="AQ5" s="82" t="s">
        <v>3</v>
      </c>
      <c r="AR5" s="82" t="s">
        <v>4</v>
      </c>
      <c r="AS5" s="82" t="s">
        <v>3</v>
      </c>
      <c r="AT5" s="82" t="s">
        <v>4</v>
      </c>
      <c r="AU5" s="82" t="s">
        <v>3</v>
      </c>
      <c r="AV5" s="82" t="s">
        <v>4</v>
      </c>
      <c r="AW5" s="82" t="s">
        <v>43</v>
      </c>
      <c r="AX5" s="82" t="s">
        <v>7</v>
      </c>
      <c r="AY5" s="82" t="s">
        <v>51</v>
      </c>
      <c r="AZ5" s="82" t="s">
        <v>52</v>
      </c>
      <c r="BA5" s="82" t="s">
        <v>26</v>
      </c>
      <c r="BB5" s="82" t="s">
        <v>27</v>
      </c>
      <c r="BC5" s="82" t="s">
        <v>32</v>
      </c>
      <c r="BD5" s="82" t="s">
        <v>33</v>
      </c>
      <c r="BE5" s="82" t="s">
        <v>28</v>
      </c>
      <c r="BF5" s="82" t="s">
        <v>42</v>
      </c>
    </row>
    <row r="6" spans="1:58" ht="20.25" x14ac:dyDescent="0.4">
      <c r="A6" s="58">
        <f>SUBTOTAL(102,$B6:$B$6)</f>
        <v>1</v>
      </c>
      <c r="B6" s="59">
        <v>1</v>
      </c>
      <c r="C6" s="59">
        <v>183470</v>
      </c>
      <c r="D6" s="58" t="s">
        <v>62</v>
      </c>
      <c r="E6" s="60">
        <v>36</v>
      </c>
      <c r="F6" s="60" t="e">
        <f t="shared" ref="F6:F37" ca="1" si="1">ROUNDDOWN($P6/$E6,0)</f>
        <v>#REF!</v>
      </c>
      <c r="G6" s="60" t="e">
        <f t="shared" ref="G6:G37" ca="1" si="2">IF(OR($P6&gt;=0,MOD($P6,$E6)=0),MOD($P6,$E6),MOD($P6,$E6)-$E6)</f>
        <v>#REF!</v>
      </c>
      <c r="H6" s="60" t="e">
        <f t="shared" ref="H6:H37" ca="1" si="3">ROUNDDOWN($Q6/$E6,0)</f>
        <v>#REF!</v>
      </c>
      <c r="I6" s="60" t="e">
        <f t="shared" ref="I6:I37" ca="1" si="4">IF(OR($Q6&gt;=0,MOD($Q6,$E6)=0),MOD($Q6,$E6),MOD($Q6,$E6)-$E6)</f>
        <v>#REF!</v>
      </c>
      <c r="J6" s="63" t="e">
        <f t="shared" ref="J6:J37" ca="1" si="5">ROUNDDOWN($T6/$E6,0)</f>
        <v>#REF!</v>
      </c>
      <c r="K6" s="63" t="e">
        <f t="shared" ref="K6:K37" ca="1" si="6">IF(OR($T6&gt;=0,MOD($T6,$E6)=0),MOD($T6,$E6),MOD($T6,$E6)-$E6)</f>
        <v>#REF!</v>
      </c>
      <c r="L6" s="61" t="e">
        <f t="shared" ref="L6:L37" ca="1" si="7">$O6*$T6</f>
        <v>#REF!</v>
      </c>
      <c r="M6" s="62"/>
      <c r="N6" s="61">
        <f t="shared" ref="N6:N37" ca="1" si="8">$O6*$E6</f>
        <v>0</v>
      </c>
      <c r="O6" s="61">
        <f t="shared" ref="O6:O37" ca="1" si="9">IFERROR(SUMPRODUCT(--(_2Lacdat&lt;=$P$1),--(_2Lpdcd=$C6),--(_2Ldtp="PC"),_2Lpamnt)/
SUMPRODUCT(--(_2Lacdat&lt;=$P$1),--(_2Lpdcd=$C6),--(_2Ldtp="PC"),_2Ltpc),0)</f>
        <v>0</v>
      </c>
      <c r="P6" t="e">
        <f t="shared" ref="P6:P37" ca="1" si="10">IF($B$3="all",0,
SUMPRODUCT(--(_2Lstin=$B$3),--(_2Lacdat&gt;$P$1),--(_2Lddat&lt;=$P$1),--(_2Ldstat&gt;0),--(_2Lpdcd=$C6),_2Ltpc+0))</f>
        <v>#REF!</v>
      </c>
      <c r="Q6" t="e">
        <f t="shared" ref="Q6:Q37" ca="1" si="11">IF($B$3="all",0,
SUMPRODUCT(--(_2Lstout=$B$3),--(_2Lacdat&gt;$P$1),--(_2Lddat&lt;=$P$1),--(_2Ldstat&gt;0),--(_2Lpdcd=$C6),_2Ltpc+0))</f>
        <v>#REF!</v>
      </c>
      <c r="R6" t="e">
        <f t="shared" ref="R6:R37" ca="1" si="12">IF($B$3="all",SUMPRODUCT(--(_2Lacdat&lt;=$P$1),--(_2Ldtp="PC"),--(_2Ldstat&gt;0),--(_2Lpdcd=$C6),_2Ltpc+0),
SUMPRODUCT(--(_2Lstin=$B$3),--(_2Lacdat&lt;=$P$1),--(_2Ldtp="PC"),--(_2Ldstat&gt;0),--(_2Lpdcd=$C6),_2Ltpc+0)+
SUMPRODUCT(--(_2Lstin=$B$3),--(_2Lacdat&lt;=$P$1),--(_2Ldtp="TF"),--(_2Ldstat&gt;0),--(_2Lpdcd=$C6),_2Ltpc+0))</f>
        <v>#REF!</v>
      </c>
      <c r="S6" t="e">
        <f t="shared" ref="S6:S37" ca="1" si="13">IF($B$3="all",SUMPRODUCT(--(_2Lacdat&lt;=$P$1),--(_2Ldtp="SL"),--(_2Ldstat&gt;0),--(_2Lpdcd=$C6),_2Ltpc+0),
SUMPRODUCT(--(_2Lstout=$B$3),--(_2Lacdat&lt;=$P$1),--(_2Ldtp="SL"),--(_2Ldstat&gt;0),--(_2Lpdcd=$C6),_2Ltpc+0)+
SUMPRODUCT(--(_2Lstout=$B$3),--(_2Lacdat&lt;=$P$1),--(_2Ldtp="TF"),--(_2Ldstat&gt;0),--(_2Lpdcd=$C6),_2Ltpc+0))</f>
        <v>#REF!</v>
      </c>
      <c r="T6" t="e">
        <f t="shared" ref="T6:T37" ca="1" si="14">$R6-$S6</f>
        <v>#REF!</v>
      </c>
      <c r="U6" s="49" t="e">
        <f t="shared" ref="U6:U37" ca="1" si="15">IF($T6=0,"NO","OK")</f>
        <v>#REF!</v>
      </c>
    </row>
    <row r="7" spans="1:58" ht="20.25" x14ac:dyDescent="0.4">
      <c r="A7" s="58">
        <f>SUBTOTAL(102,$B$6:$B7)</f>
        <v>2</v>
      </c>
      <c r="B7" s="59">
        <v>1</v>
      </c>
      <c r="C7" s="59">
        <v>319958</v>
      </c>
      <c r="D7" s="58" t="s">
        <v>62</v>
      </c>
      <c r="E7" s="60">
        <v>24</v>
      </c>
      <c r="F7" s="60" t="e">
        <f t="shared" ca="1" si="1"/>
        <v>#REF!</v>
      </c>
      <c r="G7" s="60" t="e">
        <f t="shared" ca="1" si="2"/>
        <v>#REF!</v>
      </c>
      <c r="H7" s="60" t="e">
        <f t="shared" ca="1" si="3"/>
        <v>#REF!</v>
      </c>
      <c r="I7" s="60" t="e">
        <f t="shared" ca="1" si="4"/>
        <v>#REF!</v>
      </c>
      <c r="J7" s="63" t="e">
        <f t="shared" ca="1" si="5"/>
        <v>#REF!</v>
      </c>
      <c r="K7" s="63" t="e">
        <f t="shared" ca="1" si="6"/>
        <v>#REF!</v>
      </c>
      <c r="L7" s="61" t="e">
        <f t="shared" ca="1" si="7"/>
        <v>#REF!</v>
      </c>
      <c r="M7" s="62"/>
      <c r="N7" s="61">
        <f t="shared" ca="1" si="8"/>
        <v>0</v>
      </c>
      <c r="O7" s="61">
        <f t="shared" ca="1" si="9"/>
        <v>0</v>
      </c>
      <c r="P7" t="e">
        <f t="shared" ca="1" si="10"/>
        <v>#REF!</v>
      </c>
      <c r="Q7" t="e">
        <f t="shared" ca="1" si="11"/>
        <v>#REF!</v>
      </c>
      <c r="R7" t="e">
        <f t="shared" ca="1" si="12"/>
        <v>#REF!</v>
      </c>
      <c r="S7" t="e">
        <f t="shared" ca="1" si="13"/>
        <v>#REF!</v>
      </c>
      <c r="T7" t="e">
        <f t="shared" ca="1" si="14"/>
        <v>#REF!</v>
      </c>
      <c r="U7" s="49" t="e">
        <f t="shared" ca="1" si="15"/>
        <v>#REF!</v>
      </c>
    </row>
    <row r="8" spans="1:58" ht="20.25" x14ac:dyDescent="0.4">
      <c r="A8" s="58">
        <f>SUBTOTAL(102,$B$6:$B8)</f>
        <v>3</v>
      </c>
      <c r="B8" s="59">
        <v>1</v>
      </c>
      <c r="C8" s="59">
        <v>403520</v>
      </c>
      <c r="D8" s="58" t="s">
        <v>62</v>
      </c>
      <c r="E8" s="60">
        <v>12</v>
      </c>
      <c r="F8" s="60" t="e">
        <f t="shared" ca="1" si="1"/>
        <v>#REF!</v>
      </c>
      <c r="G8" s="60" t="e">
        <f t="shared" ca="1" si="2"/>
        <v>#REF!</v>
      </c>
      <c r="H8" s="60" t="e">
        <f t="shared" ca="1" si="3"/>
        <v>#REF!</v>
      </c>
      <c r="I8" s="60" t="e">
        <f t="shared" ca="1" si="4"/>
        <v>#REF!</v>
      </c>
      <c r="J8" s="63" t="e">
        <f t="shared" ca="1" si="5"/>
        <v>#REF!</v>
      </c>
      <c r="K8" s="63" t="e">
        <f t="shared" ca="1" si="6"/>
        <v>#REF!</v>
      </c>
      <c r="L8" s="61" t="e">
        <f t="shared" ca="1" si="7"/>
        <v>#REF!</v>
      </c>
      <c r="M8" s="62"/>
      <c r="N8" s="61">
        <f t="shared" ca="1" si="8"/>
        <v>0</v>
      </c>
      <c r="O8" s="61">
        <f t="shared" ca="1" si="9"/>
        <v>0</v>
      </c>
      <c r="P8" t="e">
        <f t="shared" ca="1" si="10"/>
        <v>#REF!</v>
      </c>
      <c r="Q8" t="e">
        <f t="shared" ca="1" si="11"/>
        <v>#REF!</v>
      </c>
      <c r="R8" t="e">
        <f t="shared" ca="1" si="12"/>
        <v>#REF!</v>
      </c>
      <c r="S8" t="e">
        <f t="shared" ca="1" si="13"/>
        <v>#REF!</v>
      </c>
      <c r="T8" t="e">
        <f t="shared" ca="1" si="14"/>
        <v>#REF!</v>
      </c>
      <c r="U8" s="49" t="e">
        <f t="shared" ca="1" si="15"/>
        <v>#REF!</v>
      </c>
    </row>
    <row r="9" spans="1:58" ht="20.25" x14ac:dyDescent="0.4">
      <c r="A9" s="58">
        <f>SUBTOTAL(102,$B$6:$B9)</f>
        <v>4</v>
      </c>
      <c r="B9" s="59">
        <v>1</v>
      </c>
      <c r="C9" s="59">
        <v>405438</v>
      </c>
      <c r="D9" s="58" t="s">
        <v>62</v>
      </c>
      <c r="E9" s="60">
        <v>48</v>
      </c>
      <c r="F9" s="60" t="e">
        <f t="shared" ca="1" si="1"/>
        <v>#REF!</v>
      </c>
      <c r="G9" s="60" t="e">
        <f t="shared" ca="1" si="2"/>
        <v>#REF!</v>
      </c>
      <c r="H9" s="60" t="e">
        <f t="shared" ca="1" si="3"/>
        <v>#REF!</v>
      </c>
      <c r="I9" s="60" t="e">
        <f t="shared" ca="1" si="4"/>
        <v>#REF!</v>
      </c>
      <c r="J9" s="63" t="e">
        <f t="shared" ca="1" si="5"/>
        <v>#REF!</v>
      </c>
      <c r="K9" s="63" t="e">
        <f t="shared" ca="1" si="6"/>
        <v>#REF!</v>
      </c>
      <c r="L9" s="61" t="e">
        <f t="shared" ca="1" si="7"/>
        <v>#REF!</v>
      </c>
      <c r="M9" s="62"/>
      <c r="N9" s="61">
        <f t="shared" ca="1" si="8"/>
        <v>0</v>
      </c>
      <c r="O9" s="61">
        <f t="shared" ca="1" si="9"/>
        <v>0</v>
      </c>
      <c r="P9" t="e">
        <f t="shared" ca="1" si="10"/>
        <v>#REF!</v>
      </c>
      <c r="Q9" t="e">
        <f t="shared" ca="1" si="11"/>
        <v>#REF!</v>
      </c>
      <c r="R9" t="e">
        <f t="shared" ca="1" si="12"/>
        <v>#REF!</v>
      </c>
      <c r="S9" t="e">
        <f t="shared" ca="1" si="13"/>
        <v>#REF!</v>
      </c>
      <c r="T9" t="e">
        <f t="shared" ca="1" si="14"/>
        <v>#REF!</v>
      </c>
      <c r="U9" s="49" t="e">
        <f t="shared" ca="1" si="15"/>
        <v>#REF!</v>
      </c>
    </row>
    <row r="10" spans="1:58" ht="20.25" x14ac:dyDescent="0.4">
      <c r="A10" s="58">
        <f>SUBTOTAL(102,$B$6:$B10)</f>
        <v>5</v>
      </c>
      <c r="B10" s="59">
        <v>1</v>
      </c>
      <c r="C10" s="59">
        <v>409877</v>
      </c>
      <c r="D10" s="58" t="s">
        <v>62</v>
      </c>
      <c r="E10" s="60">
        <v>12</v>
      </c>
      <c r="F10" s="60" t="e">
        <f t="shared" ca="1" si="1"/>
        <v>#REF!</v>
      </c>
      <c r="G10" s="60" t="e">
        <f t="shared" ca="1" si="2"/>
        <v>#REF!</v>
      </c>
      <c r="H10" s="60" t="e">
        <f t="shared" ca="1" si="3"/>
        <v>#REF!</v>
      </c>
      <c r="I10" s="60" t="e">
        <f t="shared" ca="1" si="4"/>
        <v>#REF!</v>
      </c>
      <c r="J10" s="63" t="e">
        <f t="shared" ca="1" si="5"/>
        <v>#REF!</v>
      </c>
      <c r="K10" s="63" t="e">
        <f t="shared" ca="1" si="6"/>
        <v>#REF!</v>
      </c>
      <c r="L10" s="61" t="e">
        <f t="shared" ca="1" si="7"/>
        <v>#REF!</v>
      </c>
      <c r="M10" s="62"/>
      <c r="N10" s="61">
        <f t="shared" ca="1" si="8"/>
        <v>0</v>
      </c>
      <c r="O10" s="61">
        <f t="shared" ca="1" si="9"/>
        <v>0</v>
      </c>
      <c r="P10" t="e">
        <f t="shared" ca="1" si="10"/>
        <v>#REF!</v>
      </c>
      <c r="Q10" t="e">
        <f t="shared" ca="1" si="11"/>
        <v>#REF!</v>
      </c>
      <c r="R10" t="e">
        <f t="shared" ca="1" si="12"/>
        <v>#REF!</v>
      </c>
      <c r="S10" t="e">
        <f t="shared" ca="1" si="13"/>
        <v>#REF!</v>
      </c>
      <c r="T10" t="e">
        <f t="shared" ca="1" si="14"/>
        <v>#REF!</v>
      </c>
      <c r="U10" s="49" t="e">
        <f t="shared" ca="1" si="15"/>
        <v>#REF!</v>
      </c>
    </row>
    <row r="11" spans="1:58" ht="20.25" x14ac:dyDescent="0.4">
      <c r="A11" s="58">
        <f>SUBTOTAL(102,$B$6:$B11)</f>
        <v>6</v>
      </c>
      <c r="B11" s="59">
        <v>1</v>
      </c>
      <c r="C11" s="59">
        <v>456357</v>
      </c>
      <c r="D11" s="58" t="s">
        <v>62</v>
      </c>
      <c r="E11" s="60">
        <v>12</v>
      </c>
      <c r="F11" s="60" t="e">
        <f t="shared" ca="1" si="1"/>
        <v>#REF!</v>
      </c>
      <c r="G11" s="60" t="e">
        <f t="shared" ca="1" si="2"/>
        <v>#REF!</v>
      </c>
      <c r="H11" s="60" t="e">
        <f t="shared" ca="1" si="3"/>
        <v>#REF!</v>
      </c>
      <c r="I11" s="60" t="e">
        <f t="shared" ca="1" si="4"/>
        <v>#REF!</v>
      </c>
      <c r="J11" s="63" t="e">
        <f t="shared" ca="1" si="5"/>
        <v>#REF!</v>
      </c>
      <c r="K11" s="63" t="e">
        <f t="shared" ca="1" si="6"/>
        <v>#REF!</v>
      </c>
      <c r="L11" s="61" t="e">
        <f t="shared" ca="1" si="7"/>
        <v>#REF!</v>
      </c>
      <c r="M11" s="62"/>
      <c r="N11" s="61">
        <f t="shared" ca="1" si="8"/>
        <v>0</v>
      </c>
      <c r="O11" s="61">
        <f t="shared" ca="1" si="9"/>
        <v>0</v>
      </c>
      <c r="P11" t="e">
        <f t="shared" ca="1" si="10"/>
        <v>#REF!</v>
      </c>
      <c r="Q11" t="e">
        <f t="shared" ca="1" si="11"/>
        <v>#REF!</v>
      </c>
      <c r="R11" t="e">
        <f t="shared" ca="1" si="12"/>
        <v>#REF!</v>
      </c>
      <c r="S11" t="e">
        <f t="shared" ca="1" si="13"/>
        <v>#REF!</v>
      </c>
      <c r="T11" t="e">
        <f t="shared" ca="1" si="14"/>
        <v>#REF!</v>
      </c>
      <c r="U11" s="49" t="e">
        <f t="shared" ca="1" si="15"/>
        <v>#REF!</v>
      </c>
    </row>
    <row r="12" spans="1:58" ht="20.25" x14ac:dyDescent="0.4">
      <c r="A12" s="58">
        <f>SUBTOTAL(102,$B$6:$B12)</f>
        <v>7</v>
      </c>
      <c r="B12" s="59">
        <v>1</v>
      </c>
      <c r="C12" s="59">
        <v>456361</v>
      </c>
      <c r="D12" s="58" t="s">
        <v>62</v>
      </c>
      <c r="E12" s="60">
        <v>12</v>
      </c>
      <c r="F12" s="60" t="e">
        <f t="shared" ca="1" si="1"/>
        <v>#REF!</v>
      </c>
      <c r="G12" s="60" t="e">
        <f t="shared" ca="1" si="2"/>
        <v>#REF!</v>
      </c>
      <c r="H12" s="60" t="e">
        <f t="shared" ca="1" si="3"/>
        <v>#REF!</v>
      </c>
      <c r="I12" s="60" t="e">
        <f t="shared" ca="1" si="4"/>
        <v>#REF!</v>
      </c>
      <c r="J12" s="63" t="e">
        <f t="shared" ca="1" si="5"/>
        <v>#REF!</v>
      </c>
      <c r="K12" s="63" t="e">
        <f t="shared" ca="1" si="6"/>
        <v>#REF!</v>
      </c>
      <c r="L12" s="61" t="e">
        <f t="shared" ca="1" si="7"/>
        <v>#REF!</v>
      </c>
      <c r="M12" s="62"/>
      <c r="N12" s="61">
        <f t="shared" ca="1" si="8"/>
        <v>0</v>
      </c>
      <c r="O12" s="61">
        <f t="shared" ca="1" si="9"/>
        <v>0</v>
      </c>
      <c r="P12" t="e">
        <f t="shared" ca="1" si="10"/>
        <v>#REF!</v>
      </c>
      <c r="Q12" t="e">
        <f t="shared" ca="1" si="11"/>
        <v>#REF!</v>
      </c>
      <c r="R12" t="e">
        <f t="shared" ca="1" si="12"/>
        <v>#REF!</v>
      </c>
      <c r="S12" t="e">
        <f t="shared" ca="1" si="13"/>
        <v>#REF!</v>
      </c>
      <c r="T12" t="e">
        <f t="shared" ca="1" si="14"/>
        <v>#REF!</v>
      </c>
      <c r="U12" s="49" t="e">
        <f t="shared" ca="1" si="15"/>
        <v>#REF!</v>
      </c>
    </row>
    <row r="13" spans="1:58" ht="20.25" x14ac:dyDescent="0.4">
      <c r="A13" s="58">
        <f>SUBTOTAL(102,$B$6:$B13)</f>
        <v>8</v>
      </c>
      <c r="B13" s="59">
        <v>2</v>
      </c>
      <c r="C13" s="59">
        <v>181380</v>
      </c>
      <c r="D13" s="58" t="s">
        <v>62</v>
      </c>
      <c r="E13" s="60">
        <v>96</v>
      </c>
      <c r="F13" s="60" t="e">
        <f t="shared" ca="1" si="1"/>
        <v>#REF!</v>
      </c>
      <c r="G13" s="60" t="e">
        <f t="shared" ca="1" si="2"/>
        <v>#REF!</v>
      </c>
      <c r="H13" s="60" t="e">
        <f t="shared" ca="1" si="3"/>
        <v>#REF!</v>
      </c>
      <c r="I13" s="60" t="e">
        <f t="shared" ca="1" si="4"/>
        <v>#REF!</v>
      </c>
      <c r="J13" s="63" t="e">
        <f t="shared" ca="1" si="5"/>
        <v>#REF!</v>
      </c>
      <c r="K13" s="63" t="e">
        <f t="shared" ca="1" si="6"/>
        <v>#REF!</v>
      </c>
      <c r="L13" s="61" t="e">
        <f t="shared" ca="1" si="7"/>
        <v>#REF!</v>
      </c>
      <c r="M13" s="62"/>
      <c r="N13" s="61">
        <f t="shared" ca="1" si="8"/>
        <v>0</v>
      </c>
      <c r="O13" s="61">
        <f t="shared" ca="1" si="9"/>
        <v>0</v>
      </c>
      <c r="P13" t="e">
        <f t="shared" ca="1" si="10"/>
        <v>#REF!</v>
      </c>
      <c r="Q13" t="e">
        <f t="shared" ca="1" si="11"/>
        <v>#REF!</v>
      </c>
      <c r="R13" t="e">
        <f t="shared" ca="1" si="12"/>
        <v>#REF!</v>
      </c>
      <c r="S13" t="e">
        <f t="shared" ca="1" si="13"/>
        <v>#REF!</v>
      </c>
      <c r="T13" t="e">
        <f t="shared" ca="1" si="14"/>
        <v>#REF!</v>
      </c>
      <c r="U13" s="49" t="e">
        <f t="shared" ca="1" si="15"/>
        <v>#REF!</v>
      </c>
    </row>
    <row r="14" spans="1:58" ht="20.25" x14ac:dyDescent="0.4">
      <c r="A14" s="58">
        <f>SUBTOTAL(102,$B$6:$B14)</f>
        <v>9</v>
      </c>
      <c r="B14" s="59">
        <v>2</v>
      </c>
      <c r="C14" s="59">
        <v>181629</v>
      </c>
      <c r="D14" s="58" t="s">
        <v>62</v>
      </c>
      <c r="E14" s="60">
        <v>48</v>
      </c>
      <c r="F14" s="60" t="e">
        <f t="shared" ca="1" si="1"/>
        <v>#REF!</v>
      </c>
      <c r="G14" s="60" t="e">
        <f t="shared" ca="1" si="2"/>
        <v>#REF!</v>
      </c>
      <c r="H14" s="60" t="e">
        <f t="shared" ca="1" si="3"/>
        <v>#REF!</v>
      </c>
      <c r="I14" s="60" t="e">
        <f t="shared" ca="1" si="4"/>
        <v>#REF!</v>
      </c>
      <c r="J14" s="63" t="e">
        <f t="shared" ca="1" si="5"/>
        <v>#REF!</v>
      </c>
      <c r="K14" s="63" t="e">
        <f t="shared" ca="1" si="6"/>
        <v>#REF!</v>
      </c>
      <c r="L14" s="61" t="e">
        <f t="shared" ca="1" si="7"/>
        <v>#REF!</v>
      </c>
      <c r="M14" s="62"/>
      <c r="N14" s="61">
        <f t="shared" ca="1" si="8"/>
        <v>0</v>
      </c>
      <c r="O14" s="61">
        <f t="shared" ca="1" si="9"/>
        <v>0</v>
      </c>
      <c r="P14" t="e">
        <f t="shared" ca="1" si="10"/>
        <v>#REF!</v>
      </c>
      <c r="Q14" t="e">
        <f t="shared" ca="1" si="11"/>
        <v>#REF!</v>
      </c>
      <c r="R14" t="e">
        <f t="shared" ca="1" si="12"/>
        <v>#REF!</v>
      </c>
      <c r="S14" t="e">
        <f t="shared" ca="1" si="13"/>
        <v>#REF!</v>
      </c>
      <c r="T14" t="e">
        <f t="shared" ca="1" si="14"/>
        <v>#REF!</v>
      </c>
      <c r="U14" s="49" t="e">
        <f t="shared" ca="1" si="15"/>
        <v>#REF!</v>
      </c>
    </row>
    <row r="15" spans="1:58" ht="20.25" x14ac:dyDescent="0.4">
      <c r="A15" s="58">
        <f>SUBTOTAL(102,$B$6:$B15)</f>
        <v>10</v>
      </c>
      <c r="B15" s="59">
        <v>2</v>
      </c>
      <c r="C15" s="59">
        <v>181669</v>
      </c>
      <c r="D15" s="58" t="s">
        <v>62</v>
      </c>
      <c r="E15" s="60">
        <v>48</v>
      </c>
      <c r="F15" s="60" t="e">
        <f t="shared" ca="1" si="1"/>
        <v>#REF!</v>
      </c>
      <c r="G15" s="60" t="e">
        <f t="shared" ca="1" si="2"/>
        <v>#REF!</v>
      </c>
      <c r="H15" s="60" t="e">
        <f t="shared" ca="1" si="3"/>
        <v>#REF!</v>
      </c>
      <c r="I15" s="60" t="e">
        <f t="shared" ca="1" si="4"/>
        <v>#REF!</v>
      </c>
      <c r="J15" s="63" t="e">
        <f t="shared" ca="1" si="5"/>
        <v>#REF!</v>
      </c>
      <c r="K15" s="63" t="e">
        <f t="shared" ca="1" si="6"/>
        <v>#REF!</v>
      </c>
      <c r="L15" s="61" t="e">
        <f t="shared" ca="1" si="7"/>
        <v>#REF!</v>
      </c>
      <c r="M15" s="62"/>
      <c r="N15" s="61">
        <f t="shared" ca="1" si="8"/>
        <v>0</v>
      </c>
      <c r="O15" s="61">
        <f t="shared" ca="1" si="9"/>
        <v>0</v>
      </c>
      <c r="P15" t="e">
        <f t="shared" ca="1" si="10"/>
        <v>#REF!</v>
      </c>
      <c r="Q15" t="e">
        <f t="shared" ca="1" si="11"/>
        <v>#REF!</v>
      </c>
      <c r="R15" t="e">
        <f t="shared" ca="1" si="12"/>
        <v>#REF!</v>
      </c>
      <c r="S15" t="e">
        <f t="shared" ca="1" si="13"/>
        <v>#REF!</v>
      </c>
      <c r="T15" t="e">
        <f t="shared" ca="1" si="14"/>
        <v>#REF!</v>
      </c>
      <c r="U15" s="49" t="e">
        <f t="shared" ca="1" si="15"/>
        <v>#REF!</v>
      </c>
    </row>
    <row r="16" spans="1:58" ht="20.25" x14ac:dyDescent="0.4">
      <c r="A16" s="58">
        <f>SUBTOTAL(102,$B$6:$B16)</f>
        <v>11</v>
      </c>
      <c r="B16" s="59">
        <v>2</v>
      </c>
      <c r="C16" s="59">
        <v>181689</v>
      </c>
      <c r="D16" s="58" t="s">
        <v>62</v>
      </c>
      <c r="E16" s="60">
        <v>96</v>
      </c>
      <c r="F16" s="60" t="e">
        <f t="shared" ca="1" si="1"/>
        <v>#REF!</v>
      </c>
      <c r="G16" s="60" t="e">
        <f t="shared" ca="1" si="2"/>
        <v>#REF!</v>
      </c>
      <c r="H16" s="60" t="e">
        <f t="shared" ca="1" si="3"/>
        <v>#REF!</v>
      </c>
      <c r="I16" s="60" t="e">
        <f t="shared" ca="1" si="4"/>
        <v>#REF!</v>
      </c>
      <c r="J16" s="63" t="e">
        <f t="shared" ca="1" si="5"/>
        <v>#REF!</v>
      </c>
      <c r="K16" s="63" t="e">
        <f t="shared" ca="1" si="6"/>
        <v>#REF!</v>
      </c>
      <c r="L16" s="61" t="e">
        <f t="shared" ca="1" si="7"/>
        <v>#REF!</v>
      </c>
      <c r="M16" s="62"/>
      <c r="N16" s="61">
        <f t="shared" ca="1" si="8"/>
        <v>0</v>
      </c>
      <c r="O16" s="61">
        <f t="shared" ca="1" si="9"/>
        <v>0</v>
      </c>
      <c r="P16" t="e">
        <f t="shared" ca="1" si="10"/>
        <v>#REF!</v>
      </c>
      <c r="Q16" t="e">
        <f t="shared" ca="1" si="11"/>
        <v>#REF!</v>
      </c>
      <c r="R16" t="e">
        <f t="shared" ca="1" si="12"/>
        <v>#REF!</v>
      </c>
      <c r="S16" t="e">
        <f t="shared" ca="1" si="13"/>
        <v>#REF!</v>
      </c>
      <c r="T16" t="e">
        <f t="shared" ca="1" si="14"/>
        <v>#REF!</v>
      </c>
      <c r="U16" s="49" t="e">
        <f t="shared" ca="1" si="15"/>
        <v>#REF!</v>
      </c>
    </row>
    <row r="17" spans="1:21" ht="20.25" x14ac:dyDescent="0.4">
      <c r="A17" s="58">
        <f>SUBTOTAL(102,$B$6:$B17)</f>
        <v>12</v>
      </c>
      <c r="B17" s="59">
        <v>2</v>
      </c>
      <c r="C17" s="59">
        <v>181699</v>
      </c>
      <c r="D17" s="58" t="s">
        <v>62</v>
      </c>
      <c r="E17" s="60">
        <v>48</v>
      </c>
      <c r="F17" s="60" t="e">
        <f t="shared" ca="1" si="1"/>
        <v>#REF!</v>
      </c>
      <c r="G17" s="60" t="e">
        <f t="shared" ca="1" si="2"/>
        <v>#REF!</v>
      </c>
      <c r="H17" s="60" t="e">
        <f t="shared" ca="1" si="3"/>
        <v>#REF!</v>
      </c>
      <c r="I17" s="60" t="e">
        <f t="shared" ca="1" si="4"/>
        <v>#REF!</v>
      </c>
      <c r="J17" s="63" t="e">
        <f t="shared" ca="1" si="5"/>
        <v>#REF!</v>
      </c>
      <c r="K17" s="63" t="e">
        <f t="shared" ca="1" si="6"/>
        <v>#REF!</v>
      </c>
      <c r="L17" s="61" t="e">
        <f t="shared" ca="1" si="7"/>
        <v>#REF!</v>
      </c>
      <c r="M17" s="62"/>
      <c r="N17" s="61">
        <f t="shared" ca="1" si="8"/>
        <v>0</v>
      </c>
      <c r="O17" s="61">
        <f t="shared" ca="1" si="9"/>
        <v>0</v>
      </c>
      <c r="P17" t="e">
        <f t="shared" ca="1" si="10"/>
        <v>#REF!</v>
      </c>
      <c r="Q17" t="e">
        <f t="shared" ca="1" si="11"/>
        <v>#REF!</v>
      </c>
      <c r="R17" t="e">
        <f t="shared" ca="1" si="12"/>
        <v>#REF!</v>
      </c>
      <c r="S17" t="e">
        <f t="shared" ca="1" si="13"/>
        <v>#REF!</v>
      </c>
      <c r="T17" t="e">
        <f t="shared" ca="1" si="14"/>
        <v>#REF!</v>
      </c>
      <c r="U17" s="49" t="e">
        <f t="shared" ca="1" si="15"/>
        <v>#REF!</v>
      </c>
    </row>
    <row r="18" spans="1:21" ht="20.25" x14ac:dyDescent="0.4">
      <c r="A18" s="58">
        <f>SUBTOTAL(102,$B$6:$B18)</f>
        <v>13</v>
      </c>
      <c r="B18" s="59">
        <v>2</v>
      </c>
      <c r="C18" s="59">
        <v>181759</v>
      </c>
      <c r="D18" s="58" t="s">
        <v>62</v>
      </c>
      <c r="E18" s="60">
        <v>48</v>
      </c>
      <c r="F18" s="60" t="e">
        <f t="shared" ca="1" si="1"/>
        <v>#REF!</v>
      </c>
      <c r="G18" s="60" t="e">
        <f t="shared" ca="1" si="2"/>
        <v>#REF!</v>
      </c>
      <c r="H18" s="60" t="e">
        <f t="shared" ca="1" si="3"/>
        <v>#REF!</v>
      </c>
      <c r="I18" s="60" t="e">
        <f t="shared" ca="1" si="4"/>
        <v>#REF!</v>
      </c>
      <c r="J18" s="63" t="e">
        <f t="shared" ca="1" si="5"/>
        <v>#REF!</v>
      </c>
      <c r="K18" s="63" t="e">
        <f t="shared" ca="1" si="6"/>
        <v>#REF!</v>
      </c>
      <c r="L18" s="61" t="e">
        <f t="shared" ca="1" si="7"/>
        <v>#REF!</v>
      </c>
      <c r="M18" s="62"/>
      <c r="N18" s="61">
        <f t="shared" ca="1" si="8"/>
        <v>0</v>
      </c>
      <c r="O18" s="61">
        <f t="shared" ca="1" si="9"/>
        <v>0</v>
      </c>
      <c r="P18" t="e">
        <f t="shared" ca="1" si="10"/>
        <v>#REF!</v>
      </c>
      <c r="Q18" t="e">
        <f t="shared" ca="1" si="11"/>
        <v>#REF!</v>
      </c>
      <c r="R18" t="e">
        <f t="shared" ca="1" si="12"/>
        <v>#REF!</v>
      </c>
      <c r="S18" t="e">
        <f t="shared" ca="1" si="13"/>
        <v>#REF!</v>
      </c>
      <c r="T18" t="e">
        <f t="shared" ca="1" si="14"/>
        <v>#REF!</v>
      </c>
      <c r="U18" s="49" t="e">
        <f t="shared" ca="1" si="15"/>
        <v>#REF!</v>
      </c>
    </row>
    <row r="19" spans="1:21" ht="20.25" x14ac:dyDescent="0.4">
      <c r="A19" s="58">
        <f>SUBTOTAL(102,$B$6:$B19)</f>
        <v>14</v>
      </c>
      <c r="B19" s="59">
        <v>2</v>
      </c>
      <c r="C19" s="59">
        <v>182944</v>
      </c>
      <c r="D19" s="58" t="s">
        <v>62</v>
      </c>
      <c r="E19" s="60">
        <v>48</v>
      </c>
      <c r="F19" s="60" t="e">
        <f t="shared" ca="1" si="1"/>
        <v>#REF!</v>
      </c>
      <c r="G19" s="60" t="e">
        <f t="shared" ca="1" si="2"/>
        <v>#REF!</v>
      </c>
      <c r="H19" s="60" t="e">
        <f t="shared" ca="1" si="3"/>
        <v>#REF!</v>
      </c>
      <c r="I19" s="60" t="e">
        <f t="shared" ca="1" si="4"/>
        <v>#REF!</v>
      </c>
      <c r="J19" s="63" t="e">
        <f t="shared" ca="1" si="5"/>
        <v>#REF!</v>
      </c>
      <c r="K19" s="63" t="e">
        <f t="shared" ca="1" si="6"/>
        <v>#REF!</v>
      </c>
      <c r="L19" s="61" t="e">
        <f t="shared" ca="1" si="7"/>
        <v>#REF!</v>
      </c>
      <c r="M19" s="62"/>
      <c r="N19" s="61">
        <f t="shared" ca="1" si="8"/>
        <v>0</v>
      </c>
      <c r="O19" s="61">
        <f t="shared" ca="1" si="9"/>
        <v>0</v>
      </c>
      <c r="P19" t="e">
        <f t="shared" ca="1" si="10"/>
        <v>#REF!</v>
      </c>
      <c r="Q19" t="e">
        <f t="shared" ca="1" si="11"/>
        <v>#REF!</v>
      </c>
      <c r="R19" t="e">
        <f t="shared" ca="1" si="12"/>
        <v>#REF!</v>
      </c>
      <c r="S19" t="e">
        <f t="shared" ca="1" si="13"/>
        <v>#REF!</v>
      </c>
      <c r="T19" t="e">
        <f t="shared" ca="1" si="14"/>
        <v>#REF!</v>
      </c>
      <c r="U19" s="49" t="e">
        <f t="shared" ca="1" si="15"/>
        <v>#REF!</v>
      </c>
    </row>
    <row r="20" spans="1:21" ht="20.25" x14ac:dyDescent="0.4">
      <c r="A20" s="58">
        <f>SUBTOTAL(102,$B$6:$B20)</f>
        <v>15</v>
      </c>
      <c r="B20" s="59">
        <v>2</v>
      </c>
      <c r="C20" s="59">
        <v>191259</v>
      </c>
      <c r="D20" s="58" t="s">
        <v>62</v>
      </c>
      <c r="E20" s="60">
        <v>48</v>
      </c>
      <c r="F20" s="60" t="e">
        <f t="shared" ca="1" si="1"/>
        <v>#REF!</v>
      </c>
      <c r="G20" s="60" t="e">
        <f t="shared" ca="1" si="2"/>
        <v>#REF!</v>
      </c>
      <c r="H20" s="60" t="e">
        <f t="shared" ca="1" si="3"/>
        <v>#REF!</v>
      </c>
      <c r="I20" s="60" t="e">
        <f t="shared" ca="1" si="4"/>
        <v>#REF!</v>
      </c>
      <c r="J20" s="63" t="e">
        <f t="shared" ca="1" si="5"/>
        <v>#REF!</v>
      </c>
      <c r="K20" s="63" t="e">
        <f t="shared" ca="1" si="6"/>
        <v>#REF!</v>
      </c>
      <c r="L20" s="61" t="e">
        <f t="shared" ca="1" si="7"/>
        <v>#REF!</v>
      </c>
      <c r="M20" s="62"/>
      <c r="N20" s="61">
        <f t="shared" ca="1" si="8"/>
        <v>0</v>
      </c>
      <c r="O20" s="61">
        <f t="shared" ca="1" si="9"/>
        <v>0</v>
      </c>
      <c r="P20" t="e">
        <f t="shared" ca="1" si="10"/>
        <v>#REF!</v>
      </c>
      <c r="Q20" t="e">
        <f t="shared" ca="1" si="11"/>
        <v>#REF!</v>
      </c>
      <c r="R20" t="e">
        <f t="shared" ca="1" si="12"/>
        <v>#REF!</v>
      </c>
      <c r="S20" t="e">
        <f t="shared" ca="1" si="13"/>
        <v>#REF!</v>
      </c>
      <c r="T20" t="e">
        <f t="shared" ca="1" si="14"/>
        <v>#REF!</v>
      </c>
      <c r="U20" s="49" t="e">
        <f t="shared" ca="1" si="15"/>
        <v>#REF!</v>
      </c>
    </row>
    <row r="21" spans="1:21" ht="20.25" x14ac:dyDescent="0.4">
      <c r="A21" s="58">
        <f>SUBTOTAL(102,$B$6:$B21)</f>
        <v>16</v>
      </c>
      <c r="B21" s="59">
        <v>2</v>
      </c>
      <c r="C21" s="59">
        <v>408569</v>
      </c>
      <c r="D21" s="58" t="s">
        <v>62</v>
      </c>
      <c r="E21" s="60">
        <v>96</v>
      </c>
      <c r="F21" s="60" t="e">
        <f t="shared" ca="1" si="1"/>
        <v>#REF!</v>
      </c>
      <c r="G21" s="60" t="e">
        <f t="shared" ca="1" si="2"/>
        <v>#REF!</v>
      </c>
      <c r="H21" s="60" t="e">
        <f t="shared" ca="1" si="3"/>
        <v>#REF!</v>
      </c>
      <c r="I21" s="60" t="e">
        <f t="shared" ca="1" si="4"/>
        <v>#REF!</v>
      </c>
      <c r="J21" s="63" t="e">
        <f t="shared" ca="1" si="5"/>
        <v>#REF!</v>
      </c>
      <c r="K21" s="63" t="e">
        <f t="shared" ca="1" si="6"/>
        <v>#REF!</v>
      </c>
      <c r="L21" s="61" t="e">
        <f t="shared" ca="1" si="7"/>
        <v>#REF!</v>
      </c>
      <c r="M21" s="62"/>
      <c r="N21" s="61">
        <f t="shared" ca="1" si="8"/>
        <v>0</v>
      </c>
      <c r="O21" s="61">
        <f t="shared" ca="1" si="9"/>
        <v>0</v>
      </c>
      <c r="P21" t="e">
        <f t="shared" ca="1" si="10"/>
        <v>#REF!</v>
      </c>
      <c r="Q21" t="e">
        <f t="shared" ca="1" si="11"/>
        <v>#REF!</v>
      </c>
      <c r="R21" t="e">
        <f t="shared" ca="1" si="12"/>
        <v>#REF!</v>
      </c>
      <c r="S21" t="e">
        <f t="shared" ca="1" si="13"/>
        <v>#REF!</v>
      </c>
      <c r="T21" t="e">
        <f t="shared" ca="1" si="14"/>
        <v>#REF!</v>
      </c>
      <c r="U21" s="49" t="e">
        <f t="shared" ca="1" si="15"/>
        <v>#REF!</v>
      </c>
    </row>
    <row r="22" spans="1:21" ht="20.25" x14ac:dyDescent="0.4">
      <c r="A22" s="58">
        <f>SUBTOTAL(102,$B$6:$B22)</f>
        <v>17</v>
      </c>
      <c r="B22" s="59">
        <v>2</v>
      </c>
      <c r="C22" s="59">
        <v>455551</v>
      </c>
      <c r="D22" s="58" t="s">
        <v>62</v>
      </c>
      <c r="E22" s="60">
        <v>96</v>
      </c>
      <c r="F22" s="60" t="e">
        <f t="shared" ca="1" si="1"/>
        <v>#REF!</v>
      </c>
      <c r="G22" s="60" t="e">
        <f t="shared" ca="1" si="2"/>
        <v>#REF!</v>
      </c>
      <c r="H22" s="60" t="e">
        <f t="shared" ca="1" si="3"/>
        <v>#REF!</v>
      </c>
      <c r="I22" s="60" t="e">
        <f t="shared" ca="1" si="4"/>
        <v>#REF!</v>
      </c>
      <c r="J22" s="63" t="e">
        <f t="shared" ca="1" si="5"/>
        <v>#REF!</v>
      </c>
      <c r="K22" s="63" t="e">
        <f t="shared" ca="1" si="6"/>
        <v>#REF!</v>
      </c>
      <c r="L22" s="61" t="e">
        <f t="shared" ca="1" si="7"/>
        <v>#REF!</v>
      </c>
      <c r="M22" s="62"/>
      <c r="N22" s="61">
        <f t="shared" ca="1" si="8"/>
        <v>0</v>
      </c>
      <c r="O22" s="61">
        <f t="shared" ca="1" si="9"/>
        <v>0</v>
      </c>
      <c r="P22" t="e">
        <f t="shared" ca="1" si="10"/>
        <v>#REF!</v>
      </c>
      <c r="Q22" t="e">
        <f t="shared" ca="1" si="11"/>
        <v>#REF!</v>
      </c>
      <c r="R22" t="e">
        <f t="shared" ca="1" si="12"/>
        <v>#REF!</v>
      </c>
      <c r="S22" t="e">
        <f t="shared" ca="1" si="13"/>
        <v>#REF!</v>
      </c>
      <c r="T22" t="e">
        <f t="shared" ca="1" si="14"/>
        <v>#REF!</v>
      </c>
      <c r="U22" s="49" t="e">
        <f t="shared" ca="1" si="15"/>
        <v>#REF!</v>
      </c>
    </row>
    <row r="23" spans="1:21" ht="20.25" x14ac:dyDescent="0.4">
      <c r="A23" s="58">
        <f>SUBTOTAL(102,$B$6:$B23)</f>
        <v>18</v>
      </c>
      <c r="B23" s="59">
        <v>2</v>
      </c>
      <c r="C23" s="59">
        <v>455554</v>
      </c>
      <c r="D23" s="58" t="s">
        <v>62</v>
      </c>
      <c r="E23" s="60">
        <v>96</v>
      </c>
      <c r="F23" s="60" t="e">
        <f t="shared" ca="1" si="1"/>
        <v>#REF!</v>
      </c>
      <c r="G23" s="60" t="e">
        <f t="shared" ca="1" si="2"/>
        <v>#REF!</v>
      </c>
      <c r="H23" s="60" t="e">
        <f t="shared" ca="1" si="3"/>
        <v>#REF!</v>
      </c>
      <c r="I23" s="60" t="e">
        <f t="shared" ca="1" si="4"/>
        <v>#REF!</v>
      </c>
      <c r="J23" s="63" t="e">
        <f t="shared" ca="1" si="5"/>
        <v>#REF!</v>
      </c>
      <c r="K23" s="63" t="e">
        <f t="shared" ca="1" si="6"/>
        <v>#REF!</v>
      </c>
      <c r="L23" s="61" t="e">
        <f t="shared" ca="1" si="7"/>
        <v>#REF!</v>
      </c>
      <c r="M23" s="62"/>
      <c r="N23" s="61">
        <f t="shared" ca="1" si="8"/>
        <v>0</v>
      </c>
      <c r="O23" s="61">
        <f t="shared" ca="1" si="9"/>
        <v>0</v>
      </c>
      <c r="P23" t="e">
        <f t="shared" ca="1" si="10"/>
        <v>#REF!</v>
      </c>
      <c r="Q23" t="e">
        <f t="shared" ca="1" si="11"/>
        <v>#REF!</v>
      </c>
      <c r="R23" t="e">
        <f t="shared" ca="1" si="12"/>
        <v>#REF!</v>
      </c>
      <c r="S23" t="e">
        <f t="shared" ca="1" si="13"/>
        <v>#REF!</v>
      </c>
      <c r="T23" t="e">
        <f t="shared" ca="1" si="14"/>
        <v>#REF!</v>
      </c>
      <c r="U23" s="49" t="e">
        <f t="shared" ca="1" si="15"/>
        <v>#REF!</v>
      </c>
    </row>
    <row r="24" spans="1:21" ht="20.25" x14ac:dyDescent="0.4">
      <c r="A24" s="58">
        <f>SUBTOTAL(102,$B$6:$B24)</f>
        <v>19</v>
      </c>
      <c r="B24" s="59">
        <v>2</v>
      </c>
      <c r="C24" s="59">
        <v>455558</v>
      </c>
      <c r="D24" s="58" t="s">
        <v>62</v>
      </c>
      <c r="E24" s="60">
        <v>96</v>
      </c>
      <c r="F24" s="60" t="e">
        <f t="shared" ca="1" si="1"/>
        <v>#REF!</v>
      </c>
      <c r="G24" s="60" t="e">
        <f t="shared" ca="1" si="2"/>
        <v>#REF!</v>
      </c>
      <c r="H24" s="60" t="e">
        <f t="shared" ca="1" si="3"/>
        <v>#REF!</v>
      </c>
      <c r="I24" s="60" t="e">
        <f t="shared" ca="1" si="4"/>
        <v>#REF!</v>
      </c>
      <c r="J24" s="63" t="e">
        <f t="shared" ca="1" si="5"/>
        <v>#REF!</v>
      </c>
      <c r="K24" s="63" t="e">
        <f t="shared" ca="1" si="6"/>
        <v>#REF!</v>
      </c>
      <c r="L24" s="61" t="e">
        <f t="shared" ca="1" si="7"/>
        <v>#REF!</v>
      </c>
      <c r="M24" s="62"/>
      <c r="N24" s="61">
        <f t="shared" ca="1" si="8"/>
        <v>0</v>
      </c>
      <c r="O24" s="61">
        <f t="shared" ca="1" si="9"/>
        <v>0</v>
      </c>
      <c r="P24" t="e">
        <f t="shared" ca="1" si="10"/>
        <v>#REF!</v>
      </c>
      <c r="Q24" t="e">
        <f t="shared" ca="1" si="11"/>
        <v>#REF!</v>
      </c>
      <c r="R24" t="e">
        <f t="shared" ca="1" si="12"/>
        <v>#REF!</v>
      </c>
      <c r="S24" t="e">
        <f t="shared" ca="1" si="13"/>
        <v>#REF!</v>
      </c>
      <c r="T24" t="e">
        <f t="shared" ca="1" si="14"/>
        <v>#REF!</v>
      </c>
      <c r="U24" s="49" t="e">
        <f t="shared" ca="1" si="15"/>
        <v>#REF!</v>
      </c>
    </row>
    <row r="25" spans="1:21" ht="20.25" x14ac:dyDescent="0.4">
      <c r="A25" s="58">
        <f>SUBTOTAL(102,$B$6:$B25)</f>
        <v>20</v>
      </c>
      <c r="B25" s="59">
        <v>2</v>
      </c>
      <c r="C25" s="59">
        <v>456159</v>
      </c>
      <c r="D25" s="58" t="s">
        <v>62</v>
      </c>
      <c r="E25" s="60">
        <v>96</v>
      </c>
      <c r="F25" s="60" t="e">
        <f t="shared" ca="1" si="1"/>
        <v>#REF!</v>
      </c>
      <c r="G25" s="60" t="e">
        <f t="shared" ca="1" si="2"/>
        <v>#REF!</v>
      </c>
      <c r="H25" s="60" t="e">
        <f t="shared" ca="1" si="3"/>
        <v>#REF!</v>
      </c>
      <c r="I25" s="60" t="e">
        <f t="shared" ca="1" si="4"/>
        <v>#REF!</v>
      </c>
      <c r="J25" s="63" t="e">
        <f t="shared" ca="1" si="5"/>
        <v>#REF!</v>
      </c>
      <c r="K25" s="63" t="e">
        <f t="shared" ca="1" si="6"/>
        <v>#REF!</v>
      </c>
      <c r="L25" s="61" t="e">
        <f t="shared" ca="1" si="7"/>
        <v>#REF!</v>
      </c>
      <c r="M25" s="62"/>
      <c r="N25" s="61">
        <f t="shared" ca="1" si="8"/>
        <v>0</v>
      </c>
      <c r="O25" s="61">
        <f t="shared" ca="1" si="9"/>
        <v>0</v>
      </c>
      <c r="P25" t="e">
        <f t="shared" ca="1" si="10"/>
        <v>#REF!</v>
      </c>
      <c r="Q25" t="e">
        <f t="shared" ca="1" si="11"/>
        <v>#REF!</v>
      </c>
      <c r="R25" t="e">
        <f t="shared" ca="1" si="12"/>
        <v>#REF!</v>
      </c>
      <c r="S25" t="e">
        <f t="shared" ca="1" si="13"/>
        <v>#REF!</v>
      </c>
      <c r="T25" t="e">
        <f t="shared" ca="1" si="14"/>
        <v>#REF!</v>
      </c>
      <c r="U25" s="49" t="e">
        <f t="shared" ca="1" si="15"/>
        <v>#REF!</v>
      </c>
    </row>
    <row r="26" spans="1:21" ht="20.25" x14ac:dyDescent="0.4">
      <c r="A26" s="58">
        <f>SUBTOTAL(102,$B$6:$B26)</f>
        <v>21</v>
      </c>
      <c r="B26" s="59">
        <v>2</v>
      </c>
      <c r="C26" s="59">
        <v>456160</v>
      </c>
      <c r="D26" s="58" t="s">
        <v>62</v>
      </c>
      <c r="E26" s="60">
        <v>48</v>
      </c>
      <c r="F26" s="60" t="e">
        <f t="shared" ca="1" si="1"/>
        <v>#REF!</v>
      </c>
      <c r="G26" s="60" t="e">
        <f t="shared" ca="1" si="2"/>
        <v>#REF!</v>
      </c>
      <c r="H26" s="60" t="e">
        <f t="shared" ca="1" si="3"/>
        <v>#REF!</v>
      </c>
      <c r="I26" s="60" t="e">
        <f t="shared" ca="1" si="4"/>
        <v>#REF!</v>
      </c>
      <c r="J26" s="63" t="e">
        <f t="shared" ca="1" si="5"/>
        <v>#REF!</v>
      </c>
      <c r="K26" s="63" t="e">
        <f t="shared" ca="1" si="6"/>
        <v>#REF!</v>
      </c>
      <c r="L26" s="61" t="e">
        <f t="shared" ca="1" si="7"/>
        <v>#REF!</v>
      </c>
      <c r="M26" s="62"/>
      <c r="N26" s="61">
        <f t="shared" ca="1" si="8"/>
        <v>0</v>
      </c>
      <c r="O26" s="61">
        <f t="shared" ca="1" si="9"/>
        <v>0</v>
      </c>
      <c r="P26" t="e">
        <f t="shared" ca="1" si="10"/>
        <v>#REF!</v>
      </c>
      <c r="Q26" t="e">
        <f t="shared" ca="1" si="11"/>
        <v>#REF!</v>
      </c>
      <c r="R26" t="e">
        <f t="shared" ca="1" si="12"/>
        <v>#REF!</v>
      </c>
      <c r="S26" t="e">
        <f t="shared" ca="1" si="13"/>
        <v>#REF!</v>
      </c>
      <c r="T26" t="e">
        <f t="shared" ca="1" si="14"/>
        <v>#REF!</v>
      </c>
      <c r="U26" s="49" t="e">
        <f t="shared" ca="1" si="15"/>
        <v>#REF!</v>
      </c>
    </row>
    <row r="27" spans="1:21" ht="20.25" x14ac:dyDescent="0.4">
      <c r="A27" s="58">
        <f>SUBTOTAL(102,$B$6:$B27)</f>
        <v>22</v>
      </c>
      <c r="B27" s="74">
        <v>2</v>
      </c>
      <c r="C27" s="74">
        <v>456342</v>
      </c>
      <c r="D27" s="58" t="s">
        <v>62</v>
      </c>
      <c r="E27" s="75">
        <v>96</v>
      </c>
      <c r="F27" s="75" t="e">
        <f t="shared" ca="1" si="1"/>
        <v>#REF!</v>
      </c>
      <c r="G27" s="75" t="e">
        <f t="shared" ca="1" si="2"/>
        <v>#REF!</v>
      </c>
      <c r="H27" s="75" t="e">
        <f t="shared" ca="1" si="3"/>
        <v>#REF!</v>
      </c>
      <c r="I27" s="75" t="e">
        <f t="shared" ca="1" si="4"/>
        <v>#REF!</v>
      </c>
      <c r="J27" s="78" t="e">
        <f t="shared" ca="1" si="5"/>
        <v>#REF!</v>
      </c>
      <c r="K27" s="78" t="e">
        <f t="shared" ca="1" si="6"/>
        <v>#REF!</v>
      </c>
      <c r="L27" s="76" t="e">
        <f t="shared" ca="1" si="7"/>
        <v>#REF!</v>
      </c>
      <c r="M27" s="77"/>
      <c r="N27" s="76">
        <f t="shared" ca="1" si="8"/>
        <v>0</v>
      </c>
      <c r="O27" s="76">
        <f t="shared" ca="1" si="9"/>
        <v>0</v>
      </c>
      <c r="P27" t="e">
        <f t="shared" ca="1" si="10"/>
        <v>#REF!</v>
      </c>
      <c r="Q27" t="e">
        <f t="shared" ca="1" si="11"/>
        <v>#REF!</v>
      </c>
      <c r="R27" t="e">
        <f t="shared" ca="1" si="12"/>
        <v>#REF!</v>
      </c>
      <c r="S27" t="e">
        <f t="shared" ca="1" si="13"/>
        <v>#REF!</v>
      </c>
      <c r="T27" t="e">
        <f t="shared" ca="1" si="14"/>
        <v>#REF!</v>
      </c>
      <c r="U27" s="49" t="e">
        <f t="shared" ca="1" si="15"/>
        <v>#REF!</v>
      </c>
    </row>
    <row r="28" spans="1:21" ht="20.25" x14ac:dyDescent="0.4">
      <c r="A28" s="58">
        <f>SUBTOTAL(102,$B$6:$B28)</f>
        <v>23</v>
      </c>
      <c r="B28" s="74">
        <v>2</v>
      </c>
      <c r="C28" s="74">
        <v>456343</v>
      </c>
      <c r="D28" s="58" t="s">
        <v>62</v>
      </c>
      <c r="E28" s="75">
        <v>96</v>
      </c>
      <c r="F28" s="75" t="e">
        <f t="shared" ca="1" si="1"/>
        <v>#REF!</v>
      </c>
      <c r="G28" s="75" t="e">
        <f t="shared" ca="1" si="2"/>
        <v>#REF!</v>
      </c>
      <c r="H28" s="75" t="e">
        <f t="shared" ca="1" si="3"/>
        <v>#REF!</v>
      </c>
      <c r="I28" s="75" t="e">
        <f t="shared" ca="1" si="4"/>
        <v>#REF!</v>
      </c>
      <c r="J28" s="78" t="e">
        <f t="shared" ca="1" si="5"/>
        <v>#REF!</v>
      </c>
      <c r="K28" s="78" t="e">
        <f t="shared" ca="1" si="6"/>
        <v>#REF!</v>
      </c>
      <c r="L28" s="76" t="e">
        <f t="shared" ca="1" si="7"/>
        <v>#REF!</v>
      </c>
      <c r="M28" s="77"/>
      <c r="N28" s="76">
        <f t="shared" ca="1" si="8"/>
        <v>0</v>
      </c>
      <c r="O28" s="76">
        <f t="shared" ca="1" si="9"/>
        <v>0</v>
      </c>
      <c r="P28" t="e">
        <f t="shared" ca="1" si="10"/>
        <v>#REF!</v>
      </c>
      <c r="Q28" t="e">
        <f t="shared" ca="1" si="11"/>
        <v>#REF!</v>
      </c>
      <c r="R28" t="e">
        <f t="shared" ca="1" si="12"/>
        <v>#REF!</v>
      </c>
      <c r="S28" t="e">
        <f t="shared" ca="1" si="13"/>
        <v>#REF!</v>
      </c>
      <c r="T28" t="e">
        <f t="shared" ca="1" si="14"/>
        <v>#REF!</v>
      </c>
      <c r="U28" s="49" t="e">
        <f t="shared" ca="1" si="15"/>
        <v>#REF!</v>
      </c>
    </row>
    <row r="29" spans="1:21" ht="20.25" x14ac:dyDescent="0.4">
      <c r="A29" s="58">
        <f>SUBTOTAL(102,$B$6:$B29)</f>
        <v>24</v>
      </c>
      <c r="B29" s="74">
        <v>2</v>
      </c>
      <c r="C29" s="74">
        <v>456344</v>
      </c>
      <c r="D29" s="58" t="s">
        <v>62</v>
      </c>
      <c r="E29" s="75">
        <v>96</v>
      </c>
      <c r="F29" s="75" t="e">
        <f t="shared" ca="1" si="1"/>
        <v>#REF!</v>
      </c>
      <c r="G29" s="75" t="e">
        <f t="shared" ca="1" si="2"/>
        <v>#REF!</v>
      </c>
      <c r="H29" s="75" t="e">
        <f t="shared" ca="1" si="3"/>
        <v>#REF!</v>
      </c>
      <c r="I29" s="75" t="e">
        <f t="shared" ca="1" si="4"/>
        <v>#REF!</v>
      </c>
      <c r="J29" s="78" t="e">
        <f t="shared" ca="1" si="5"/>
        <v>#REF!</v>
      </c>
      <c r="K29" s="78" t="e">
        <f t="shared" ca="1" si="6"/>
        <v>#REF!</v>
      </c>
      <c r="L29" s="76" t="e">
        <f t="shared" ca="1" si="7"/>
        <v>#REF!</v>
      </c>
      <c r="M29" s="77"/>
      <c r="N29" s="76">
        <f t="shared" ca="1" si="8"/>
        <v>0</v>
      </c>
      <c r="O29" s="76">
        <f t="shared" ca="1" si="9"/>
        <v>0</v>
      </c>
      <c r="P29" t="e">
        <f t="shared" ca="1" si="10"/>
        <v>#REF!</v>
      </c>
      <c r="Q29" t="e">
        <f t="shared" ca="1" si="11"/>
        <v>#REF!</v>
      </c>
      <c r="R29" t="e">
        <f t="shared" ca="1" si="12"/>
        <v>#REF!</v>
      </c>
      <c r="S29" t="e">
        <f t="shared" ca="1" si="13"/>
        <v>#REF!</v>
      </c>
      <c r="T29" t="e">
        <f t="shared" ca="1" si="14"/>
        <v>#REF!</v>
      </c>
      <c r="U29" s="49" t="e">
        <f t="shared" ca="1" si="15"/>
        <v>#REF!</v>
      </c>
    </row>
    <row r="30" spans="1:21" ht="20.25" x14ac:dyDescent="0.4">
      <c r="A30" s="58">
        <f>SUBTOTAL(102,$B$6:$B30)</f>
        <v>25</v>
      </c>
      <c r="B30" s="74">
        <v>2</v>
      </c>
      <c r="C30" s="74">
        <v>456345</v>
      </c>
      <c r="D30" s="58" t="s">
        <v>62</v>
      </c>
      <c r="E30" s="75">
        <v>96</v>
      </c>
      <c r="F30" s="75" t="e">
        <f t="shared" ca="1" si="1"/>
        <v>#REF!</v>
      </c>
      <c r="G30" s="75" t="e">
        <f t="shared" ca="1" si="2"/>
        <v>#REF!</v>
      </c>
      <c r="H30" s="75" t="e">
        <f t="shared" ca="1" si="3"/>
        <v>#REF!</v>
      </c>
      <c r="I30" s="75" t="e">
        <f t="shared" ca="1" si="4"/>
        <v>#REF!</v>
      </c>
      <c r="J30" s="78" t="e">
        <f t="shared" ca="1" si="5"/>
        <v>#REF!</v>
      </c>
      <c r="K30" s="78" t="e">
        <f t="shared" ca="1" si="6"/>
        <v>#REF!</v>
      </c>
      <c r="L30" s="76" t="e">
        <f t="shared" ca="1" si="7"/>
        <v>#REF!</v>
      </c>
      <c r="M30" s="77"/>
      <c r="N30" s="76">
        <f t="shared" ca="1" si="8"/>
        <v>0</v>
      </c>
      <c r="O30" s="76">
        <f t="shared" ca="1" si="9"/>
        <v>0</v>
      </c>
      <c r="P30" t="e">
        <f t="shared" ca="1" si="10"/>
        <v>#REF!</v>
      </c>
      <c r="Q30" t="e">
        <f t="shared" ca="1" si="11"/>
        <v>#REF!</v>
      </c>
      <c r="R30" t="e">
        <f t="shared" ca="1" si="12"/>
        <v>#REF!</v>
      </c>
      <c r="S30" t="e">
        <f t="shared" ca="1" si="13"/>
        <v>#REF!</v>
      </c>
      <c r="T30" t="e">
        <f t="shared" ca="1" si="14"/>
        <v>#REF!</v>
      </c>
      <c r="U30" s="49" t="e">
        <f t="shared" ca="1" si="15"/>
        <v>#REF!</v>
      </c>
    </row>
    <row r="31" spans="1:21" ht="20.25" x14ac:dyDescent="0.4">
      <c r="A31" s="58">
        <f>SUBTOTAL(102,$B$6:$B31)</f>
        <v>26</v>
      </c>
      <c r="B31" s="74">
        <v>2</v>
      </c>
      <c r="C31" s="74">
        <v>456346</v>
      </c>
      <c r="D31" s="58" t="s">
        <v>62</v>
      </c>
      <c r="E31" s="75">
        <v>96</v>
      </c>
      <c r="F31" s="75" t="e">
        <f t="shared" ca="1" si="1"/>
        <v>#REF!</v>
      </c>
      <c r="G31" s="75" t="e">
        <f t="shared" ca="1" si="2"/>
        <v>#REF!</v>
      </c>
      <c r="H31" s="75" t="e">
        <f t="shared" ca="1" si="3"/>
        <v>#REF!</v>
      </c>
      <c r="I31" s="75" t="e">
        <f t="shared" ca="1" si="4"/>
        <v>#REF!</v>
      </c>
      <c r="J31" s="78" t="e">
        <f t="shared" ca="1" si="5"/>
        <v>#REF!</v>
      </c>
      <c r="K31" s="78" t="e">
        <f t="shared" ca="1" si="6"/>
        <v>#REF!</v>
      </c>
      <c r="L31" s="76" t="e">
        <f t="shared" ca="1" si="7"/>
        <v>#REF!</v>
      </c>
      <c r="M31" s="77"/>
      <c r="N31" s="76">
        <f t="shared" ca="1" si="8"/>
        <v>0</v>
      </c>
      <c r="O31" s="76">
        <f t="shared" ca="1" si="9"/>
        <v>0</v>
      </c>
      <c r="P31" t="e">
        <f t="shared" ca="1" si="10"/>
        <v>#REF!</v>
      </c>
      <c r="Q31" t="e">
        <f t="shared" ca="1" si="11"/>
        <v>#REF!</v>
      </c>
      <c r="R31" t="e">
        <f t="shared" ca="1" si="12"/>
        <v>#REF!</v>
      </c>
      <c r="S31" t="e">
        <f t="shared" ca="1" si="13"/>
        <v>#REF!</v>
      </c>
      <c r="T31" t="e">
        <f t="shared" ca="1" si="14"/>
        <v>#REF!</v>
      </c>
      <c r="U31" s="49" t="e">
        <f t="shared" ca="1" si="15"/>
        <v>#REF!</v>
      </c>
    </row>
    <row r="32" spans="1:21" ht="20.25" x14ac:dyDescent="0.4">
      <c r="A32" s="58">
        <f>SUBTOTAL(102,$B$6:$B32)</f>
        <v>27</v>
      </c>
      <c r="B32" s="74">
        <v>2</v>
      </c>
      <c r="C32" s="74">
        <v>456349</v>
      </c>
      <c r="D32" s="58" t="s">
        <v>62</v>
      </c>
      <c r="E32" s="75">
        <v>96</v>
      </c>
      <c r="F32" s="75" t="e">
        <f t="shared" ca="1" si="1"/>
        <v>#REF!</v>
      </c>
      <c r="G32" s="75" t="e">
        <f t="shared" ca="1" si="2"/>
        <v>#REF!</v>
      </c>
      <c r="H32" s="75" t="e">
        <f t="shared" ca="1" si="3"/>
        <v>#REF!</v>
      </c>
      <c r="I32" s="75" t="e">
        <f t="shared" ca="1" si="4"/>
        <v>#REF!</v>
      </c>
      <c r="J32" s="78" t="e">
        <f t="shared" ca="1" si="5"/>
        <v>#REF!</v>
      </c>
      <c r="K32" s="78" t="e">
        <f t="shared" ca="1" si="6"/>
        <v>#REF!</v>
      </c>
      <c r="L32" s="76" t="e">
        <f t="shared" ca="1" si="7"/>
        <v>#REF!</v>
      </c>
      <c r="M32" s="77"/>
      <c r="N32" s="76">
        <f t="shared" ca="1" si="8"/>
        <v>0</v>
      </c>
      <c r="O32" s="76">
        <f t="shared" ca="1" si="9"/>
        <v>0</v>
      </c>
      <c r="P32" t="e">
        <f t="shared" ca="1" si="10"/>
        <v>#REF!</v>
      </c>
      <c r="Q32" t="e">
        <f t="shared" ca="1" si="11"/>
        <v>#REF!</v>
      </c>
      <c r="R32" t="e">
        <f t="shared" ca="1" si="12"/>
        <v>#REF!</v>
      </c>
      <c r="S32" t="e">
        <f t="shared" ca="1" si="13"/>
        <v>#REF!</v>
      </c>
      <c r="T32" t="e">
        <f t="shared" ca="1" si="14"/>
        <v>#REF!</v>
      </c>
      <c r="U32" s="49" t="e">
        <f t="shared" ca="1" si="15"/>
        <v>#REF!</v>
      </c>
    </row>
    <row r="33" spans="1:21" ht="20.25" x14ac:dyDescent="0.4">
      <c r="A33" s="58">
        <f>SUBTOTAL(102,$B$6:$B33)</f>
        <v>28</v>
      </c>
      <c r="B33" s="59">
        <v>2</v>
      </c>
      <c r="C33" s="59">
        <v>458422</v>
      </c>
      <c r="D33" s="58" t="s">
        <v>62</v>
      </c>
      <c r="E33" s="60">
        <v>24</v>
      </c>
      <c r="F33" s="60" t="e">
        <f t="shared" ca="1" si="1"/>
        <v>#REF!</v>
      </c>
      <c r="G33" s="60" t="e">
        <f t="shared" ca="1" si="2"/>
        <v>#REF!</v>
      </c>
      <c r="H33" s="60" t="e">
        <f t="shared" ca="1" si="3"/>
        <v>#REF!</v>
      </c>
      <c r="I33" s="60" t="e">
        <f t="shared" ca="1" si="4"/>
        <v>#REF!</v>
      </c>
      <c r="J33" s="63" t="e">
        <f t="shared" ca="1" si="5"/>
        <v>#REF!</v>
      </c>
      <c r="K33" s="63" t="e">
        <f t="shared" ca="1" si="6"/>
        <v>#REF!</v>
      </c>
      <c r="L33" s="61" t="e">
        <f t="shared" ca="1" si="7"/>
        <v>#REF!</v>
      </c>
      <c r="M33" s="62"/>
      <c r="N33" s="61">
        <f t="shared" ca="1" si="8"/>
        <v>0</v>
      </c>
      <c r="O33" s="61">
        <f t="shared" ca="1" si="9"/>
        <v>0</v>
      </c>
      <c r="P33" t="e">
        <f t="shared" ca="1" si="10"/>
        <v>#REF!</v>
      </c>
      <c r="Q33" t="e">
        <f t="shared" ca="1" si="11"/>
        <v>#REF!</v>
      </c>
      <c r="R33" t="e">
        <f t="shared" ca="1" si="12"/>
        <v>#REF!</v>
      </c>
      <c r="S33" t="e">
        <f t="shared" ca="1" si="13"/>
        <v>#REF!</v>
      </c>
      <c r="T33" t="e">
        <f t="shared" ca="1" si="14"/>
        <v>#REF!</v>
      </c>
      <c r="U33" s="49" t="e">
        <f t="shared" ca="1" si="15"/>
        <v>#REF!</v>
      </c>
    </row>
    <row r="34" spans="1:21" ht="20.25" x14ac:dyDescent="0.4">
      <c r="A34" s="58">
        <f>SUBTOTAL(102,$B$6:$B34)</f>
        <v>29</v>
      </c>
      <c r="B34" s="59">
        <v>2</v>
      </c>
      <c r="C34" s="59">
        <v>458423</v>
      </c>
      <c r="D34" s="58" t="s">
        <v>62</v>
      </c>
      <c r="E34" s="60">
        <v>48</v>
      </c>
      <c r="F34" s="60" t="e">
        <f t="shared" ca="1" si="1"/>
        <v>#REF!</v>
      </c>
      <c r="G34" s="60" t="e">
        <f t="shared" ca="1" si="2"/>
        <v>#REF!</v>
      </c>
      <c r="H34" s="60" t="e">
        <f t="shared" ca="1" si="3"/>
        <v>#REF!</v>
      </c>
      <c r="I34" s="60" t="e">
        <f t="shared" ca="1" si="4"/>
        <v>#REF!</v>
      </c>
      <c r="J34" s="63" t="e">
        <f t="shared" ca="1" si="5"/>
        <v>#REF!</v>
      </c>
      <c r="K34" s="63" t="e">
        <f t="shared" ca="1" si="6"/>
        <v>#REF!</v>
      </c>
      <c r="L34" s="61" t="e">
        <f t="shared" ca="1" si="7"/>
        <v>#REF!</v>
      </c>
      <c r="M34" s="62"/>
      <c r="N34" s="61">
        <f t="shared" ca="1" si="8"/>
        <v>0</v>
      </c>
      <c r="O34" s="61">
        <f t="shared" ca="1" si="9"/>
        <v>0</v>
      </c>
      <c r="P34" t="e">
        <f t="shared" ca="1" si="10"/>
        <v>#REF!</v>
      </c>
      <c r="Q34" t="e">
        <f t="shared" ca="1" si="11"/>
        <v>#REF!</v>
      </c>
      <c r="R34" t="e">
        <f t="shared" ca="1" si="12"/>
        <v>#REF!</v>
      </c>
      <c r="S34" t="e">
        <f t="shared" ca="1" si="13"/>
        <v>#REF!</v>
      </c>
      <c r="T34" t="e">
        <f t="shared" ca="1" si="14"/>
        <v>#REF!</v>
      </c>
      <c r="U34" s="49" t="e">
        <f t="shared" ca="1" si="15"/>
        <v>#REF!</v>
      </c>
    </row>
    <row r="35" spans="1:21" ht="20.25" x14ac:dyDescent="0.4">
      <c r="A35" s="58">
        <f>SUBTOTAL(102,$B$6:$B35)</f>
        <v>30</v>
      </c>
      <c r="B35" s="59">
        <v>2</v>
      </c>
      <c r="C35" s="59">
        <v>590966</v>
      </c>
      <c r="D35" s="58" t="s">
        <v>62</v>
      </c>
      <c r="E35" s="60">
        <v>96</v>
      </c>
      <c r="F35" s="60" t="e">
        <f t="shared" ca="1" si="1"/>
        <v>#REF!</v>
      </c>
      <c r="G35" s="60" t="e">
        <f t="shared" ca="1" si="2"/>
        <v>#REF!</v>
      </c>
      <c r="H35" s="60" t="e">
        <f t="shared" ca="1" si="3"/>
        <v>#REF!</v>
      </c>
      <c r="I35" s="60" t="e">
        <f t="shared" ca="1" si="4"/>
        <v>#REF!</v>
      </c>
      <c r="J35" s="63" t="e">
        <f t="shared" ca="1" si="5"/>
        <v>#REF!</v>
      </c>
      <c r="K35" s="63" t="e">
        <f t="shared" ca="1" si="6"/>
        <v>#REF!</v>
      </c>
      <c r="L35" s="61" t="e">
        <f t="shared" ca="1" si="7"/>
        <v>#REF!</v>
      </c>
      <c r="M35" s="62"/>
      <c r="N35" s="61">
        <f t="shared" ca="1" si="8"/>
        <v>0</v>
      </c>
      <c r="O35" s="61">
        <f t="shared" ca="1" si="9"/>
        <v>0</v>
      </c>
      <c r="P35" t="e">
        <f t="shared" ca="1" si="10"/>
        <v>#REF!</v>
      </c>
      <c r="Q35" t="e">
        <f t="shared" ca="1" si="11"/>
        <v>#REF!</v>
      </c>
      <c r="R35" t="e">
        <f t="shared" ca="1" si="12"/>
        <v>#REF!</v>
      </c>
      <c r="S35" t="e">
        <f t="shared" ca="1" si="13"/>
        <v>#REF!</v>
      </c>
      <c r="T35" t="e">
        <f t="shared" ca="1" si="14"/>
        <v>#REF!</v>
      </c>
      <c r="U35" s="49" t="e">
        <f t="shared" ca="1" si="15"/>
        <v>#REF!</v>
      </c>
    </row>
    <row r="36" spans="1:21" ht="20.25" x14ac:dyDescent="0.4">
      <c r="A36" s="58">
        <f>SUBTOTAL(102,$B$6:$B36)</f>
        <v>31</v>
      </c>
      <c r="B36" s="74">
        <v>2</v>
      </c>
      <c r="C36" s="74">
        <v>591603</v>
      </c>
      <c r="D36" s="58" t="s">
        <v>62</v>
      </c>
      <c r="E36" s="75">
        <v>96</v>
      </c>
      <c r="F36" s="75" t="e">
        <f t="shared" ca="1" si="1"/>
        <v>#REF!</v>
      </c>
      <c r="G36" s="75" t="e">
        <f t="shared" ca="1" si="2"/>
        <v>#REF!</v>
      </c>
      <c r="H36" s="75" t="e">
        <f t="shared" ca="1" si="3"/>
        <v>#REF!</v>
      </c>
      <c r="I36" s="75" t="e">
        <f t="shared" ca="1" si="4"/>
        <v>#REF!</v>
      </c>
      <c r="J36" s="78" t="e">
        <f t="shared" ca="1" si="5"/>
        <v>#REF!</v>
      </c>
      <c r="K36" s="78" t="e">
        <f t="shared" ca="1" si="6"/>
        <v>#REF!</v>
      </c>
      <c r="L36" s="76" t="e">
        <f t="shared" ca="1" si="7"/>
        <v>#REF!</v>
      </c>
      <c r="M36" s="77"/>
      <c r="N36" s="76">
        <f t="shared" ca="1" si="8"/>
        <v>0</v>
      </c>
      <c r="O36" s="76">
        <f t="shared" ca="1" si="9"/>
        <v>0</v>
      </c>
      <c r="P36" t="e">
        <f t="shared" ca="1" si="10"/>
        <v>#REF!</v>
      </c>
      <c r="Q36" t="e">
        <f t="shared" ca="1" si="11"/>
        <v>#REF!</v>
      </c>
      <c r="R36" t="e">
        <f t="shared" ca="1" si="12"/>
        <v>#REF!</v>
      </c>
      <c r="S36" t="e">
        <f t="shared" ca="1" si="13"/>
        <v>#REF!</v>
      </c>
      <c r="T36" t="e">
        <f t="shared" ca="1" si="14"/>
        <v>#REF!</v>
      </c>
      <c r="U36" s="49" t="e">
        <f t="shared" ca="1" si="15"/>
        <v>#REF!</v>
      </c>
    </row>
    <row r="37" spans="1:21" ht="20.25" x14ac:dyDescent="0.4">
      <c r="A37" s="58">
        <f>SUBTOTAL(102,$B$6:$B37)</f>
        <v>32</v>
      </c>
      <c r="B37" s="59">
        <v>2</v>
      </c>
      <c r="C37" s="59">
        <v>595841</v>
      </c>
      <c r="D37" s="58" t="s">
        <v>62</v>
      </c>
      <c r="E37" s="60">
        <v>96</v>
      </c>
      <c r="F37" s="60" t="e">
        <f t="shared" ca="1" si="1"/>
        <v>#REF!</v>
      </c>
      <c r="G37" s="60" t="e">
        <f t="shared" ca="1" si="2"/>
        <v>#REF!</v>
      </c>
      <c r="H37" s="60" t="e">
        <f t="shared" ca="1" si="3"/>
        <v>#REF!</v>
      </c>
      <c r="I37" s="60" t="e">
        <f t="shared" ca="1" si="4"/>
        <v>#REF!</v>
      </c>
      <c r="J37" s="63" t="e">
        <f t="shared" ca="1" si="5"/>
        <v>#REF!</v>
      </c>
      <c r="K37" s="63" t="e">
        <f t="shared" ca="1" si="6"/>
        <v>#REF!</v>
      </c>
      <c r="L37" s="61" t="e">
        <f t="shared" ca="1" si="7"/>
        <v>#REF!</v>
      </c>
      <c r="M37" s="62"/>
      <c r="N37" s="61">
        <f t="shared" ca="1" si="8"/>
        <v>0</v>
      </c>
      <c r="O37" s="61">
        <f t="shared" ca="1" si="9"/>
        <v>0</v>
      </c>
      <c r="P37" t="e">
        <f t="shared" ca="1" si="10"/>
        <v>#REF!</v>
      </c>
      <c r="Q37" t="e">
        <f t="shared" ca="1" si="11"/>
        <v>#REF!</v>
      </c>
      <c r="R37" t="e">
        <f t="shared" ca="1" si="12"/>
        <v>#REF!</v>
      </c>
      <c r="S37" t="e">
        <f t="shared" ca="1" si="13"/>
        <v>#REF!</v>
      </c>
      <c r="T37" t="e">
        <f t="shared" ca="1" si="14"/>
        <v>#REF!</v>
      </c>
      <c r="U37" s="49" t="e">
        <f t="shared" ca="1" si="15"/>
        <v>#REF!</v>
      </c>
    </row>
    <row r="38" spans="1:21" ht="20.25" x14ac:dyDescent="0.4">
      <c r="A38" s="58">
        <f>SUBTOTAL(102,$B$6:$B38)</f>
        <v>33</v>
      </c>
      <c r="B38" s="59">
        <v>3</v>
      </c>
      <c r="C38" s="59">
        <v>142376</v>
      </c>
      <c r="D38" s="58" t="s">
        <v>62</v>
      </c>
      <c r="E38" s="60">
        <v>144</v>
      </c>
      <c r="F38" s="60" t="e">
        <f t="shared" ref="F38:F69" ca="1" si="16">ROUNDDOWN($P38/$E38,0)</f>
        <v>#REF!</v>
      </c>
      <c r="G38" s="60" t="e">
        <f t="shared" ref="G38:G69" ca="1" si="17">IF(OR($P38&gt;=0,MOD($P38,$E38)=0),MOD($P38,$E38),MOD($P38,$E38)-$E38)</f>
        <v>#REF!</v>
      </c>
      <c r="H38" s="60" t="e">
        <f t="shared" ref="H38:H69" ca="1" si="18">ROUNDDOWN($Q38/$E38,0)</f>
        <v>#REF!</v>
      </c>
      <c r="I38" s="60" t="e">
        <f t="shared" ref="I38:I69" ca="1" si="19">IF(OR($Q38&gt;=0,MOD($Q38,$E38)=0),MOD($Q38,$E38),MOD($Q38,$E38)-$E38)</f>
        <v>#REF!</v>
      </c>
      <c r="J38" s="63" t="e">
        <f t="shared" ref="J38:J69" ca="1" si="20">ROUNDDOWN($T38/$E38,0)</f>
        <v>#REF!</v>
      </c>
      <c r="K38" s="63" t="e">
        <f t="shared" ref="K38:K69" ca="1" si="21">IF(OR($T38&gt;=0,MOD($T38,$E38)=0),MOD($T38,$E38),MOD($T38,$E38)-$E38)</f>
        <v>#REF!</v>
      </c>
      <c r="L38" s="61" t="e">
        <f t="shared" ref="L38:L69" ca="1" si="22">$O38*$T38</f>
        <v>#REF!</v>
      </c>
      <c r="M38" s="62"/>
      <c r="N38" s="61">
        <f t="shared" ref="N38:N69" ca="1" si="23">$O38*$E38</f>
        <v>0</v>
      </c>
      <c r="O38" s="61">
        <f t="shared" ref="O38:O69" ca="1" si="24">IFERROR(SUMPRODUCT(--(_2Lacdat&lt;=$P$1),--(_2Lpdcd=$C38),--(_2Ldtp="PC"),_2Lpamnt)/
SUMPRODUCT(--(_2Lacdat&lt;=$P$1),--(_2Lpdcd=$C38),--(_2Ldtp="PC"),_2Ltpc),0)</f>
        <v>0</v>
      </c>
      <c r="P38" t="e">
        <f t="shared" ref="P38:P69" ca="1" si="25">IF($B$3="all",0,
SUMPRODUCT(--(_2Lstin=$B$3),--(_2Lacdat&gt;$P$1),--(_2Lddat&lt;=$P$1),--(_2Ldstat&gt;0),--(_2Lpdcd=$C38),_2Ltpc+0))</f>
        <v>#REF!</v>
      </c>
      <c r="Q38" t="e">
        <f t="shared" ref="Q38:Q69" ca="1" si="26">IF($B$3="all",0,
SUMPRODUCT(--(_2Lstout=$B$3),--(_2Lacdat&gt;$P$1),--(_2Lddat&lt;=$P$1),--(_2Ldstat&gt;0),--(_2Lpdcd=$C38),_2Ltpc+0))</f>
        <v>#REF!</v>
      </c>
      <c r="R38" t="e">
        <f t="shared" ref="R38:R69" ca="1" si="27">IF($B$3="all",SUMPRODUCT(--(_2Lacdat&lt;=$P$1),--(_2Ldtp="PC"),--(_2Ldstat&gt;0),--(_2Lpdcd=$C38),_2Ltpc+0),
SUMPRODUCT(--(_2Lstin=$B$3),--(_2Lacdat&lt;=$P$1),--(_2Ldtp="PC"),--(_2Ldstat&gt;0),--(_2Lpdcd=$C38),_2Ltpc+0)+
SUMPRODUCT(--(_2Lstin=$B$3),--(_2Lacdat&lt;=$P$1),--(_2Ldtp="TF"),--(_2Ldstat&gt;0),--(_2Lpdcd=$C38),_2Ltpc+0))</f>
        <v>#REF!</v>
      </c>
      <c r="S38" t="e">
        <f t="shared" ref="S38:S69" ca="1" si="28">IF($B$3="all",SUMPRODUCT(--(_2Lacdat&lt;=$P$1),--(_2Ldtp="SL"),--(_2Ldstat&gt;0),--(_2Lpdcd=$C38),_2Ltpc+0),
SUMPRODUCT(--(_2Lstout=$B$3),--(_2Lacdat&lt;=$P$1),--(_2Ldtp="SL"),--(_2Ldstat&gt;0),--(_2Lpdcd=$C38),_2Ltpc+0)+
SUMPRODUCT(--(_2Lstout=$B$3),--(_2Lacdat&lt;=$P$1),--(_2Ldtp="TF"),--(_2Ldstat&gt;0),--(_2Lpdcd=$C38),_2Ltpc+0))</f>
        <v>#REF!</v>
      </c>
      <c r="T38" t="e">
        <f t="shared" ref="T38:T69" ca="1" si="29">$R38-$S38</f>
        <v>#REF!</v>
      </c>
      <c r="U38" s="49" t="e">
        <f t="shared" ref="U38:U69" ca="1" si="30">IF($T38=0,"NO","OK")</f>
        <v>#REF!</v>
      </c>
    </row>
    <row r="39" spans="1:21" ht="20.25" x14ac:dyDescent="0.4">
      <c r="A39" s="58">
        <f>SUBTOTAL(102,$B$6:$B39)</f>
        <v>34</v>
      </c>
      <c r="B39" s="59">
        <v>3</v>
      </c>
      <c r="C39" s="59">
        <v>304537</v>
      </c>
      <c r="D39" s="58" t="s">
        <v>62</v>
      </c>
      <c r="E39" s="60">
        <v>10</v>
      </c>
      <c r="F39" s="60" t="e">
        <f t="shared" ca="1" si="16"/>
        <v>#REF!</v>
      </c>
      <c r="G39" s="60" t="e">
        <f t="shared" ca="1" si="17"/>
        <v>#REF!</v>
      </c>
      <c r="H39" s="60" t="e">
        <f t="shared" ca="1" si="18"/>
        <v>#REF!</v>
      </c>
      <c r="I39" s="60" t="e">
        <f t="shared" ca="1" si="19"/>
        <v>#REF!</v>
      </c>
      <c r="J39" s="63" t="e">
        <f t="shared" ca="1" si="20"/>
        <v>#REF!</v>
      </c>
      <c r="K39" s="63" t="e">
        <f t="shared" ca="1" si="21"/>
        <v>#REF!</v>
      </c>
      <c r="L39" s="61" t="e">
        <f t="shared" ca="1" si="22"/>
        <v>#REF!</v>
      </c>
      <c r="M39" s="62"/>
      <c r="N39" s="61">
        <f t="shared" ca="1" si="23"/>
        <v>0</v>
      </c>
      <c r="O39" s="61">
        <f t="shared" ca="1" si="24"/>
        <v>0</v>
      </c>
      <c r="P39" t="e">
        <f t="shared" ca="1" si="25"/>
        <v>#REF!</v>
      </c>
      <c r="Q39" t="e">
        <f t="shared" ca="1" si="26"/>
        <v>#REF!</v>
      </c>
      <c r="R39" t="e">
        <f t="shared" ca="1" si="27"/>
        <v>#REF!</v>
      </c>
      <c r="S39" t="e">
        <f t="shared" ca="1" si="28"/>
        <v>#REF!</v>
      </c>
      <c r="T39" t="e">
        <f t="shared" ca="1" si="29"/>
        <v>#REF!</v>
      </c>
      <c r="U39" s="49" t="e">
        <f t="shared" ca="1" si="30"/>
        <v>#REF!</v>
      </c>
    </row>
    <row r="40" spans="1:21" ht="20.25" x14ac:dyDescent="0.4">
      <c r="A40" s="58">
        <f>SUBTOTAL(102,$B$6:$B40)</f>
        <v>35</v>
      </c>
      <c r="B40" s="59">
        <v>3</v>
      </c>
      <c r="C40" s="59">
        <v>402854</v>
      </c>
      <c r="D40" s="58" t="s">
        <v>62</v>
      </c>
      <c r="E40" s="60">
        <v>18</v>
      </c>
      <c r="F40" s="60" t="e">
        <f t="shared" ca="1" si="16"/>
        <v>#REF!</v>
      </c>
      <c r="G40" s="60" t="e">
        <f t="shared" ca="1" si="17"/>
        <v>#REF!</v>
      </c>
      <c r="H40" s="60" t="e">
        <f t="shared" ca="1" si="18"/>
        <v>#REF!</v>
      </c>
      <c r="I40" s="60" t="e">
        <f t="shared" ca="1" si="19"/>
        <v>#REF!</v>
      </c>
      <c r="J40" s="63" t="e">
        <f t="shared" ca="1" si="20"/>
        <v>#REF!</v>
      </c>
      <c r="K40" s="63" t="e">
        <f t="shared" ca="1" si="21"/>
        <v>#REF!</v>
      </c>
      <c r="L40" s="61" t="e">
        <f t="shared" ca="1" si="22"/>
        <v>#REF!</v>
      </c>
      <c r="M40" s="62"/>
      <c r="N40" s="61">
        <f t="shared" ca="1" si="23"/>
        <v>0</v>
      </c>
      <c r="O40" s="61">
        <f t="shared" ca="1" si="24"/>
        <v>0</v>
      </c>
      <c r="P40" t="e">
        <f t="shared" ca="1" si="25"/>
        <v>#REF!</v>
      </c>
      <c r="Q40" t="e">
        <f t="shared" ca="1" si="26"/>
        <v>#REF!</v>
      </c>
      <c r="R40" t="e">
        <f t="shared" ca="1" si="27"/>
        <v>#REF!</v>
      </c>
      <c r="S40" t="e">
        <f t="shared" ca="1" si="28"/>
        <v>#REF!</v>
      </c>
      <c r="T40" t="e">
        <f t="shared" ca="1" si="29"/>
        <v>#REF!</v>
      </c>
      <c r="U40" s="49" t="e">
        <f t="shared" ca="1" si="30"/>
        <v>#REF!</v>
      </c>
    </row>
    <row r="41" spans="1:21" ht="20.25" x14ac:dyDescent="0.4">
      <c r="A41" s="58">
        <f>SUBTOTAL(102,$B$6:$B41)</f>
        <v>36</v>
      </c>
      <c r="B41" s="59">
        <v>3</v>
      </c>
      <c r="C41" s="59">
        <v>405469</v>
      </c>
      <c r="D41" s="58" t="s">
        <v>62</v>
      </c>
      <c r="E41" s="60">
        <v>96</v>
      </c>
      <c r="F41" s="60" t="e">
        <f t="shared" ca="1" si="16"/>
        <v>#REF!</v>
      </c>
      <c r="G41" s="60" t="e">
        <f t="shared" ca="1" si="17"/>
        <v>#REF!</v>
      </c>
      <c r="H41" s="60" t="e">
        <f t="shared" ca="1" si="18"/>
        <v>#REF!</v>
      </c>
      <c r="I41" s="60" t="e">
        <f t="shared" ca="1" si="19"/>
        <v>#REF!</v>
      </c>
      <c r="J41" s="63" t="e">
        <f t="shared" ca="1" si="20"/>
        <v>#REF!</v>
      </c>
      <c r="K41" s="63" t="e">
        <f t="shared" ca="1" si="21"/>
        <v>#REF!</v>
      </c>
      <c r="L41" s="61" t="e">
        <f t="shared" ca="1" si="22"/>
        <v>#REF!</v>
      </c>
      <c r="M41" s="62"/>
      <c r="N41" s="61">
        <f t="shared" ca="1" si="23"/>
        <v>0</v>
      </c>
      <c r="O41" s="61">
        <f t="shared" ca="1" si="24"/>
        <v>0</v>
      </c>
      <c r="P41" t="e">
        <f t="shared" ca="1" si="25"/>
        <v>#REF!</v>
      </c>
      <c r="Q41" t="e">
        <f t="shared" ca="1" si="26"/>
        <v>#REF!</v>
      </c>
      <c r="R41" t="e">
        <f t="shared" ca="1" si="27"/>
        <v>#REF!</v>
      </c>
      <c r="S41" t="e">
        <f t="shared" ca="1" si="28"/>
        <v>#REF!</v>
      </c>
      <c r="T41" t="e">
        <f t="shared" ca="1" si="29"/>
        <v>#REF!</v>
      </c>
      <c r="U41" s="49" t="e">
        <f t="shared" ca="1" si="30"/>
        <v>#REF!</v>
      </c>
    </row>
    <row r="42" spans="1:21" ht="20.25" x14ac:dyDescent="0.4">
      <c r="A42" s="58">
        <f>SUBTOTAL(102,$B$6:$B42)</f>
        <v>37</v>
      </c>
      <c r="B42" s="74">
        <v>3</v>
      </c>
      <c r="C42" s="74">
        <v>405471</v>
      </c>
      <c r="D42" s="58" t="s">
        <v>62</v>
      </c>
      <c r="E42" s="75">
        <v>36</v>
      </c>
      <c r="F42" s="75" t="e">
        <f t="shared" ca="1" si="16"/>
        <v>#REF!</v>
      </c>
      <c r="G42" s="75" t="e">
        <f t="shared" ca="1" si="17"/>
        <v>#REF!</v>
      </c>
      <c r="H42" s="75" t="e">
        <f t="shared" ca="1" si="18"/>
        <v>#REF!</v>
      </c>
      <c r="I42" s="75" t="e">
        <f t="shared" ca="1" si="19"/>
        <v>#REF!</v>
      </c>
      <c r="J42" s="78" t="e">
        <f t="shared" ca="1" si="20"/>
        <v>#REF!</v>
      </c>
      <c r="K42" s="78" t="e">
        <f t="shared" ca="1" si="21"/>
        <v>#REF!</v>
      </c>
      <c r="L42" s="76" t="e">
        <f t="shared" ca="1" si="22"/>
        <v>#REF!</v>
      </c>
      <c r="M42" s="77"/>
      <c r="N42" s="76">
        <f t="shared" ca="1" si="23"/>
        <v>0</v>
      </c>
      <c r="O42" s="76">
        <f t="shared" ca="1" si="24"/>
        <v>0</v>
      </c>
      <c r="P42" t="e">
        <f t="shared" ca="1" si="25"/>
        <v>#REF!</v>
      </c>
      <c r="Q42" t="e">
        <f t="shared" ca="1" si="26"/>
        <v>#REF!</v>
      </c>
      <c r="R42" t="e">
        <f t="shared" ca="1" si="27"/>
        <v>#REF!</v>
      </c>
      <c r="S42" t="e">
        <f t="shared" ca="1" si="28"/>
        <v>#REF!</v>
      </c>
      <c r="T42" t="e">
        <f t="shared" ca="1" si="29"/>
        <v>#REF!</v>
      </c>
      <c r="U42" s="49" t="e">
        <f t="shared" ca="1" si="30"/>
        <v>#REF!</v>
      </c>
    </row>
    <row r="43" spans="1:21" ht="20.25" x14ac:dyDescent="0.4">
      <c r="A43" s="58">
        <f>SUBTOTAL(102,$B$6:$B43)</f>
        <v>38</v>
      </c>
      <c r="B43" s="59">
        <v>3</v>
      </c>
      <c r="C43" s="59">
        <v>405479</v>
      </c>
      <c r="D43" s="58" t="s">
        <v>62</v>
      </c>
      <c r="E43" s="60">
        <v>6</v>
      </c>
      <c r="F43" s="60" t="e">
        <f t="shared" ca="1" si="16"/>
        <v>#REF!</v>
      </c>
      <c r="G43" s="60" t="e">
        <f t="shared" ca="1" si="17"/>
        <v>#REF!</v>
      </c>
      <c r="H43" s="60" t="e">
        <f t="shared" ca="1" si="18"/>
        <v>#REF!</v>
      </c>
      <c r="I43" s="60" t="e">
        <f t="shared" ca="1" si="19"/>
        <v>#REF!</v>
      </c>
      <c r="J43" s="63" t="e">
        <f t="shared" ca="1" si="20"/>
        <v>#REF!</v>
      </c>
      <c r="K43" s="63" t="e">
        <f t="shared" ca="1" si="21"/>
        <v>#REF!</v>
      </c>
      <c r="L43" s="61" t="e">
        <f t="shared" ca="1" si="22"/>
        <v>#REF!</v>
      </c>
      <c r="M43" s="62"/>
      <c r="N43" s="61">
        <f t="shared" ca="1" si="23"/>
        <v>0</v>
      </c>
      <c r="O43" s="61">
        <f t="shared" ca="1" si="24"/>
        <v>0</v>
      </c>
      <c r="P43" t="e">
        <f t="shared" ca="1" si="25"/>
        <v>#REF!</v>
      </c>
      <c r="Q43" t="e">
        <f t="shared" ca="1" si="26"/>
        <v>#REF!</v>
      </c>
      <c r="R43" t="e">
        <f t="shared" ca="1" si="27"/>
        <v>#REF!</v>
      </c>
      <c r="S43" t="e">
        <f t="shared" ca="1" si="28"/>
        <v>#REF!</v>
      </c>
      <c r="T43" t="e">
        <f t="shared" ca="1" si="29"/>
        <v>#REF!</v>
      </c>
      <c r="U43" s="49" t="e">
        <f t="shared" ca="1" si="30"/>
        <v>#REF!</v>
      </c>
    </row>
    <row r="44" spans="1:21" ht="20.25" x14ac:dyDescent="0.4">
      <c r="A44" s="58">
        <f>SUBTOTAL(102,$B$6:$B44)</f>
        <v>39</v>
      </c>
      <c r="B44" s="59">
        <v>3</v>
      </c>
      <c r="C44" s="59">
        <v>405485</v>
      </c>
      <c r="D44" s="58" t="s">
        <v>62</v>
      </c>
      <c r="E44" s="60">
        <v>10</v>
      </c>
      <c r="F44" s="60" t="e">
        <f t="shared" ca="1" si="16"/>
        <v>#REF!</v>
      </c>
      <c r="G44" s="60" t="e">
        <f t="shared" ca="1" si="17"/>
        <v>#REF!</v>
      </c>
      <c r="H44" s="60" t="e">
        <f t="shared" ca="1" si="18"/>
        <v>#REF!</v>
      </c>
      <c r="I44" s="60" t="e">
        <f t="shared" ca="1" si="19"/>
        <v>#REF!</v>
      </c>
      <c r="J44" s="63" t="e">
        <f t="shared" ca="1" si="20"/>
        <v>#REF!</v>
      </c>
      <c r="K44" s="63" t="e">
        <f t="shared" ca="1" si="21"/>
        <v>#REF!</v>
      </c>
      <c r="L44" s="61" t="e">
        <f t="shared" ca="1" si="22"/>
        <v>#REF!</v>
      </c>
      <c r="M44" s="62"/>
      <c r="N44" s="61">
        <f t="shared" ca="1" si="23"/>
        <v>0</v>
      </c>
      <c r="O44" s="61">
        <f t="shared" ca="1" si="24"/>
        <v>0</v>
      </c>
      <c r="P44" t="e">
        <f t="shared" ca="1" si="25"/>
        <v>#REF!</v>
      </c>
      <c r="Q44" t="e">
        <f t="shared" ca="1" si="26"/>
        <v>#REF!</v>
      </c>
      <c r="R44" t="e">
        <f t="shared" ca="1" si="27"/>
        <v>#REF!</v>
      </c>
      <c r="S44" t="e">
        <f t="shared" ca="1" si="28"/>
        <v>#REF!</v>
      </c>
      <c r="T44" t="e">
        <f t="shared" ca="1" si="29"/>
        <v>#REF!</v>
      </c>
      <c r="U44" s="49" t="e">
        <f t="shared" ca="1" si="30"/>
        <v>#REF!</v>
      </c>
    </row>
    <row r="45" spans="1:21" ht="20.25" x14ac:dyDescent="0.4">
      <c r="A45" s="58">
        <f>SUBTOTAL(102,$B$6:$B45)</f>
        <v>40</v>
      </c>
      <c r="B45" s="59">
        <v>3</v>
      </c>
      <c r="C45" s="59">
        <v>452508</v>
      </c>
      <c r="D45" s="58" t="s">
        <v>62</v>
      </c>
      <c r="E45" s="60">
        <v>36</v>
      </c>
      <c r="F45" s="60" t="e">
        <f t="shared" ca="1" si="16"/>
        <v>#REF!</v>
      </c>
      <c r="G45" s="60" t="e">
        <f t="shared" ca="1" si="17"/>
        <v>#REF!</v>
      </c>
      <c r="H45" s="60" t="e">
        <f t="shared" ca="1" si="18"/>
        <v>#REF!</v>
      </c>
      <c r="I45" s="60" t="e">
        <f t="shared" ca="1" si="19"/>
        <v>#REF!</v>
      </c>
      <c r="J45" s="63" t="e">
        <f t="shared" ca="1" si="20"/>
        <v>#REF!</v>
      </c>
      <c r="K45" s="63" t="e">
        <f t="shared" ca="1" si="21"/>
        <v>#REF!</v>
      </c>
      <c r="L45" s="61" t="e">
        <f t="shared" ca="1" si="22"/>
        <v>#REF!</v>
      </c>
      <c r="M45" s="62"/>
      <c r="N45" s="61">
        <f t="shared" ca="1" si="23"/>
        <v>0</v>
      </c>
      <c r="O45" s="61">
        <f t="shared" ca="1" si="24"/>
        <v>0</v>
      </c>
      <c r="P45" t="e">
        <f t="shared" ca="1" si="25"/>
        <v>#REF!</v>
      </c>
      <c r="Q45" t="e">
        <f t="shared" ca="1" si="26"/>
        <v>#REF!</v>
      </c>
      <c r="R45" t="e">
        <f t="shared" ca="1" si="27"/>
        <v>#REF!</v>
      </c>
      <c r="S45" t="e">
        <f t="shared" ca="1" si="28"/>
        <v>#REF!</v>
      </c>
      <c r="T45" t="e">
        <f t="shared" ca="1" si="29"/>
        <v>#REF!</v>
      </c>
      <c r="U45" s="49" t="e">
        <f t="shared" ca="1" si="30"/>
        <v>#REF!</v>
      </c>
    </row>
    <row r="46" spans="1:21" ht="20.25" x14ac:dyDescent="0.4">
      <c r="A46" s="58">
        <f>SUBTOTAL(102,$B$6:$B46)</f>
        <v>41</v>
      </c>
      <c r="B46" s="59">
        <v>3</v>
      </c>
      <c r="C46" s="59">
        <v>452725</v>
      </c>
      <c r="D46" s="58" t="s">
        <v>62</v>
      </c>
      <c r="E46" s="60">
        <v>144</v>
      </c>
      <c r="F46" s="60" t="e">
        <f t="shared" ca="1" si="16"/>
        <v>#REF!</v>
      </c>
      <c r="G46" s="60" t="e">
        <f t="shared" ca="1" si="17"/>
        <v>#REF!</v>
      </c>
      <c r="H46" s="60" t="e">
        <f t="shared" ca="1" si="18"/>
        <v>#REF!</v>
      </c>
      <c r="I46" s="60" t="e">
        <f t="shared" ca="1" si="19"/>
        <v>#REF!</v>
      </c>
      <c r="J46" s="63" t="e">
        <f t="shared" ca="1" si="20"/>
        <v>#REF!</v>
      </c>
      <c r="K46" s="63" t="e">
        <f t="shared" ca="1" si="21"/>
        <v>#REF!</v>
      </c>
      <c r="L46" s="61" t="e">
        <f t="shared" ca="1" si="22"/>
        <v>#REF!</v>
      </c>
      <c r="M46" s="62"/>
      <c r="N46" s="61">
        <f t="shared" ca="1" si="23"/>
        <v>0</v>
      </c>
      <c r="O46" s="61">
        <f t="shared" ca="1" si="24"/>
        <v>0</v>
      </c>
      <c r="P46" t="e">
        <f t="shared" ca="1" si="25"/>
        <v>#REF!</v>
      </c>
      <c r="Q46" t="e">
        <f t="shared" ca="1" si="26"/>
        <v>#REF!</v>
      </c>
      <c r="R46" t="e">
        <f t="shared" ca="1" si="27"/>
        <v>#REF!</v>
      </c>
      <c r="S46" t="e">
        <f t="shared" ca="1" si="28"/>
        <v>#REF!</v>
      </c>
      <c r="T46" t="e">
        <f t="shared" ca="1" si="29"/>
        <v>#REF!</v>
      </c>
      <c r="U46" s="49" t="e">
        <f t="shared" ca="1" si="30"/>
        <v>#REF!</v>
      </c>
    </row>
    <row r="47" spans="1:21" ht="20.25" x14ac:dyDescent="0.4">
      <c r="A47" s="58">
        <f>SUBTOTAL(102,$B$6:$B47)</f>
        <v>42</v>
      </c>
      <c r="B47" s="59">
        <v>3</v>
      </c>
      <c r="C47" s="59">
        <v>452726</v>
      </c>
      <c r="D47" s="58" t="s">
        <v>62</v>
      </c>
      <c r="E47" s="60">
        <v>72</v>
      </c>
      <c r="F47" s="60" t="e">
        <f t="shared" ca="1" si="16"/>
        <v>#REF!</v>
      </c>
      <c r="G47" s="60" t="e">
        <f t="shared" ca="1" si="17"/>
        <v>#REF!</v>
      </c>
      <c r="H47" s="60" t="e">
        <f t="shared" ca="1" si="18"/>
        <v>#REF!</v>
      </c>
      <c r="I47" s="60" t="e">
        <f t="shared" ca="1" si="19"/>
        <v>#REF!</v>
      </c>
      <c r="J47" s="63" t="e">
        <f t="shared" ca="1" si="20"/>
        <v>#REF!</v>
      </c>
      <c r="K47" s="63" t="e">
        <f t="shared" ca="1" si="21"/>
        <v>#REF!</v>
      </c>
      <c r="L47" s="61" t="e">
        <f t="shared" ca="1" si="22"/>
        <v>#REF!</v>
      </c>
      <c r="M47" s="62"/>
      <c r="N47" s="61">
        <f t="shared" ca="1" si="23"/>
        <v>0</v>
      </c>
      <c r="O47" s="61">
        <f t="shared" ca="1" si="24"/>
        <v>0</v>
      </c>
      <c r="P47" t="e">
        <f t="shared" ca="1" si="25"/>
        <v>#REF!</v>
      </c>
      <c r="Q47" t="e">
        <f t="shared" ca="1" si="26"/>
        <v>#REF!</v>
      </c>
      <c r="R47" t="e">
        <f t="shared" ca="1" si="27"/>
        <v>#REF!</v>
      </c>
      <c r="S47" t="e">
        <f t="shared" ca="1" si="28"/>
        <v>#REF!</v>
      </c>
      <c r="T47" t="e">
        <f t="shared" ca="1" si="29"/>
        <v>#REF!</v>
      </c>
      <c r="U47" s="49" t="e">
        <f t="shared" ca="1" si="30"/>
        <v>#REF!</v>
      </c>
    </row>
    <row r="48" spans="1:21" ht="20.25" x14ac:dyDescent="0.4">
      <c r="A48" s="58">
        <f>SUBTOTAL(102,$B$6:$B48)</f>
        <v>43</v>
      </c>
      <c r="B48" s="59">
        <v>3</v>
      </c>
      <c r="C48" s="59">
        <v>452727</v>
      </c>
      <c r="D48" s="58" t="s">
        <v>62</v>
      </c>
      <c r="E48" s="60">
        <v>24</v>
      </c>
      <c r="F48" s="60" t="e">
        <f t="shared" ca="1" si="16"/>
        <v>#REF!</v>
      </c>
      <c r="G48" s="60" t="e">
        <f t="shared" ca="1" si="17"/>
        <v>#REF!</v>
      </c>
      <c r="H48" s="60" t="e">
        <f t="shared" ca="1" si="18"/>
        <v>#REF!</v>
      </c>
      <c r="I48" s="60" t="e">
        <f t="shared" ca="1" si="19"/>
        <v>#REF!</v>
      </c>
      <c r="J48" s="63" t="e">
        <f t="shared" ca="1" si="20"/>
        <v>#REF!</v>
      </c>
      <c r="K48" s="63" t="e">
        <f t="shared" ca="1" si="21"/>
        <v>#REF!</v>
      </c>
      <c r="L48" s="61" t="e">
        <f t="shared" ca="1" si="22"/>
        <v>#REF!</v>
      </c>
      <c r="M48" s="62"/>
      <c r="N48" s="61">
        <f t="shared" ca="1" si="23"/>
        <v>0</v>
      </c>
      <c r="O48" s="61">
        <f t="shared" ca="1" si="24"/>
        <v>0</v>
      </c>
      <c r="P48" t="e">
        <f t="shared" ca="1" si="25"/>
        <v>#REF!</v>
      </c>
      <c r="Q48" t="e">
        <f t="shared" ca="1" si="26"/>
        <v>#REF!</v>
      </c>
      <c r="R48" t="e">
        <f t="shared" ca="1" si="27"/>
        <v>#REF!</v>
      </c>
      <c r="S48" t="e">
        <f t="shared" ca="1" si="28"/>
        <v>#REF!</v>
      </c>
      <c r="T48" t="e">
        <f t="shared" ca="1" si="29"/>
        <v>#REF!</v>
      </c>
      <c r="U48" s="49" t="e">
        <f t="shared" ca="1" si="30"/>
        <v>#REF!</v>
      </c>
    </row>
    <row r="49" spans="1:21" ht="20.25" x14ac:dyDescent="0.4">
      <c r="A49" s="58">
        <f>SUBTOTAL(102,$B$6:$B49)</f>
        <v>44</v>
      </c>
      <c r="B49" s="59">
        <v>3</v>
      </c>
      <c r="C49" s="59">
        <v>452728</v>
      </c>
      <c r="D49" s="58" t="s">
        <v>62</v>
      </c>
      <c r="E49" s="60">
        <v>8</v>
      </c>
      <c r="F49" s="60" t="e">
        <f t="shared" ca="1" si="16"/>
        <v>#REF!</v>
      </c>
      <c r="G49" s="60" t="e">
        <f t="shared" ca="1" si="17"/>
        <v>#REF!</v>
      </c>
      <c r="H49" s="60" t="e">
        <f t="shared" ca="1" si="18"/>
        <v>#REF!</v>
      </c>
      <c r="I49" s="60" t="e">
        <f t="shared" ca="1" si="19"/>
        <v>#REF!</v>
      </c>
      <c r="J49" s="63" t="e">
        <f t="shared" ca="1" si="20"/>
        <v>#REF!</v>
      </c>
      <c r="K49" s="63" t="e">
        <f t="shared" ca="1" si="21"/>
        <v>#REF!</v>
      </c>
      <c r="L49" s="61" t="e">
        <f t="shared" ca="1" si="22"/>
        <v>#REF!</v>
      </c>
      <c r="M49" s="62"/>
      <c r="N49" s="61">
        <f t="shared" ca="1" si="23"/>
        <v>0</v>
      </c>
      <c r="O49" s="61">
        <f t="shared" ca="1" si="24"/>
        <v>0</v>
      </c>
      <c r="P49" t="e">
        <f t="shared" ca="1" si="25"/>
        <v>#REF!</v>
      </c>
      <c r="Q49" t="e">
        <f t="shared" ca="1" si="26"/>
        <v>#REF!</v>
      </c>
      <c r="R49" t="e">
        <f t="shared" ca="1" si="27"/>
        <v>#REF!</v>
      </c>
      <c r="S49" t="e">
        <f t="shared" ca="1" si="28"/>
        <v>#REF!</v>
      </c>
      <c r="T49" t="e">
        <f t="shared" ca="1" si="29"/>
        <v>#REF!</v>
      </c>
      <c r="U49" s="49" t="e">
        <f t="shared" ca="1" si="30"/>
        <v>#REF!</v>
      </c>
    </row>
    <row r="50" spans="1:21" ht="20.25" x14ac:dyDescent="0.4">
      <c r="A50" s="58">
        <f>SUBTOTAL(102,$B$6:$B50)</f>
        <v>45</v>
      </c>
      <c r="B50" s="59">
        <v>3</v>
      </c>
      <c r="C50" s="59">
        <v>452729</v>
      </c>
      <c r="D50" s="58" t="s">
        <v>62</v>
      </c>
      <c r="E50" s="60">
        <v>4</v>
      </c>
      <c r="F50" s="60" t="e">
        <f t="shared" ca="1" si="16"/>
        <v>#REF!</v>
      </c>
      <c r="G50" s="60" t="e">
        <f t="shared" ca="1" si="17"/>
        <v>#REF!</v>
      </c>
      <c r="H50" s="60" t="e">
        <f t="shared" ca="1" si="18"/>
        <v>#REF!</v>
      </c>
      <c r="I50" s="60" t="e">
        <f t="shared" ca="1" si="19"/>
        <v>#REF!</v>
      </c>
      <c r="J50" s="63" t="e">
        <f t="shared" ca="1" si="20"/>
        <v>#REF!</v>
      </c>
      <c r="K50" s="63" t="e">
        <f t="shared" ca="1" si="21"/>
        <v>#REF!</v>
      </c>
      <c r="L50" s="61" t="e">
        <f t="shared" ca="1" si="22"/>
        <v>#REF!</v>
      </c>
      <c r="M50" s="62"/>
      <c r="N50" s="61">
        <f t="shared" ca="1" si="23"/>
        <v>0</v>
      </c>
      <c r="O50" s="61">
        <f t="shared" ca="1" si="24"/>
        <v>0</v>
      </c>
      <c r="P50" t="e">
        <f t="shared" ca="1" si="25"/>
        <v>#REF!</v>
      </c>
      <c r="Q50" t="e">
        <f t="shared" ca="1" si="26"/>
        <v>#REF!</v>
      </c>
      <c r="R50" t="e">
        <f t="shared" ca="1" si="27"/>
        <v>#REF!</v>
      </c>
      <c r="S50" t="e">
        <f t="shared" ca="1" si="28"/>
        <v>#REF!</v>
      </c>
      <c r="T50" t="e">
        <f t="shared" ca="1" si="29"/>
        <v>#REF!</v>
      </c>
      <c r="U50" s="49" t="e">
        <f t="shared" ca="1" si="30"/>
        <v>#REF!</v>
      </c>
    </row>
    <row r="51" spans="1:21" ht="20.25" x14ac:dyDescent="0.4">
      <c r="A51" s="58">
        <f>SUBTOTAL(102,$B$6:$B51)</f>
        <v>46</v>
      </c>
      <c r="B51" s="59">
        <v>3</v>
      </c>
      <c r="C51" s="59">
        <v>452731</v>
      </c>
      <c r="D51" s="58" t="s">
        <v>62</v>
      </c>
      <c r="E51" s="60">
        <v>144</v>
      </c>
      <c r="F51" s="60" t="e">
        <f t="shared" ca="1" si="16"/>
        <v>#REF!</v>
      </c>
      <c r="G51" s="60" t="e">
        <f t="shared" ca="1" si="17"/>
        <v>#REF!</v>
      </c>
      <c r="H51" s="60" t="e">
        <f t="shared" ca="1" si="18"/>
        <v>#REF!</v>
      </c>
      <c r="I51" s="60" t="e">
        <f t="shared" ca="1" si="19"/>
        <v>#REF!</v>
      </c>
      <c r="J51" s="63" t="e">
        <f t="shared" ca="1" si="20"/>
        <v>#REF!</v>
      </c>
      <c r="K51" s="63" t="e">
        <f t="shared" ca="1" si="21"/>
        <v>#REF!</v>
      </c>
      <c r="L51" s="61" t="e">
        <f t="shared" ca="1" si="22"/>
        <v>#REF!</v>
      </c>
      <c r="M51" s="62"/>
      <c r="N51" s="61">
        <f t="shared" ca="1" si="23"/>
        <v>0</v>
      </c>
      <c r="O51" s="61">
        <f t="shared" ca="1" si="24"/>
        <v>0</v>
      </c>
      <c r="P51" t="e">
        <f t="shared" ca="1" si="25"/>
        <v>#REF!</v>
      </c>
      <c r="Q51" t="e">
        <f t="shared" ca="1" si="26"/>
        <v>#REF!</v>
      </c>
      <c r="R51" t="e">
        <f t="shared" ca="1" si="27"/>
        <v>#REF!</v>
      </c>
      <c r="S51" t="e">
        <f t="shared" ca="1" si="28"/>
        <v>#REF!</v>
      </c>
      <c r="T51" t="e">
        <f t="shared" ca="1" si="29"/>
        <v>#REF!</v>
      </c>
      <c r="U51" s="49" t="e">
        <f t="shared" ca="1" si="30"/>
        <v>#REF!</v>
      </c>
    </row>
    <row r="52" spans="1:21" ht="20.25" x14ac:dyDescent="0.4">
      <c r="A52" s="58">
        <f>SUBTOTAL(102,$B$6:$B52)</f>
        <v>47</v>
      </c>
      <c r="B52" s="59">
        <v>3</v>
      </c>
      <c r="C52" s="59">
        <v>452732</v>
      </c>
      <c r="D52" s="58" t="s">
        <v>62</v>
      </c>
      <c r="E52" s="60">
        <v>72</v>
      </c>
      <c r="F52" s="60" t="e">
        <f t="shared" ca="1" si="16"/>
        <v>#REF!</v>
      </c>
      <c r="G52" s="60" t="e">
        <f t="shared" ca="1" si="17"/>
        <v>#REF!</v>
      </c>
      <c r="H52" s="60" t="e">
        <f t="shared" ca="1" si="18"/>
        <v>#REF!</v>
      </c>
      <c r="I52" s="60" t="e">
        <f t="shared" ca="1" si="19"/>
        <v>#REF!</v>
      </c>
      <c r="J52" s="63" t="e">
        <f t="shared" ca="1" si="20"/>
        <v>#REF!</v>
      </c>
      <c r="K52" s="63" t="e">
        <f t="shared" ca="1" si="21"/>
        <v>#REF!</v>
      </c>
      <c r="L52" s="61" t="e">
        <f t="shared" ca="1" si="22"/>
        <v>#REF!</v>
      </c>
      <c r="M52" s="62"/>
      <c r="N52" s="61">
        <f t="shared" ca="1" si="23"/>
        <v>0</v>
      </c>
      <c r="O52" s="61">
        <f t="shared" ca="1" si="24"/>
        <v>0</v>
      </c>
      <c r="P52" t="e">
        <f t="shared" ca="1" si="25"/>
        <v>#REF!</v>
      </c>
      <c r="Q52" t="e">
        <f t="shared" ca="1" si="26"/>
        <v>#REF!</v>
      </c>
      <c r="R52" t="e">
        <f t="shared" ca="1" si="27"/>
        <v>#REF!</v>
      </c>
      <c r="S52" t="e">
        <f t="shared" ca="1" si="28"/>
        <v>#REF!</v>
      </c>
      <c r="T52" t="e">
        <f t="shared" ca="1" si="29"/>
        <v>#REF!</v>
      </c>
      <c r="U52" s="49" t="e">
        <f t="shared" ca="1" si="30"/>
        <v>#REF!</v>
      </c>
    </row>
    <row r="53" spans="1:21" ht="20.25" x14ac:dyDescent="0.4">
      <c r="A53" s="58">
        <f>SUBTOTAL(102,$B$6:$B53)</f>
        <v>48</v>
      </c>
      <c r="B53" s="59">
        <v>3</v>
      </c>
      <c r="C53" s="59">
        <v>452734</v>
      </c>
      <c r="D53" s="58" t="s">
        <v>62</v>
      </c>
      <c r="E53" s="60">
        <v>8</v>
      </c>
      <c r="F53" s="60" t="e">
        <f t="shared" ca="1" si="16"/>
        <v>#REF!</v>
      </c>
      <c r="G53" s="60" t="e">
        <f t="shared" ca="1" si="17"/>
        <v>#REF!</v>
      </c>
      <c r="H53" s="60" t="e">
        <f t="shared" ca="1" si="18"/>
        <v>#REF!</v>
      </c>
      <c r="I53" s="60" t="e">
        <f t="shared" ca="1" si="19"/>
        <v>#REF!</v>
      </c>
      <c r="J53" s="63" t="e">
        <f t="shared" ca="1" si="20"/>
        <v>#REF!</v>
      </c>
      <c r="K53" s="63" t="e">
        <f t="shared" ca="1" si="21"/>
        <v>#REF!</v>
      </c>
      <c r="L53" s="61" t="e">
        <f t="shared" ca="1" si="22"/>
        <v>#REF!</v>
      </c>
      <c r="M53" s="62"/>
      <c r="N53" s="61">
        <f t="shared" ca="1" si="23"/>
        <v>0</v>
      </c>
      <c r="O53" s="61">
        <f t="shared" ca="1" si="24"/>
        <v>0</v>
      </c>
      <c r="P53" t="e">
        <f t="shared" ca="1" si="25"/>
        <v>#REF!</v>
      </c>
      <c r="Q53" t="e">
        <f t="shared" ca="1" si="26"/>
        <v>#REF!</v>
      </c>
      <c r="R53" t="e">
        <f t="shared" ca="1" si="27"/>
        <v>#REF!</v>
      </c>
      <c r="S53" t="e">
        <f t="shared" ca="1" si="28"/>
        <v>#REF!</v>
      </c>
      <c r="T53" t="e">
        <f t="shared" ca="1" si="29"/>
        <v>#REF!</v>
      </c>
      <c r="U53" s="49" t="e">
        <f t="shared" ca="1" si="30"/>
        <v>#REF!</v>
      </c>
    </row>
    <row r="54" spans="1:21" ht="20.25" x14ac:dyDescent="0.4">
      <c r="A54" s="58">
        <f>SUBTOTAL(102,$B$6:$B54)</f>
        <v>49</v>
      </c>
      <c r="B54" s="59">
        <v>3</v>
      </c>
      <c r="C54" s="59">
        <v>452735</v>
      </c>
      <c r="D54" s="58" t="s">
        <v>62</v>
      </c>
      <c r="E54" s="60">
        <v>4</v>
      </c>
      <c r="F54" s="60" t="e">
        <f t="shared" ca="1" si="16"/>
        <v>#REF!</v>
      </c>
      <c r="G54" s="60" t="e">
        <f t="shared" ca="1" si="17"/>
        <v>#REF!</v>
      </c>
      <c r="H54" s="60" t="e">
        <f t="shared" ca="1" si="18"/>
        <v>#REF!</v>
      </c>
      <c r="I54" s="60" t="e">
        <f t="shared" ca="1" si="19"/>
        <v>#REF!</v>
      </c>
      <c r="J54" s="63" t="e">
        <f t="shared" ca="1" si="20"/>
        <v>#REF!</v>
      </c>
      <c r="K54" s="63" t="e">
        <f t="shared" ca="1" si="21"/>
        <v>#REF!</v>
      </c>
      <c r="L54" s="61" t="e">
        <f t="shared" ca="1" si="22"/>
        <v>#REF!</v>
      </c>
      <c r="M54" s="62"/>
      <c r="N54" s="61">
        <f t="shared" ca="1" si="23"/>
        <v>0</v>
      </c>
      <c r="O54" s="61">
        <f t="shared" ca="1" si="24"/>
        <v>0</v>
      </c>
      <c r="P54" t="e">
        <f t="shared" ca="1" si="25"/>
        <v>#REF!</v>
      </c>
      <c r="Q54" t="e">
        <f t="shared" ca="1" si="26"/>
        <v>#REF!</v>
      </c>
      <c r="R54" t="e">
        <f t="shared" ca="1" si="27"/>
        <v>#REF!</v>
      </c>
      <c r="S54" t="e">
        <f t="shared" ca="1" si="28"/>
        <v>#REF!</v>
      </c>
      <c r="T54" t="e">
        <f t="shared" ca="1" si="29"/>
        <v>#REF!</v>
      </c>
      <c r="U54" s="49" t="e">
        <f t="shared" ca="1" si="30"/>
        <v>#REF!</v>
      </c>
    </row>
    <row r="55" spans="1:21" ht="20.25" x14ac:dyDescent="0.4">
      <c r="A55" s="58">
        <f>SUBTOTAL(102,$B$6:$B55)</f>
        <v>50</v>
      </c>
      <c r="B55" s="74">
        <v>3</v>
      </c>
      <c r="C55" s="74">
        <v>452738</v>
      </c>
      <c r="D55" s="58" t="s">
        <v>62</v>
      </c>
      <c r="E55" s="75">
        <v>6</v>
      </c>
      <c r="F55" s="75" t="e">
        <f t="shared" ca="1" si="16"/>
        <v>#REF!</v>
      </c>
      <c r="G55" s="75" t="e">
        <f t="shared" ca="1" si="17"/>
        <v>#REF!</v>
      </c>
      <c r="H55" s="75" t="e">
        <f t="shared" ca="1" si="18"/>
        <v>#REF!</v>
      </c>
      <c r="I55" s="75" t="e">
        <f t="shared" ca="1" si="19"/>
        <v>#REF!</v>
      </c>
      <c r="J55" s="78" t="e">
        <f t="shared" ca="1" si="20"/>
        <v>#REF!</v>
      </c>
      <c r="K55" s="78" t="e">
        <f t="shared" ca="1" si="21"/>
        <v>#REF!</v>
      </c>
      <c r="L55" s="76" t="e">
        <f t="shared" ca="1" si="22"/>
        <v>#REF!</v>
      </c>
      <c r="M55" s="77"/>
      <c r="N55" s="76">
        <f t="shared" ca="1" si="23"/>
        <v>0</v>
      </c>
      <c r="O55" s="76">
        <f t="shared" ca="1" si="24"/>
        <v>0</v>
      </c>
      <c r="P55" t="e">
        <f t="shared" ca="1" si="25"/>
        <v>#REF!</v>
      </c>
      <c r="Q55" t="e">
        <f t="shared" ca="1" si="26"/>
        <v>#REF!</v>
      </c>
      <c r="R55" t="e">
        <f t="shared" ca="1" si="27"/>
        <v>#REF!</v>
      </c>
      <c r="S55" t="e">
        <f t="shared" ca="1" si="28"/>
        <v>#REF!</v>
      </c>
      <c r="T55" t="e">
        <f t="shared" ca="1" si="29"/>
        <v>#REF!</v>
      </c>
      <c r="U55" s="49" t="e">
        <f t="shared" ca="1" si="30"/>
        <v>#REF!</v>
      </c>
    </row>
    <row r="56" spans="1:21" ht="20.25" x14ac:dyDescent="0.4">
      <c r="A56" s="58">
        <f>SUBTOTAL(102,$B$6:$B56)</f>
        <v>51</v>
      </c>
      <c r="B56" s="59">
        <v>3</v>
      </c>
      <c r="C56" s="59">
        <v>452739</v>
      </c>
      <c r="D56" s="58" t="s">
        <v>62</v>
      </c>
      <c r="E56" s="60">
        <v>24</v>
      </c>
      <c r="F56" s="60" t="e">
        <f t="shared" ca="1" si="16"/>
        <v>#REF!</v>
      </c>
      <c r="G56" s="60" t="e">
        <f t="shared" ca="1" si="17"/>
        <v>#REF!</v>
      </c>
      <c r="H56" s="60" t="e">
        <f t="shared" ca="1" si="18"/>
        <v>#REF!</v>
      </c>
      <c r="I56" s="60" t="e">
        <f t="shared" ca="1" si="19"/>
        <v>#REF!</v>
      </c>
      <c r="J56" s="63" t="e">
        <f t="shared" ca="1" si="20"/>
        <v>#REF!</v>
      </c>
      <c r="K56" s="63" t="e">
        <f t="shared" ca="1" si="21"/>
        <v>#REF!</v>
      </c>
      <c r="L56" s="61" t="e">
        <f t="shared" ca="1" si="22"/>
        <v>#REF!</v>
      </c>
      <c r="M56" s="62"/>
      <c r="N56" s="61">
        <f t="shared" ca="1" si="23"/>
        <v>0</v>
      </c>
      <c r="O56" s="61">
        <f t="shared" ca="1" si="24"/>
        <v>0</v>
      </c>
      <c r="P56" t="e">
        <f t="shared" ca="1" si="25"/>
        <v>#REF!</v>
      </c>
      <c r="Q56" t="e">
        <f t="shared" ca="1" si="26"/>
        <v>#REF!</v>
      </c>
      <c r="R56" t="e">
        <f t="shared" ca="1" si="27"/>
        <v>#REF!</v>
      </c>
      <c r="S56" t="e">
        <f t="shared" ca="1" si="28"/>
        <v>#REF!</v>
      </c>
      <c r="T56" t="e">
        <f t="shared" ca="1" si="29"/>
        <v>#REF!</v>
      </c>
      <c r="U56" s="49" t="e">
        <f t="shared" ca="1" si="30"/>
        <v>#REF!</v>
      </c>
    </row>
    <row r="57" spans="1:21" ht="20.25" x14ac:dyDescent="0.4">
      <c r="A57" s="58">
        <f>SUBTOTAL(102,$B$6:$B57)</f>
        <v>52</v>
      </c>
      <c r="B57" s="59">
        <v>3</v>
      </c>
      <c r="C57" s="59">
        <v>452740</v>
      </c>
      <c r="D57" s="58" t="s">
        <v>62</v>
      </c>
      <c r="E57" s="60">
        <v>8</v>
      </c>
      <c r="F57" s="60" t="e">
        <f t="shared" ca="1" si="16"/>
        <v>#REF!</v>
      </c>
      <c r="G57" s="60" t="e">
        <f t="shared" ca="1" si="17"/>
        <v>#REF!</v>
      </c>
      <c r="H57" s="60" t="e">
        <f t="shared" ca="1" si="18"/>
        <v>#REF!</v>
      </c>
      <c r="I57" s="60" t="e">
        <f t="shared" ca="1" si="19"/>
        <v>#REF!</v>
      </c>
      <c r="J57" s="63" t="e">
        <f t="shared" ca="1" si="20"/>
        <v>#REF!</v>
      </c>
      <c r="K57" s="63" t="e">
        <f t="shared" ca="1" si="21"/>
        <v>#REF!</v>
      </c>
      <c r="L57" s="61" t="e">
        <f t="shared" ca="1" si="22"/>
        <v>#REF!</v>
      </c>
      <c r="M57" s="62"/>
      <c r="N57" s="61">
        <f t="shared" ca="1" si="23"/>
        <v>0</v>
      </c>
      <c r="O57" s="61">
        <f t="shared" ca="1" si="24"/>
        <v>0</v>
      </c>
      <c r="P57" t="e">
        <f t="shared" ca="1" si="25"/>
        <v>#REF!</v>
      </c>
      <c r="Q57" t="e">
        <f t="shared" ca="1" si="26"/>
        <v>#REF!</v>
      </c>
      <c r="R57" t="e">
        <f t="shared" ca="1" si="27"/>
        <v>#REF!</v>
      </c>
      <c r="S57" t="e">
        <f t="shared" ca="1" si="28"/>
        <v>#REF!</v>
      </c>
      <c r="T57" t="e">
        <f t="shared" ca="1" si="29"/>
        <v>#REF!</v>
      </c>
      <c r="U57" s="49" t="e">
        <f t="shared" ca="1" si="30"/>
        <v>#REF!</v>
      </c>
    </row>
    <row r="58" spans="1:21" ht="20.25" x14ac:dyDescent="0.4">
      <c r="A58" s="58">
        <f>SUBTOTAL(102,$B$6:$B58)</f>
        <v>53</v>
      </c>
      <c r="B58" s="59">
        <v>3</v>
      </c>
      <c r="C58" s="59">
        <v>452741</v>
      </c>
      <c r="D58" s="58" t="s">
        <v>62</v>
      </c>
      <c r="E58" s="60">
        <v>24</v>
      </c>
      <c r="F58" s="60" t="e">
        <f t="shared" ca="1" si="16"/>
        <v>#REF!</v>
      </c>
      <c r="G58" s="60" t="e">
        <f t="shared" ca="1" si="17"/>
        <v>#REF!</v>
      </c>
      <c r="H58" s="60" t="e">
        <f t="shared" ca="1" si="18"/>
        <v>#REF!</v>
      </c>
      <c r="I58" s="60" t="e">
        <f t="shared" ca="1" si="19"/>
        <v>#REF!</v>
      </c>
      <c r="J58" s="63" t="e">
        <f t="shared" ca="1" si="20"/>
        <v>#REF!</v>
      </c>
      <c r="K58" s="63" t="e">
        <f t="shared" ca="1" si="21"/>
        <v>#REF!</v>
      </c>
      <c r="L58" s="61" t="e">
        <f t="shared" ca="1" si="22"/>
        <v>#REF!</v>
      </c>
      <c r="M58" s="62"/>
      <c r="N58" s="61">
        <f t="shared" ca="1" si="23"/>
        <v>0</v>
      </c>
      <c r="O58" s="61">
        <f t="shared" ca="1" si="24"/>
        <v>0</v>
      </c>
      <c r="P58" t="e">
        <f t="shared" ca="1" si="25"/>
        <v>#REF!</v>
      </c>
      <c r="Q58" t="e">
        <f t="shared" ca="1" si="26"/>
        <v>#REF!</v>
      </c>
      <c r="R58" t="e">
        <f t="shared" ca="1" si="27"/>
        <v>#REF!</v>
      </c>
      <c r="S58" t="e">
        <f t="shared" ca="1" si="28"/>
        <v>#REF!</v>
      </c>
      <c r="T58" t="e">
        <f t="shared" ca="1" si="29"/>
        <v>#REF!</v>
      </c>
      <c r="U58" s="49" t="e">
        <f t="shared" ca="1" si="30"/>
        <v>#REF!</v>
      </c>
    </row>
    <row r="59" spans="1:21" ht="20.25" x14ac:dyDescent="0.4">
      <c r="A59" s="58">
        <f>SUBTOTAL(102,$B$6:$B59)</f>
        <v>54</v>
      </c>
      <c r="B59" s="59">
        <v>3</v>
      </c>
      <c r="C59" s="59">
        <v>452742</v>
      </c>
      <c r="D59" s="58" t="s">
        <v>62</v>
      </c>
      <c r="E59" s="60">
        <v>8</v>
      </c>
      <c r="F59" s="60" t="e">
        <f t="shared" ca="1" si="16"/>
        <v>#REF!</v>
      </c>
      <c r="G59" s="60" t="e">
        <f t="shared" ca="1" si="17"/>
        <v>#REF!</v>
      </c>
      <c r="H59" s="60" t="e">
        <f t="shared" ca="1" si="18"/>
        <v>#REF!</v>
      </c>
      <c r="I59" s="60" t="e">
        <f t="shared" ca="1" si="19"/>
        <v>#REF!</v>
      </c>
      <c r="J59" s="63" t="e">
        <f t="shared" ca="1" si="20"/>
        <v>#REF!</v>
      </c>
      <c r="K59" s="63" t="e">
        <f t="shared" ca="1" si="21"/>
        <v>#REF!</v>
      </c>
      <c r="L59" s="61" t="e">
        <f t="shared" ca="1" si="22"/>
        <v>#REF!</v>
      </c>
      <c r="M59" s="62"/>
      <c r="N59" s="61">
        <f t="shared" ca="1" si="23"/>
        <v>0</v>
      </c>
      <c r="O59" s="61">
        <f t="shared" ca="1" si="24"/>
        <v>0</v>
      </c>
      <c r="P59" t="e">
        <f t="shared" ca="1" si="25"/>
        <v>#REF!</v>
      </c>
      <c r="Q59" t="e">
        <f t="shared" ca="1" si="26"/>
        <v>#REF!</v>
      </c>
      <c r="R59" t="e">
        <f t="shared" ca="1" si="27"/>
        <v>#REF!</v>
      </c>
      <c r="S59" t="e">
        <f t="shared" ca="1" si="28"/>
        <v>#REF!</v>
      </c>
      <c r="T59" t="e">
        <f t="shared" ca="1" si="29"/>
        <v>#REF!</v>
      </c>
      <c r="U59" s="49" t="e">
        <f t="shared" ca="1" si="30"/>
        <v>#REF!</v>
      </c>
    </row>
    <row r="60" spans="1:21" ht="20.25" x14ac:dyDescent="0.4">
      <c r="A60" s="58">
        <f>SUBTOTAL(102,$B$6:$B60)</f>
        <v>55</v>
      </c>
      <c r="B60" s="59">
        <v>3</v>
      </c>
      <c r="C60" s="59">
        <v>453078</v>
      </c>
      <c r="D60" s="58" t="s">
        <v>62</v>
      </c>
      <c r="E60" s="60">
        <v>10</v>
      </c>
      <c r="F60" s="60" t="e">
        <f t="shared" ca="1" si="16"/>
        <v>#REF!</v>
      </c>
      <c r="G60" s="60" t="e">
        <f t="shared" ca="1" si="17"/>
        <v>#REF!</v>
      </c>
      <c r="H60" s="60" t="e">
        <f t="shared" ca="1" si="18"/>
        <v>#REF!</v>
      </c>
      <c r="I60" s="60" t="e">
        <f t="shared" ca="1" si="19"/>
        <v>#REF!</v>
      </c>
      <c r="J60" s="63" t="e">
        <f t="shared" ca="1" si="20"/>
        <v>#REF!</v>
      </c>
      <c r="K60" s="63" t="e">
        <f t="shared" ca="1" si="21"/>
        <v>#REF!</v>
      </c>
      <c r="L60" s="61" t="e">
        <f t="shared" ca="1" si="22"/>
        <v>#REF!</v>
      </c>
      <c r="M60" s="62"/>
      <c r="N60" s="61">
        <f t="shared" ca="1" si="23"/>
        <v>0</v>
      </c>
      <c r="O60" s="61">
        <f t="shared" ca="1" si="24"/>
        <v>0</v>
      </c>
      <c r="P60" t="e">
        <f t="shared" ca="1" si="25"/>
        <v>#REF!</v>
      </c>
      <c r="Q60" t="e">
        <f t="shared" ca="1" si="26"/>
        <v>#REF!</v>
      </c>
      <c r="R60" t="e">
        <f t="shared" ca="1" si="27"/>
        <v>#REF!</v>
      </c>
      <c r="S60" t="e">
        <f t="shared" ca="1" si="28"/>
        <v>#REF!</v>
      </c>
      <c r="T60" t="e">
        <f t="shared" ca="1" si="29"/>
        <v>#REF!</v>
      </c>
      <c r="U60" s="49" t="e">
        <f t="shared" ca="1" si="30"/>
        <v>#REF!</v>
      </c>
    </row>
    <row r="61" spans="1:21" ht="20.25" x14ac:dyDescent="0.4">
      <c r="A61" s="58">
        <f>SUBTOTAL(102,$B$6:$B61)</f>
        <v>56</v>
      </c>
      <c r="B61" s="59">
        <v>3</v>
      </c>
      <c r="C61" s="59">
        <v>453082</v>
      </c>
      <c r="D61" s="58" t="s">
        <v>62</v>
      </c>
      <c r="E61" s="60">
        <v>72</v>
      </c>
      <c r="F61" s="60" t="e">
        <f t="shared" ca="1" si="16"/>
        <v>#REF!</v>
      </c>
      <c r="G61" s="60" t="e">
        <f t="shared" ca="1" si="17"/>
        <v>#REF!</v>
      </c>
      <c r="H61" s="60" t="e">
        <f t="shared" ca="1" si="18"/>
        <v>#REF!</v>
      </c>
      <c r="I61" s="60" t="e">
        <f t="shared" ca="1" si="19"/>
        <v>#REF!</v>
      </c>
      <c r="J61" s="63" t="e">
        <f t="shared" ca="1" si="20"/>
        <v>#REF!</v>
      </c>
      <c r="K61" s="63" t="e">
        <f t="shared" ca="1" si="21"/>
        <v>#REF!</v>
      </c>
      <c r="L61" s="61" t="e">
        <f t="shared" ca="1" si="22"/>
        <v>#REF!</v>
      </c>
      <c r="M61" s="62"/>
      <c r="N61" s="61">
        <f t="shared" ca="1" si="23"/>
        <v>0</v>
      </c>
      <c r="O61" s="61">
        <f t="shared" ca="1" si="24"/>
        <v>0</v>
      </c>
      <c r="P61" t="e">
        <f t="shared" ca="1" si="25"/>
        <v>#REF!</v>
      </c>
      <c r="Q61" t="e">
        <f t="shared" ca="1" si="26"/>
        <v>#REF!</v>
      </c>
      <c r="R61" t="e">
        <f t="shared" ca="1" si="27"/>
        <v>#REF!</v>
      </c>
      <c r="S61" t="e">
        <f t="shared" ca="1" si="28"/>
        <v>#REF!</v>
      </c>
      <c r="T61" t="e">
        <f t="shared" ca="1" si="29"/>
        <v>#REF!</v>
      </c>
      <c r="U61" s="49" t="e">
        <f t="shared" ca="1" si="30"/>
        <v>#REF!</v>
      </c>
    </row>
    <row r="62" spans="1:21" ht="20.25" x14ac:dyDescent="0.4">
      <c r="A62" s="58">
        <f>SUBTOTAL(102,$B$6:$B62)</f>
        <v>57</v>
      </c>
      <c r="B62" s="59">
        <v>3</v>
      </c>
      <c r="C62" s="59">
        <v>453094</v>
      </c>
      <c r="D62" s="58" t="s">
        <v>62</v>
      </c>
      <c r="E62" s="60">
        <v>24</v>
      </c>
      <c r="F62" s="60" t="e">
        <f t="shared" ca="1" si="16"/>
        <v>#REF!</v>
      </c>
      <c r="G62" s="60" t="e">
        <f t="shared" ca="1" si="17"/>
        <v>#REF!</v>
      </c>
      <c r="H62" s="60" t="e">
        <f t="shared" ca="1" si="18"/>
        <v>#REF!</v>
      </c>
      <c r="I62" s="60" t="e">
        <f t="shared" ca="1" si="19"/>
        <v>#REF!</v>
      </c>
      <c r="J62" s="63" t="e">
        <f t="shared" ca="1" si="20"/>
        <v>#REF!</v>
      </c>
      <c r="K62" s="63" t="e">
        <f t="shared" ca="1" si="21"/>
        <v>#REF!</v>
      </c>
      <c r="L62" s="61" t="e">
        <f t="shared" ca="1" si="22"/>
        <v>#REF!</v>
      </c>
      <c r="M62" s="62"/>
      <c r="N62" s="61">
        <f t="shared" ca="1" si="23"/>
        <v>0</v>
      </c>
      <c r="O62" s="61">
        <f t="shared" ca="1" si="24"/>
        <v>0</v>
      </c>
      <c r="P62" t="e">
        <f t="shared" ca="1" si="25"/>
        <v>#REF!</v>
      </c>
      <c r="Q62" t="e">
        <f t="shared" ca="1" si="26"/>
        <v>#REF!</v>
      </c>
      <c r="R62" t="e">
        <f t="shared" ca="1" si="27"/>
        <v>#REF!</v>
      </c>
      <c r="S62" t="e">
        <f t="shared" ca="1" si="28"/>
        <v>#REF!</v>
      </c>
      <c r="T62" t="e">
        <f t="shared" ca="1" si="29"/>
        <v>#REF!</v>
      </c>
      <c r="U62" s="49" t="e">
        <f t="shared" ca="1" si="30"/>
        <v>#REF!</v>
      </c>
    </row>
    <row r="63" spans="1:21" ht="20.25" x14ac:dyDescent="0.4">
      <c r="A63" s="58">
        <f>SUBTOTAL(102,$B$6:$B63)</f>
        <v>58</v>
      </c>
      <c r="B63" s="59">
        <v>3</v>
      </c>
      <c r="C63" s="59">
        <v>453095</v>
      </c>
      <c r="D63" s="58" t="s">
        <v>62</v>
      </c>
      <c r="E63" s="60">
        <v>8</v>
      </c>
      <c r="F63" s="60" t="e">
        <f t="shared" ca="1" si="16"/>
        <v>#REF!</v>
      </c>
      <c r="G63" s="60" t="e">
        <f t="shared" ca="1" si="17"/>
        <v>#REF!</v>
      </c>
      <c r="H63" s="60" t="e">
        <f t="shared" ca="1" si="18"/>
        <v>#REF!</v>
      </c>
      <c r="I63" s="60" t="e">
        <f t="shared" ca="1" si="19"/>
        <v>#REF!</v>
      </c>
      <c r="J63" s="63" t="e">
        <f t="shared" ca="1" si="20"/>
        <v>#REF!</v>
      </c>
      <c r="K63" s="63" t="e">
        <f t="shared" ca="1" si="21"/>
        <v>#REF!</v>
      </c>
      <c r="L63" s="61" t="e">
        <f t="shared" ca="1" si="22"/>
        <v>#REF!</v>
      </c>
      <c r="M63" s="62"/>
      <c r="N63" s="61">
        <f t="shared" ca="1" si="23"/>
        <v>0</v>
      </c>
      <c r="O63" s="61">
        <f t="shared" ca="1" si="24"/>
        <v>0</v>
      </c>
      <c r="P63" t="e">
        <f t="shared" ca="1" si="25"/>
        <v>#REF!</v>
      </c>
      <c r="Q63" t="e">
        <f t="shared" ca="1" si="26"/>
        <v>#REF!</v>
      </c>
      <c r="R63" t="e">
        <f t="shared" ca="1" si="27"/>
        <v>#REF!</v>
      </c>
      <c r="S63" t="e">
        <f t="shared" ca="1" si="28"/>
        <v>#REF!</v>
      </c>
      <c r="T63" t="e">
        <f t="shared" ca="1" si="29"/>
        <v>#REF!</v>
      </c>
      <c r="U63" s="49" t="e">
        <f t="shared" ca="1" si="30"/>
        <v>#REF!</v>
      </c>
    </row>
    <row r="64" spans="1:21" ht="20.25" x14ac:dyDescent="0.4">
      <c r="A64" s="58">
        <f>SUBTOTAL(102,$B$6:$B64)</f>
        <v>59</v>
      </c>
      <c r="B64" s="74">
        <v>3</v>
      </c>
      <c r="C64" s="74">
        <v>453204</v>
      </c>
      <c r="D64" s="58" t="s">
        <v>62</v>
      </c>
      <c r="E64" s="75">
        <v>36</v>
      </c>
      <c r="F64" s="75" t="e">
        <f t="shared" ca="1" si="16"/>
        <v>#REF!</v>
      </c>
      <c r="G64" s="75" t="e">
        <f t="shared" ca="1" si="17"/>
        <v>#REF!</v>
      </c>
      <c r="H64" s="75" t="e">
        <f t="shared" ca="1" si="18"/>
        <v>#REF!</v>
      </c>
      <c r="I64" s="75" t="e">
        <f t="shared" ca="1" si="19"/>
        <v>#REF!</v>
      </c>
      <c r="J64" s="78" t="e">
        <f t="shared" ca="1" si="20"/>
        <v>#REF!</v>
      </c>
      <c r="K64" s="78" t="e">
        <f t="shared" ca="1" si="21"/>
        <v>#REF!</v>
      </c>
      <c r="L64" s="76" t="e">
        <f t="shared" ca="1" si="22"/>
        <v>#REF!</v>
      </c>
      <c r="M64" s="77"/>
      <c r="N64" s="76">
        <f t="shared" ca="1" si="23"/>
        <v>0</v>
      </c>
      <c r="O64" s="76">
        <f t="shared" ca="1" si="24"/>
        <v>0</v>
      </c>
      <c r="P64" t="e">
        <f t="shared" ca="1" si="25"/>
        <v>#REF!</v>
      </c>
      <c r="Q64" t="e">
        <f t="shared" ca="1" si="26"/>
        <v>#REF!</v>
      </c>
      <c r="R64" t="e">
        <f t="shared" ca="1" si="27"/>
        <v>#REF!</v>
      </c>
      <c r="S64" t="e">
        <f t="shared" ca="1" si="28"/>
        <v>#REF!</v>
      </c>
      <c r="T64" t="e">
        <f t="shared" ca="1" si="29"/>
        <v>#REF!</v>
      </c>
      <c r="U64" s="49" t="e">
        <f t="shared" ca="1" si="30"/>
        <v>#REF!</v>
      </c>
    </row>
    <row r="65" spans="1:21" ht="20.25" x14ac:dyDescent="0.4">
      <c r="A65" s="58">
        <f>SUBTOTAL(102,$B$6:$B65)</f>
        <v>60</v>
      </c>
      <c r="B65" s="59">
        <v>3</v>
      </c>
      <c r="C65" s="59">
        <v>453637</v>
      </c>
      <c r="D65" s="58" t="s">
        <v>62</v>
      </c>
      <c r="E65" s="60">
        <v>96</v>
      </c>
      <c r="F65" s="60" t="e">
        <f t="shared" ca="1" si="16"/>
        <v>#REF!</v>
      </c>
      <c r="G65" s="60" t="e">
        <f t="shared" ca="1" si="17"/>
        <v>#REF!</v>
      </c>
      <c r="H65" s="60" t="e">
        <f t="shared" ca="1" si="18"/>
        <v>#REF!</v>
      </c>
      <c r="I65" s="60" t="e">
        <f t="shared" ca="1" si="19"/>
        <v>#REF!</v>
      </c>
      <c r="J65" s="63" t="e">
        <f t="shared" ca="1" si="20"/>
        <v>#REF!</v>
      </c>
      <c r="K65" s="63" t="e">
        <f t="shared" ca="1" si="21"/>
        <v>#REF!</v>
      </c>
      <c r="L65" s="61" t="e">
        <f t="shared" ca="1" si="22"/>
        <v>#REF!</v>
      </c>
      <c r="M65" s="62"/>
      <c r="N65" s="61">
        <f t="shared" ca="1" si="23"/>
        <v>0</v>
      </c>
      <c r="O65" s="61">
        <f t="shared" ca="1" si="24"/>
        <v>0</v>
      </c>
      <c r="P65" t="e">
        <f t="shared" ca="1" si="25"/>
        <v>#REF!</v>
      </c>
      <c r="Q65" t="e">
        <f t="shared" ca="1" si="26"/>
        <v>#REF!</v>
      </c>
      <c r="R65" t="e">
        <f t="shared" ca="1" si="27"/>
        <v>#REF!</v>
      </c>
      <c r="S65" t="e">
        <f t="shared" ca="1" si="28"/>
        <v>#REF!</v>
      </c>
      <c r="T65" t="e">
        <f t="shared" ca="1" si="29"/>
        <v>#REF!</v>
      </c>
      <c r="U65" s="49" t="e">
        <f t="shared" ca="1" si="30"/>
        <v>#REF!</v>
      </c>
    </row>
    <row r="66" spans="1:21" ht="20.25" x14ac:dyDescent="0.4">
      <c r="A66" s="58">
        <f>SUBTOTAL(102,$B$6:$B66)</f>
        <v>61</v>
      </c>
      <c r="B66" s="59">
        <v>3</v>
      </c>
      <c r="C66" s="59">
        <v>454161</v>
      </c>
      <c r="D66" s="58" t="s">
        <v>62</v>
      </c>
      <c r="E66" s="60">
        <v>72</v>
      </c>
      <c r="F66" s="60" t="e">
        <f t="shared" ca="1" si="16"/>
        <v>#REF!</v>
      </c>
      <c r="G66" s="60" t="e">
        <f t="shared" ca="1" si="17"/>
        <v>#REF!</v>
      </c>
      <c r="H66" s="60" t="e">
        <f t="shared" ca="1" si="18"/>
        <v>#REF!</v>
      </c>
      <c r="I66" s="60" t="e">
        <f t="shared" ca="1" si="19"/>
        <v>#REF!</v>
      </c>
      <c r="J66" s="63" t="e">
        <f t="shared" ca="1" si="20"/>
        <v>#REF!</v>
      </c>
      <c r="K66" s="63" t="e">
        <f t="shared" ca="1" si="21"/>
        <v>#REF!</v>
      </c>
      <c r="L66" s="61" t="e">
        <f t="shared" ca="1" si="22"/>
        <v>#REF!</v>
      </c>
      <c r="M66" s="62"/>
      <c r="N66" s="61">
        <f t="shared" ca="1" si="23"/>
        <v>0</v>
      </c>
      <c r="O66" s="61">
        <f t="shared" ca="1" si="24"/>
        <v>0</v>
      </c>
      <c r="P66" t="e">
        <f t="shared" ca="1" si="25"/>
        <v>#REF!</v>
      </c>
      <c r="Q66" t="e">
        <f t="shared" ca="1" si="26"/>
        <v>#REF!</v>
      </c>
      <c r="R66" t="e">
        <f t="shared" ca="1" si="27"/>
        <v>#REF!</v>
      </c>
      <c r="S66" t="e">
        <f t="shared" ca="1" si="28"/>
        <v>#REF!</v>
      </c>
      <c r="T66" t="e">
        <f t="shared" ca="1" si="29"/>
        <v>#REF!</v>
      </c>
      <c r="U66" s="49" t="e">
        <f t="shared" ca="1" si="30"/>
        <v>#REF!</v>
      </c>
    </row>
    <row r="67" spans="1:21" ht="20.25" x14ac:dyDescent="0.4">
      <c r="A67" s="58">
        <f>SUBTOTAL(102,$B$6:$B67)</f>
        <v>62</v>
      </c>
      <c r="B67" s="59">
        <v>3</v>
      </c>
      <c r="C67" s="59">
        <v>454162</v>
      </c>
      <c r="D67" s="58" t="s">
        <v>62</v>
      </c>
      <c r="E67" s="60">
        <v>72</v>
      </c>
      <c r="F67" s="60" t="e">
        <f t="shared" ca="1" si="16"/>
        <v>#REF!</v>
      </c>
      <c r="G67" s="60" t="e">
        <f t="shared" ca="1" si="17"/>
        <v>#REF!</v>
      </c>
      <c r="H67" s="60" t="e">
        <f t="shared" ca="1" si="18"/>
        <v>#REF!</v>
      </c>
      <c r="I67" s="60" t="e">
        <f t="shared" ca="1" si="19"/>
        <v>#REF!</v>
      </c>
      <c r="J67" s="63" t="e">
        <f t="shared" ca="1" si="20"/>
        <v>#REF!</v>
      </c>
      <c r="K67" s="63" t="e">
        <f t="shared" ca="1" si="21"/>
        <v>#REF!</v>
      </c>
      <c r="L67" s="61" t="e">
        <f t="shared" ca="1" si="22"/>
        <v>#REF!</v>
      </c>
      <c r="M67" s="62"/>
      <c r="N67" s="61">
        <f t="shared" ca="1" si="23"/>
        <v>0</v>
      </c>
      <c r="O67" s="61">
        <f t="shared" ca="1" si="24"/>
        <v>0</v>
      </c>
      <c r="P67" t="e">
        <f t="shared" ca="1" si="25"/>
        <v>#REF!</v>
      </c>
      <c r="Q67" t="e">
        <f t="shared" ca="1" si="26"/>
        <v>#REF!</v>
      </c>
      <c r="R67" t="e">
        <f t="shared" ca="1" si="27"/>
        <v>#REF!</v>
      </c>
      <c r="S67" t="e">
        <f t="shared" ca="1" si="28"/>
        <v>#REF!</v>
      </c>
      <c r="T67" t="e">
        <f t="shared" ca="1" si="29"/>
        <v>#REF!</v>
      </c>
      <c r="U67" s="49" t="e">
        <f t="shared" ca="1" si="30"/>
        <v>#REF!</v>
      </c>
    </row>
    <row r="68" spans="1:21" ht="20.25" x14ac:dyDescent="0.4">
      <c r="A68" s="58">
        <f>SUBTOTAL(102,$B$6:$B68)</f>
        <v>63</v>
      </c>
      <c r="B68" s="59">
        <v>3</v>
      </c>
      <c r="C68" s="59">
        <v>454164</v>
      </c>
      <c r="D68" s="58" t="s">
        <v>62</v>
      </c>
      <c r="E68" s="60">
        <v>24</v>
      </c>
      <c r="F68" s="60" t="e">
        <f t="shared" ca="1" si="16"/>
        <v>#REF!</v>
      </c>
      <c r="G68" s="60" t="e">
        <f t="shared" ca="1" si="17"/>
        <v>#REF!</v>
      </c>
      <c r="H68" s="60" t="e">
        <f t="shared" ca="1" si="18"/>
        <v>#REF!</v>
      </c>
      <c r="I68" s="60" t="e">
        <f t="shared" ca="1" si="19"/>
        <v>#REF!</v>
      </c>
      <c r="J68" s="63" t="e">
        <f t="shared" ca="1" si="20"/>
        <v>#REF!</v>
      </c>
      <c r="K68" s="63" t="e">
        <f t="shared" ca="1" si="21"/>
        <v>#REF!</v>
      </c>
      <c r="L68" s="61" t="e">
        <f t="shared" ca="1" si="22"/>
        <v>#REF!</v>
      </c>
      <c r="M68" s="62"/>
      <c r="N68" s="61">
        <f t="shared" ca="1" si="23"/>
        <v>0</v>
      </c>
      <c r="O68" s="61">
        <f t="shared" ca="1" si="24"/>
        <v>0</v>
      </c>
      <c r="P68" t="e">
        <f t="shared" ca="1" si="25"/>
        <v>#REF!</v>
      </c>
      <c r="Q68" t="e">
        <f t="shared" ca="1" si="26"/>
        <v>#REF!</v>
      </c>
      <c r="R68" t="e">
        <f t="shared" ca="1" si="27"/>
        <v>#REF!</v>
      </c>
      <c r="S68" t="e">
        <f t="shared" ca="1" si="28"/>
        <v>#REF!</v>
      </c>
      <c r="T68" t="e">
        <f t="shared" ca="1" si="29"/>
        <v>#REF!</v>
      </c>
      <c r="U68" s="49" t="e">
        <f t="shared" ca="1" si="30"/>
        <v>#REF!</v>
      </c>
    </row>
    <row r="69" spans="1:21" ht="20.25" x14ac:dyDescent="0.4">
      <c r="A69" s="58">
        <f>SUBTOTAL(102,$B$6:$B69)</f>
        <v>64</v>
      </c>
      <c r="B69" s="59">
        <v>3</v>
      </c>
      <c r="C69" s="59">
        <v>454165</v>
      </c>
      <c r="D69" s="58" t="s">
        <v>62</v>
      </c>
      <c r="E69" s="60">
        <v>24</v>
      </c>
      <c r="F69" s="60" t="e">
        <f t="shared" ca="1" si="16"/>
        <v>#REF!</v>
      </c>
      <c r="G69" s="60" t="e">
        <f t="shared" ca="1" si="17"/>
        <v>#REF!</v>
      </c>
      <c r="H69" s="60" t="e">
        <f t="shared" ca="1" si="18"/>
        <v>#REF!</v>
      </c>
      <c r="I69" s="60" t="e">
        <f t="shared" ca="1" si="19"/>
        <v>#REF!</v>
      </c>
      <c r="J69" s="63" t="e">
        <f t="shared" ca="1" si="20"/>
        <v>#REF!</v>
      </c>
      <c r="K69" s="63" t="e">
        <f t="shared" ca="1" si="21"/>
        <v>#REF!</v>
      </c>
      <c r="L69" s="61" t="e">
        <f t="shared" ca="1" si="22"/>
        <v>#REF!</v>
      </c>
      <c r="M69" s="62"/>
      <c r="N69" s="61">
        <f t="shared" ca="1" si="23"/>
        <v>0</v>
      </c>
      <c r="O69" s="61">
        <f t="shared" ca="1" si="24"/>
        <v>0</v>
      </c>
      <c r="P69" t="e">
        <f t="shared" ca="1" si="25"/>
        <v>#REF!</v>
      </c>
      <c r="Q69" t="e">
        <f t="shared" ca="1" si="26"/>
        <v>#REF!</v>
      </c>
      <c r="R69" t="e">
        <f t="shared" ca="1" si="27"/>
        <v>#REF!</v>
      </c>
      <c r="S69" t="e">
        <f t="shared" ca="1" si="28"/>
        <v>#REF!</v>
      </c>
      <c r="T69" t="e">
        <f t="shared" ca="1" si="29"/>
        <v>#REF!</v>
      </c>
      <c r="U69" s="49" t="e">
        <f t="shared" ca="1" si="30"/>
        <v>#REF!</v>
      </c>
    </row>
    <row r="70" spans="1:21" ht="20.25" x14ac:dyDescent="0.4">
      <c r="A70" s="58">
        <f>SUBTOTAL(102,$B$6:$B70)</f>
        <v>65</v>
      </c>
      <c r="B70" s="59">
        <v>3</v>
      </c>
      <c r="C70" s="59">
        <v>454167</v>
      </c>
      <c r="D70" s="58" t="s">
        <v>62</v>
      </c>
      <c r="E70" s="60">
        <v>8</v>
      </c>
      <c r="F70" s="60" t="e">
        <f t="shared" ref="F70:F101" ca="1" si="31">ROUNDDOWN($P70/$E70,0)</f>
        <v>#REF!</v>
      </c>
      <c r="G70" s="60" t="e">
        <f t="shared" ref="G70:G101" ca="1" si="32">IF(OR($P70&gt;=0,MOD($P70,$E70)=0),MOD($P70,$E70),MOD($P70,$E70)-$E70)</f>
        <v>#REF!</v>
      </c>
      <c r="H70" s="60" t="e">
        <f t="shared" ref="H70:H101" ca="1" si="33">ROUNDDOWN($Q70/$E70,0)</f>
        <v>#REF!</v>
      </c>
      <c r="I70" s="60" t="e">
        <f t="shared" ref="I70:I101" ca="1" si="34">IF(OR($Q70&gt;=0,MOD($Q70,$E70)=0),MOD($Q70,$E70),MOD($Q70,$E70)-$E70)</f>
        <v>#REF!</v>
      </c>
      <c r="J70" s="63" t="e">
        <f t="shared" ref="J70:J101" ca="1" si="35">ROUNDDOWN($T70/$E70,0)</f>
        <v>#REF!</v>
      </c>
      <c r="K70" s="63" t="e">
        <f t="shared" ref="K70:K101" ca="1" si="36">IF(OR($T70&gt;=0,MOD($T70,$E70)=0),MOD($T70,$E70),MOD($T70,$E70)-$E70)</f>
        <v>#REF!</v>
      </c>
      <c r="L70" s="61" t="e">
        <f t="shared" ref="L70:L101" ca="1" si="37">$O70*$T70</f>
        <v>#REF!</v>
      </c>
      <c r="M70" s="62"/>
      <c r="N70" s="61">
        <f t="shared" ref="N70:N101" ca="1" si="38">$O70*$E70</f>
        <v>0</v>
      </c>
      <c r="O70" s="61">
        <f t="shared" ref="O70:O101" ca="1" si="39">IFERROR(SUMPRODUCT(--(_2Lacdat&lt;=$P$1),--(_2Lpdcd=$C70),--(_2Ldtp="PC"),_2Lpamnt)/
SUMPRODUCT(--(_2Lacdat&lt;=$P$1),--(_2Lpdcd=$C70),--(_2Ldtp="PC"),_2Ltpc),0)</f>
        <v>0</v>
      </c>
      <c r="P70" t="e">
        <f t="shared" ref="P70:P101" ca="1" si="40">IF($B$3="all",0,
SUMPRODUCT(--(_2Lstin=$B$3),--(_2Lacdat&gt;$P$1),--(_2Lddat&lt;=$P$1),--(_2Ldstat&gt;0),--(_2Lpdcd=$C70),_2Ltpc+0))</f>
        <v>#REF!</v>
      </c>
      <c r="Q70" t="e">
        <f t="shared" ref="Q70:Q101" ca="1" si="41">IF($B$3="all",0,
SUMPRODUCT(--(_2Lstout=$B$3),--(_2Lacdat&gt;$P$1),--(_2Lddat&lt;=$P$1),--(_2Ldstat&gt;0),--(_2Lpdcd=$C70),_2Ltpc+0))</f>
        <v>#REF!</v>
      </c>
      <c r="R70" t="e">
        <f t="shared" ref="R70:R101" ca="1" si="42">IF($B$3="all",SUMPRODUCT(--(_2Lacdat&lt;=$P$1),--(_2Ldtp="PC"),--(_2Ldstat&gt;0),--(_2Lpdcd=$C70),_2Ltpc+0),
SUMPRODUCT(--(_2Lstin=$B$3),--(_2Lacdat&lt;=$P$1),--(_2Ldtp="PC"),--(_2Ldstat&gt;0),--(_2Lpdcd=$C70),_2Ltpc+0)+
SUMPRODUCT(--(_2Lstin=$B$3),--(_2Lacdat&lt;=$P$1),--(_2Ldtp="TF"),--(_2Ldstat&gt;0),--(_2Lpdcd=$C70),_2Ltpc+0))</f>
        <v>#REF!</v>
      </c>
      <c r="S70" t="e">
        <f t="shared" ref="S70:S101" ca="1" si="43">IF($B$3="all",SUMPRODUCT(--(_2Lacdat&lt;=$P$1),--(_2Ldtp="SL"),--(_2Ldstat&gt;0),--(_2Lpdcd=$C70),_2Ltpc+0),
SUMPRODUCT(--(_2Lstout=$B$3),--(_2Lacdat&lt;=$P$1),--(_2Ldtp="SL"),--(_2Ldstat&gt;0),--(_2Lpdcd=$C70),_2Ltpc+0)+
SUMPRODUCT(--(_2Lstout=$B$3),--(_2Lacdat&lt;=$P$1),--(_2Ldtp="TF"),--(_2Ldstat&gt;0),--(_2Lpdcd=$C70),_2Ltpc+0))</f>
        <v>#REF!</v>
      </c>
      <c r="T70" t="e">
        <f t="shared" ref="T70:T101" ca="1" si="44">$R70-$S70</f>
        <v>#REF!</v>
      </c>
      <c r="U70" s="49" t="e">
        <f t="shared" ref="U70:U101" ca="1" si="45">IF($T70=0,"NO","OK")</f>
        <v>#REF!</v>
      </c>
    </row>
    <row r="71" spans="1:21" ht="20.25" x14ac:dyDescent="0.4">
      <c r="A71" s="58">
        <f>SUBTOTAL(102,$B$6:$B71)</f>
        <v>66</v>
      </c>
      <c r="B71" s="59">
        <v>3</v>
      </c>
      <c r="C71" s="59">
        <v>454168</v>
      </c>
      <c r="D71" s="58" t="s">
        <v>62</v>
      </c>
      <c r="E71" s="60">
        <v>8</v>
      </c>
      <c r="F71" s="60" t="e">
        <f t="shared" ca="1" si="31"/>
        <v>#REF!</v>
      </c>
      <c r="G71" s="60" t="e">
        <f t="shared" ca="1" si="32"/>
        <v>#REF!</v>
      </c>
      <c r="H71" s="60" t="e">
        <f t="shared" ca="1" si="33"/>
        <v>#REF!</v>
      </c>
      <c r="I71" s="60" t="e">
        <f t="shared" ca="1" si="34"/>
        <v>#REF!</v>
      </c>
      <c r="J71" s="63" t="e">
        <f t="shared" ca="1" si="35"/>
        <v>#REF!</v>
      </c>
      <c r="K71" s="63" t="e">
        <f t="shared" ca="1" si="36"/>
        <v>#REF!</v>
      </c>
      <c r="L71" s="61" t="e">
        <f t="shared" ca="1" si="37"/>
        <v>#REF!</v>
      </c>
      <c r="M71" s="62"/>
      <c r="N71" s="61">
        <f t="shared" ca="1" si="38"/>
        <v>0</v>
      </c>
      <c r="O71" s="61">
        <f t="shared" ca="1" si="39"/>
        <v>0</v>
      </c>
      <c r="P71" t="e">
        <f t="shared" ca="1" si="40"/>
        <v>#REF!</v>
      </c>
      <c r="Q71" t="e">
        <f t="shared" ca="1" si="41"/>
        <v>#REF!</v>
      </c>
      <c r="R71" t="e">
        <f t="shared" ca="1" si="42"/>
        <v>#REF!</v>
      </c>
      <c r="S71" t="e">
        <f t="shared" ca="1" si="43"/>
        <v>#REF!</v>
      </c>
      <c r="T71" t="e">
        <f t="shared" ca="1" si="44"/>
        <v>#REF!</v>
      </c>
      <c r="U71" s="49" t="e">
        <f t="shared" ca="1" si="45"/>
        <v>#REF!</v>
      </c>
    </row>
    <row r="72" spans="1:21" ht="20.25" x14ac:dyDescent="0.4">
      <c r="A72" s="58">
        <f>SUBTOTAL(102,$B$6:$B72)</f>
        <v>67</v>
      </c>
      <c r="B72" s="59">
        <v>3</v>
      </c>
      <c r="C72" s="59">
        <v>454169</v>
      </c>
      <c r="D72" s="58" t="s">
        <v>62</v>
      </c>
      <c r="E72" s="60">
        <v>8</v>
      </c>
      <c r="F72" s="60" t="e">
        <f t="shared" ca="1" si="31"/>
        <v>#REF!</v>
      </c>
      <c r="G72" s="60" t="e">
        <f t="shared" ca="1" si="32"/>
        <v>#REF!</v>
      </c>
      <c r="H72" s="60" t="e">
        <f t="shared" ca="1" si="33"/>
        <v>#REF!</v>
      </c>
      <c r="I72" s="60" t="e">
        <f t="shared" ca="1" si="34"/>
        <v>#REF!</v>
      </c>
      <c r="J72" s="63" t="e">
        <f t="shared" ca="1" si="35"/>
        <v>#REF!</v>
      </c>
      <c r="K72" s="63" t="e">
        <f t="shared" ca="1" si="36"/>
        <v>#REF!</v>
      </c>
      <c r="L72" s="61" t="e">
        <f t="shared" ca="1" si="37"/>
        <v>#REF!</v>
      </c>
      <c r="M72" s="62"/>
      <c r="N72" s="61">
        <f t="shared" ca="1" si="38"/>
        <v>0</v>
      </c>
      <c r="O72" s="61">
        <f t="shared" ca="1" si="39"/>
        <v>0</v>
      </c>
      <c r="P72" t="e">
        <f t="shared" ca="1" si="40"/>
        <v>#REF!</v>
      </c>
      <c r="Q72" t="e">
        <f t="shared" ca="1" si="41"/>
        <v>#REF!</v>
      </c>
      <c r="R72" t="e">
        <f t="shared" ca="1" si="42"/>
        <v>#REF!</v>
      </c>
      <c r="S72" t="e">
        <f t="shared" ca="1" si="43"/>
        <v>#REF!</v>
      </c>
      <c r="T72" t="e">
        <f t="shared" ca="1" si="44"/>
        <v>#REF!</v>
      </c>
      <c r="U72" s="49" t="e">
        <f t="shared" ca="1" si="45"/>
        <v>#REF!</v>
      </c>
    </row>
    <row r="73" spans="1:21" ht="20.25" x14ac:dyDescent="0.4">
      <c r="A73" s="58">
        <f>SUBTOTAL(102,$B$6:$B73)</f>
        <v>68</v>
      </c>
      <c r="B73" s="59">
        <v>3</v>
      </c>
      <c r="C73" s="59">
        <v>454723</v>
      </c>
      <c r="D73" s="58" t="s">
        <v>62</v>
      </c>
      <c r="E73" s="60">
        <v>96</v>
      </c>
      <c r="F73" s="60" t="e">
        <f t="shared" ca="1" si="31"/>
        <v>#REF!</v>
      </c>
      <c r="G73" s="60" t="e">
        <f t="shared" ca="1" si="32"/>
        <v>#REF!</v>
      </c>
      <c r="H73" s="60" t="e">
        <f t="shared" ca="1" si="33"/>
        <v>#REF!</v>
      </c>
      <c r="I73" s="60" t="e">
        <f t="shared" ca="1" si="34"/>
        <v>#REF!</v>
      </c>
      <c r="J73" s="63" t="e">
        <f t="shared" ca="1" si="35"/>
        <v>#REF!</v>
      </c>
      <c r="K73" s="63" t="e">
        <f t="shared" ca="1" si="36"/>
        <v>#REF!</v>
      </c>
      <c r="L73" s="61" t="e">
        <f t="shared" ca="1" si="37"/>
        <v>#REF!</v>
      </c>
      <c r="M73" s="62"/>
      <c r="N73" s="61">
        <f t="shared" ca="1" si="38"/>
        <v>0</v>
      </c>
      <c r="O73" s="61">
        <f t="shared" ca="1" si="39"/>
        <v>0</v>
      </c>
      <c r="P73" t="e">
        <f t="shared" ca="1" si="40"/>
        <v>#REF!</v>
      </c>
      <c r="Q73" t="e">
        <f t="shared" ca="1" si="41"/>
        <v>#REF!</v>
      </c>
      <c r="R73" t="e">
        <f t="shared" ca="1" si="42"/>
        <v>#REF!</v>
      </c>
      <c r="S73" t="e">
        <f t="shared" ca="1" si="43"/>
        <v>#REF!</v>
      </c>
      <c r="T73" t="e">
        <f t="shared" ca="1" si="44"/>
        <v>#REF!</v>
      </c>
      <c r="U73" s="49" t="e">
        <f t="shared" ca="1" si="45"/>
        <v>#REF!</v>
      </c>
    </row>
    <row r="74" spans="1:21" ht="20.25" x14ac:dyDescent="0.4">
      <c r="A74" s="58">
        <f>SUBTOTAL(102,$B$6:$B74)</f>
        <v>69</v>
      </c>
      <c r="B74" s="59">
        <v>3</v>
      </c>
      <c r="C74" s="59">
        <v>455162</v>
      </c>
      <c r="D74" s="58" t="s">
        <v>62</v>
      </c>
      <c r="E74" s="60">
        <v>4</v>
      </c>
      <c r="F74" s="60" t="e">
        <f t="shared" ca="1" si="31"/>
        <v>#REF!</v>
      </c>
      <c r="G74" s="60" t="e">
        <f t="shared" ca="1" si="32"/>
        <v>#REF!</v>
      </c>
      <c r="H74" s="60" t="e">
        <f t="shared" ca="1" si="33"/>
        <v>#REF!</v>
      </c>
      <c r="I74" s="60" t="e">
        <f t="shared" ca="1" si="34"/>
        <v>#REF!</v>
      </c>
      <c r="J74" s="63" t="e">
        <f t="shared" ca="1" si="35"/>
        <v>#REF!</v>
      </c>
      <c r="K74" s="63" t="e">
        <f t="shared" ca="1" si="36"/>
        <v>#REF!</v>
      </c>
      <c r="L74" s="61" t="e">
        <f t="shared" ca="1" si="37"/>
        <v>#REF!</v>
      </c>
      <c r="M74" s="62"/>
      <c r="N74" s="61">
        <f t="shared" ca="1" si="38"/>
        <v>0</v>
      </c>
      <c r="O74" s="61">
        <f t="shared" ca="1" si="39"/>
        <v>0</v>
      </c>
      <c r="P74" t="e">
        <f t="shared" ca="1" si="40"/>
        <v>#REF!</v>
      </c>
      <c r="Q74" t="e">
        <f t="shared" ca="1" si="41"/>
        <v>#REF!</v>
      </c>
      <c r="R74" t="e">
        <f t="shared" ca="1" si="42"/>
        <v>#REF!</v>
      </c>
      <c r="S74" t="e">
        <f t="shared" ca="1" si="43"/>
        <v>#REF!</v>
      </c>
      <c r="T74" t="e">
        <f t="shared" ca="1" si="44"/>
        <v>#REF!</v>
      </c>
      <c r="U74" s="49" t="e">
        <f t="shared" ca="1" si="45"/>
        <v>#REF!</v>
      </c>
    </row>
    <row r="75" spans="1:21" ht="20.25" x14ac:dyDescent="0.4">
      <c r="A75" s="58">
        <f>SUBTOTAL(102,$B$6:$B75)</f>
        <v>70</v>
      </c>
      <c r="B75" s="59">
        <v>3</v>
      </c>
      <c r="C75" s="59">
        <v>455317</v>
      </c>
      <c r="D75" s="58" t="s">
        <v>62</v>
      </c>
      <c r="E75" s="60">
        <v>18</v>
      </c>
      <c r="F75" s="60" t="e">
        <f t="shared" ca="1" si="31"/>
        <v>#REF!</v>
      </c>
      <c r="G75" s="60" t="e">
        <f t="shared" ca="1" si="32"/>
        <v>#REF!</v>
      </c>
      <c r="H75" s="60" t="e">
        <f t="shared" ca="1" si="33"/>
        <v>#REF!</v>
      </c>
      <c r="I75" s="60" t="e">
        <f t="shared" ca="1" si="34"/>
        <v>#REF!</v>
      </c>
      <c r="J75" s="63" t="e">
        <f t="shared" ca="1" si="35"/>
        <v>#REF!</v>
      </c>
      <c r="K75" s="63" t="e">
        <f t="shared" ca="1" si="36"/>
        <v>#REF!</v>
      </c>
      <c r="L75" s="61" t="e">
        <f t="shared" ca="1" si="37"/>
        <v>#REF!</v>
      </c>
      <c r="M75" s="62"/>
      <c r="N75" s="61">
        <f t="shared" ca="1" si="38"/>
        <v>0</v>
      </c>
      <c r="O75" s="61">
        <f t="shared" ca="1" si="39"/>
        <v>0</v>
      </c>
      <c r="P75" t="e">
        <f t="shared" ca="1" si="40"/>
        <v>#REF!</v>
      </c>
      <c r="Q75" t="e">
        <f t="shared" ca="1" si="41"/>
        <v>#REF!</v>
      </c>
      <c r="R75" t="e">
        <f t="shared" ca="1" si="42"/>
        <v>#REF!</v>
      </c>
      <c r="S75" t="e">
        <f t="shared" ca="1" si="43"/>
        <v>#REF!</v>
      </c>
      <c r="T75" t="e">
        <f t="shared" ca="1" si="44"/>
        <v>#REF!</v>
      </c>
      <c r="U75" s="49" t="e">
        <f t="shared" ca="1" si="45"/>
        <v>#REF!</v>
      </c>
    </row>
    <row r="76" spans="1:21" ht="20.25" x14ac:dyDescent="0.4">
      <c r="A76" s="58">
        <f>SUBTOTAL(102,$B$6:$B76)</f>
        <v>71</v>
      </c>
      <c r="B76" s="59">
        <v>3</v>
      </c>
      <c r="C76" s="59">
        <v>455585</v>
      </c>
      <c r="D76" s="58" t="s">
        <v>62</v>
      </c>
      <c r="E76" s="60">
        <v>6</v>
      </c>
      <c r="F76" s="60" t="e">
        <f t="shared" ca="1" si="31"/>
        <v>#REF!</v>
      </c>
      <c r="G76" s="60" t="e">
        <f t="shared" ca="1" si="32"/>
        <v>#REF!</v>
      </c>
      <c r="H76" s="60" t="e">
        <f t="shared" ca="1" si="33"/>
        <v>#REF!</v>
      </c>
      <c r="I76" s="60" t="e">
        <f t="shared" ca="1" si="34"/>
        <v>#REF!</v>
      </c>
      <c r="J76" s="63" t="e">
        <f t="shared" ca="1" si="35"/>
        <v>#REF!</v>
      </c>
      <c r="K76" s="63" t="e">
        <f t="shared" ca="1" si="36"/>
        <v>#REF!</v>
      </c>
      <c r="L76" s="61" t="e">
        <f t="shared" ca="1" si="37"/>
        <v>#REF!</v>
      </c>
      <c r="M76" s="62"/>
      <c r="N76" s="61">
        <f t="shared" ca="1" si="38"/>
        <v>0</v>
      </c>
      <c r="O76" s="61">
        <f t="shared" ca="1" si="39"/>
        <v>0</v>
      </c>
      <c r="P76" t="e">
        <f t="shared" ca="1" si="40"/>
        <v>#REF!</v>
      </c>
      <c r="Q76" t="e">
        <f t="shared" ca="1" si="41"/>
        <v>#REF!</v>
      </c>
      <c r="R76" t="e">
        <f t="shared" ca="1" si="42"/>
        <v>#REF!</v>
      </c>
      <c r="S76" t="e">
        <f t="shared" ca="1" si="43"/>
        <v>#REF!</v>
      </c>
      <c r="T76" t="e">
        <f t="shared" ca="1" si="44"/>
        <v>#REF!</v>
      </c>
      <c r="U76" s="49" t="e">
        <f t="shared" ca="1" si="45"/>
        <v>#REF!</v>
      </c>
    </row>
    <row r="77" spans="1:21" ht="20.25" x14ac:dyDescent="0.4">
      <c r="A77" s="58">
        <f>SUBTOTAL(102,$B$6:$B77)</f>
        <v>72</v>
      </c>
      <c r="B77" s="74">
        <v>3</v>
      </c>
      <c r="C77" s="74">
        <v>455719</v>
      </c>
      <c r="D77" s="58" t="s">
        <v>62</v>
      </c>
      <c r="E77" s="75">
        <v>144</v>
      </c>
      <c r="F77" s="75" t="e">
        <f t="shared" ca="1" si="31"/>
        <v>#REF!</v>
      </c>
      <c r="G77" s="75" t="e">
        <f t="shared" ca="1" si="32"/>
        <v>#REF!</v>
      </c>
      <c r="H77" s="75" t="e">
        <f t="shared" ca="1" si="33"/>
        <v>#REF!</v>
      </c>
      <c r="I77" s="75" t="e">
        <f t="shared" ca="1" si="34"/>
        <v>#REF!</v>
      </c>
      <c r="J77" s="78" t="e">
        <f t="shared" ca="1" si="35"/>
        <v>#REF!</v>
      </c>
      <c r="K77" s="78" t="e">
        <f t="shared" ca="1" si="36"/>
        <v>#REF!</v>
      </c>
      <c r="L77" s="76" t="e">
        <f t="shared" ca="1" si="37"/>
        <v>#REF!</v>
      </c>
      <c r="M77" s="77"/>
      <c r="N77" s="76">
        <f t="shared" ca="1" si="38"/>
        <v>0</v>
      </c>
      <c r="O77" s="76">
        <f t="shared" ca="1" si="39"/>
        <v>0</v>
      </c>
      <c r="P77" t="e">
        <f t="shared" ca="1" si="40"/>
        <v>#REF!</v>
      </c>
      <c r="Q77" t="e">
        <f t="shared" ca="1" si="41"/>
        <v>#REF!</v>
      </c>
      <c r="R77" t="e">
        <f t="shared" ca="1" si="42"/>
        <v>#REF!</v>
      </c>
      <c r="S77" t="e">
        <f t="shared" ca="1" si="43"/>
        <v>#REF!</v>
      </c>
      <c r="T77" t="e">
        <f t="shared" ca="1" si="44"/>
        <v>#REF!</v>
      </c>
      <c r="U77" s="49" t="e">
        <f t="shared" ca="1" si="45"/>
        <v>#REF!</v>
      </c>
    </row>
    <row r="78" spans="1:21" ht="20.25" x14ac:dyDescent="0.4">
      <c r="A78" s="58">
        <f>SUBTOTAL(102,$B$6:$B78)</f>
        <v>73</v>
      </c>
      <c r="B78" s="59">
        <v>3</v>
      </c>
      <c r="C78" s="59">
        <v>456473</v>
      </c>
      <c r="D78" s="58" t="s">
        <v>62</v>
      </c>
      <c r="E78" s="60">
        <v>96</v>
      </c>
      <c r="F78" s="60" t="e">
        <f t="shared" ca="1" si="31"/>
        <v>#REF!</v>
      </c>
      <c r="G78" s="60" t="e">
        <f t="shared" ca="1" si="32"/>
        <v>#REF!</v>
      </c>
      <c r="H78" s="60" t="e">
        <f t="shared" ca="1" si="33"/>
        <v>#REF!</v>
      </c>
      <c r="I78" s="60" t="e">
        <f t="shared" ca="1" si="34"/>
        <v>#REF!</v>
      </c>
      <c r="J78" s="63" t="e">
        <f t="shared" ca="1" si="35"/>
        <v>#REF!</v>
      </c>
      <c r="K78" s="63" t="e">
        <f t="shared" ca="1" si="36"/>
        <v>#REF!</v>
      </c>
      <c r="L78" s="61" t="e">
        <f t="shared" ca="1" si="37"/>
        <v>#REF!</v>
      </c>
      <c r="M78" s="62"/>
      <c r="N78" s="61">
        <f t="shared" ca="1" si="38"/>
        <v>0</v>
      </c>
      <c r="O78" s="61">
        <f t="shared" ca="1" si="39"/>
        <v>0</v>
      </c>
      <c r="P78" t="e">
        <f t="shared" ca="1" si="40"/>
        <v>#REF!</v>
      </c>
      <c r="Q78" t="e">
        <f t="shared" ca="1" si="41"/>
        <v>#REF!</v>
      </c>
      <c r="R78" t="e">
        <f t="shared" ca="1" si="42"/>
        <v>#REF!</v>
      </c>
      <c r="S78" t="e">
        <f t="shared" ca="1" si="43"/>
        <v>#REF!</v>
      </c>
      <c r="T78" t="e">
        <f t="shared" ca="1" si="44"/>
        <v>#REF!</v>
      </c>
      <c r="U78" s="49" t="e">
        <f t="shared" ca="1" si="45"/>
        <v>#REF!</v>
      </c>
    </row>
    <row r="79" spans="1:21" ht="20.25" x14ac:dyDescent="0.4">
      <c r="A79" s="58">
        <f>SUBTOTAL(102,$B$6:$B79)</f>
        <v>74</v>
      </c>
      <c r="B79" s="59">
        <v>3</v>
      </c>
      <c r="C79" s="59">
        <v>456474</v>
      </c>
      <c r="D79" s="58" t="s">
        <v>62</v>
      </c>
      <c r="E79" s="60">
        <v>36</v>
      </c>
      <c r="F79" s="60" t="e">
        <f t="shared" ca="1" si="31"/>
        <v>#REF!</v>
      </c>
      <c r="G79" s="60" t="e">
        <f t="shared" ca="1" si="32"/>
        <v>#REF!</v>
      </c>
      <c r="H79" s="60" t="e">
        <f t="shared" ca="1" si="33"/>
        <v>#REF!</v>
      </c>
      <c r="I79" s="60" t="e">
        <f t="shared" ca="1" si="34"/>
        <v>#REF!</v>
      </c>
      <c r="J79" s="63" t="e">
        <f t="shared" ca="1" si="35"/>
        <v>#REF!</v>
      </c>
      <c r="K79" s="63" t="e">
        <f t="shared" ca="1" si="36"/>
        <v>#REF!</v>
      </c>
      <c r="L79" s="61" t="e">
        <f t="shared" ca="1" si="37"/>
        <v>#REF!</v>
      </c>
      <c r="M79" s="62"/>
      <c r="N79" s="61">
        <f t="shared" ca="1" si="38"/>
        <v>0</v>
      </c>
      <c r="O79" s="61">
        <f t="shared" ca="1" si="39"/>
        <v>0</v>
      </c>
      <c r="P79" t="e">
        <f t="shared" ca="1" si="40"/>
        <v>#REF!</v>
      </c>
      <c r="Q79" t="e">
        <f t="shared" ca="1" si="41"/>
        <v>#REF!</v>
      </c>
      <c r="R79" t="e">
        <f t="shared" ca="1" si="42"/>
        <v>#REF!</v>
      </c>
      <c r="S79" t="e">
        <f t="shared" ca="1" si="43"/>
        <v>#REF!</v>
      </c>
      <c r="T79" t="e">
        <f t="shared" ca="1" si="44"/>
        <v>#REF!</v>
      </c>
      <c r="U79" s="49" t="e">
        <f t="shared" ca="1" si="45"/>
        <v>#REF!</v>
      </c>
    </row>
    <row r="80" spans="1:21" ht="20.25" x14ac:dyDescent="0.4">
      <c r="A80" s="58">
        <f>SUBTOTAL(102,$B$6:$B80)</f>
        <v>75</v>
      </c>
      <c r="B80" s="59">
        <v>3</v>
      </c>
      <c r="C80" s="59">
        <v>456476</v>
      </c>
      <c r="D80" s="58" t="s">
        <v>62</v>
      </c>
      <c r="E80" s="60">
        <v>6</v>
      </c>
      <c r="F80" s="60" t="e">
        <f t="shared" ca="1" si="31"/>
        <v>#REF!</v>
      </c>
      <c r="G80" s="60" t="e">
        <f t="shared" ca="1" si="32"/>
        <v>#REF!</v>
      </c>
      <c r="H80" s="60" t="e">
        <f t="shared" ca="1" si="33"/>
        <v>#REF!</v>
      </c>
      <c r="I80" s="60" t="e">
        <f t="shared" ca="1" si="34"/>
        <v>#REF!</v>
      </c>
      <c r="J80" s="63" t="e">
        <f t="shared" ca="1" si="35"/>
        <v>#REF!</v>
      </c>
      <c r="K80" s="63" t="e">
        <f t="shared" ca="1" si="36"/>
        <v>#REF!</v>
      </c>
      <c r="L80" s="61" t="e">
        <f t="shared" ca="1" si="37"/>
        <v>#REF!</v>
      </c>
      <c r="M80" s="62"/>
      <c r="N80" s="61">
        <f t="shared" ca="1" si="38"/>
        <v>0</v>
      </c>
      <c r="O80" s="61">
        <f t="shared" ca="1" si="39"/>
        <v>0</v>
      </c>
      <c r="P80" t="e">
        <f t="shared" ca="1" si="40"/>
        <v>#REF!</v>
      </c>
      <c r="Q80" t="e">
        <f t="shared" ca="1" si="41"/>
        <v>#REF!</v>
      </c>
      <c r="R80" t="e">
        <f t="shared" ca="1" si="42"/>
        <v>#REF!</v>
      </c>
      <c r="S80" t="e">
        <f t="shared" ca="1" si="43"/>
        <v>#REF!</v>
      </c>
      <c r="T80" t="e">
        <f t="shared" ca="1" si="44"/>
        <v>#REF!</v>
      </c>
      <c r="U80" s="49" t="e">
        <f t="shared" ca="1" si="45"/>
        <v>#REF!</v>
      </c>
    </row>
    <row r="81" spans="1:21" ht="20.25" x14ac:dyDescent="0.4">
      <c r="A81" s="58">
        <f>SUBTOTAL(102,$B$6:$B81)</f>
        <v>76</v>
      </c>
      <c r="B81" s="59">
        <v>3</v>
      </c>
      <c r="C81" s="59">
        <v>456478</v>
      </c>
      <c r="D81" s="58" t="s">
        <v>62</v>
      </c>
      <c r="E81" s="60">
        <v>18</v>
      </c>
      <c r="F81" s="60" t="e">
        <f t="shared" ca="1" si="31"/>
        <v>#REF!</v>
      </c>
      <c r="G81" s="60" t="e">
        <f t="shared" ca="1" si="32"/>
        <v>#REF!</v>
      </c>
      <c r="H81" s="60" t="e">
        <f t="shared" ca="1" si="33"/>
        <v>#REF!</v>
      </c>
      <c r="I81" s="60" t="e">
        <f t="shared" ca="1" si="34"/>
        <v>#REF!</v>
      </c>
      <c r="J81" s="63" t="e">
        <f t="shared" ca="1" si="35"/>
        <v>#REF!</v>
      </c>
      <c r="K81" s="63" t="e">
        <f t="shared" ca="1" si="36"/>
        <v>#REF!</v>
      </c>
      <c r="L81" s="61" t="e">
        <f t="shared" ca="1" si="37"/>
        <v>#REF!</v>
      </c>
      <c r="M81" s="62"/>
      <c r="N81" s="61">
        <f t="shared" ca="1" si="38"/>
        <v>0</v>
      </c>
      <c r="O81" s="61">
        <f t="shared" ca="1" si="39"/>
        <v>0</v>
      </c>
      <c r="P81" t="e">
        <f t="shared" ca="1" si="40"/>
        <v>#REF!</v>
      </c>
      <c r="Q81" t="e">
        <f t="shared" ca="1" si="41"/>
        <v>#REF!</v>
      </c>
      <c r="R81" t="e">
        <f t="shared" ca="1" si="42"/>
        <v>#REF!</v>
      </c>
      <c r="S81" t="e">
        <f t="shared" ca="1" si="43"/>
        <v>#REF!</v>
      </c>
      <c r="T81" t="e">
        <f t="shared" ca="1" si="44"/>
        <v>#REF!</v>
      </c>
      <c r="U81" s="49" t="e">
        <f t="shared" ca="1" si="45"/>
        <v>#REF!</v>
      </c>
    </row>
    <row r="82" spans="1:21" ht="20.25" x14ac:dyDescent="0.4">
      <c r="A82" s="58">
        <f>SUBTOTAL(102,$B$6:$B82)</f>
        <v>77</v>
      </c>
      <c r="B82" s="74">
        <v>3</v>
      </c>
      <c r="C82" s="74">
        <v>456479</v>
      </c>
      <c r="D82" s="58" t="s">
        <v>62</v>
      </c>
      <c r="E82" s="75">
        <v>10</v>
      </c>
      <c r="F82" s="75" t="e">
        <f t="shared" ca="1" si="31"/>
        <v>#REF!</v>
      </c>
      <c r="G82" s="75" t="e">
        <f t="shared" ca="1" si="32"/>
        <v>#REF!</v>
      </c>
      <c r="H82" s="75" t="e">
        <f t="shared" ca="1" si="33"/>
        <v>#REF!</v>
      </c>
      <c r="I82" s="75" t="e">
        <f t="shared" ca="1" si="34"/>
        <v>#REF!</v>
      </c>
      <c r="J82" s="78" t="e">
        <f t="shared" ca="1" si="35"/>
        <v>#REF!</v>
      </c>
      <c r="K82" s="78" t="e">
        <f t="shared" ca="1" si="36"/>
        <v>#REF!</v>
      </c>
      <c r="L82" s="76" t="e">
        <f t="shared" ca="1" si="37"/>
        <v>#REF!</v>
      </c>
      <c r="M82" s="77"/>
      <c r="N82" s="76">
        <f t="shared" ca="1" si="38"/>
        <v>0</v>
      </c>
      <c r="O82" s="76">
        <f t="shared" ca="1" si="39"/>
        <v>0</v>
      </c>
      <c r="P82" t="e">
        <f t="shared" ca="1" si="40"/>
        <v>#REF!</v>
      </c>
      <c r="Q82" t="e">
        <f t="shared" ca="1" si="41"/>
        <v>#REF!</v>
      </c>
      <c r="R82" t="e">
        <f t="shared" ca="1" si="42"/>
        <v>#REF!</v>
      </c>
      <c r="S82" t="e">
        <f t="shared" ca="1" si="43"/>
        <v>#REF!</v>
      </c>
      <c r="T82" t="e">
        <f t="shared" ca="1" si="44"/>
        <v>#REF!</v>
      </c>
      <c r="U82" s="49" t="e">
        <f t="shared" ca="1" si="45"/>
        <v>#REF!</v>
      </c>
    </row>
    <row r="83" spans="1:21" ht="20.25" x14ac:dyDescent="0.4">
      <c r="A83" s="73">
        <f>SUBTOTAL(102,$B$6:$B83)</f>
        <v>78</v>
      </c>
      <c r="B83" s="59">
        <v>3</v>
      </c>
      <c r="C83" s="59">
        <v>457167</v>
      </c>
      <c r="D83" s="58" t="s">
        <v>62</v>
      </c>
      <c r="E83" s="60">
        <v>288</v>
      </c>
      <c r="F83" s="60" t="e">
        <f t="shared" ca="1" si="31"/>
        <v>#REF!</v>
      </c>
      <c r="G83" s="60" t="e">
        <f t="shared" ca="1" si="32"/>
        <v>#REF!</v>
      </c>
      <c r="H83" s="60" t="e">
        <f t="shared" ca="1" si="33"/>
        <v>#REF!</v>
      </c>
      <c r="I83" s="60" t="e">
        <f t="shared" ca="1" si="34"/>
        <v>#REF!</v>
      </c>
      <c r="J83" s="63" t="e">
        <f t="shared" ca="1" si="35"/>
        <v>#REF!</v>
      </c>
      <c r="K83" s="63" t="e">
        <f t="shared" ca="1" si="36"/>
        <v>#REF!</v>
      </c>
      <c r="L83" s="61" t="e">
        <f t="shared" ca="1" si="37"/>
        <v>#REF!</v>
      </c>
      <c r="M83" s="62"/>
      <c r="N83" s="61">
        <f t="shared" ca="1" si="38"/>
        <v>0</v>
      </c>
      <c r="O83" s="61">
        <f t="shared" ca="1" si="39"/>
        <v>0</v>
      </c>
      <c r="P83" t="e">
        <f t="shared" ca="1" si="40"/>
        <v>#REF!</v>
      </c>
      <c r="Q83" t="e">
        <f t="shared" ca="1" si="41"/>
        <v>#REF!</v>
      </c>
      <c r="R83" t="e">
        <f t="shared" ca="1" si="42"/>
        <v>#REF!</v>
      </c>
      <c r="S83" t="e">
        <f t="shared" ca="1" si="43"/>
        <v>#REF!</v>
      </c>
      <c r="T83" t="e">
        <f t="shared" ca="1" si="44"/>
        <v>#REF!</v>
      </c>
      <c r="U83" s="49" t="e">
        <f t="shared" ca="1" si="45"/>
        <v>#REF!</v>
      </c>
    </row>
    <row r="84" spans="1:21" ht="20.25" x14ac:dyDescent="0.4">
      <c r="A84" s="58">
        <f>SUBTOTAL(102,$B$6:$B84)</f>
        <v>79</v>
      </c>
      <c r="B84" s="59">
        <v>3</v>
      </c>
      <c r="C84" s="59">
        <v>457168</v>
      </c>
      <c r="D84" s="58" t="s">
        <v>62</v>
      </c>
      <c r="E84" s="60">
        <v>288</v>
      </c>
      <c r="F84" s="60" t="e">
        <f t="shared" ca="1" si="31"/>
        <v>#REF!</v>
      </c>
      <c r="G84" s="60" t="e">
        <f t="shared" ca="1" si="32"/>
        <v>#REF!</v>
      </c>
      <c r="H84" s="60" t="e">
        <f t="shared" ca="1" si="33"/>
        <v>#REF!</v>
      </c>
      <c r="I84" s="60" t="e">
        <f t="shared" ca="1" si="34"/>
        <v>#REF!</v>
      </c>
      <c r="J84" s="63" t="e">
        <f t="shared" ca="1" si="35"/>
        <v>#REF!</v>
      </c>
      <c r="K84" s="63" t="e">
        <f t="shared" ca="1" si="36"/>
        <v>#REF!</v>
      </c>
      <c r="L84" s="61" t="e">
        <f t="shared" ca="1" si="37"/>
        <v>#REF!</v>
      </c>
      <c r="M84" s="62"/>
      <c r="N84" s="61">
        <f t="shared" ca="1" si="38"/>
        <v>0</v>
      </c>
      <c r="O84" s="61">
        <f t="shared" ca="1" si="39"/>
        <v>0</v>
      </c>
      <c r="P84" t="e">
        <f t="shared" ca="1" si="40"/>
        <v>#REF!</v>
      </c>
      <c r="Q84" t="e">
        <f t="shared" ca="1" si="41"/>
        <v>#REF!</v>
      </c>
      <c r="R84" t="e">
        <f t="shared" ca="1" si="42"/>
        <v>#REF!</v>
      </c>
      <c r="S84" t="e">
        <f t="shared" ca="1" si="43"/>
        <v>#REF!</v>
      </c>
      <c r="T84" t="e">
        <f t="shared" ca="1" si="44"/>
        <v>#REF!</v>
      </c>
      <c r="U84" s="49" t="e">
        <f t="shared" ca="1" si="45"/>
        <v>#REF!</v>
      </c>
    </row>
    <row r="85" spans="1:21" ht="20.25" x14ac:dyDescent="0.4">
      <c r="A85" s="58">
        <f>SUBTOTAL(102,$B$6:$B85)</f>
        <v>80</v>
      </c>
      <c r="B85" s="59">
        <v>3</v>
      </c>
      <c r="C85" s="59">
        <v>458427</v>
      </c>
      <c r="D85" s="58" t="s">
        <v>62</v>
      </c>
      <c r="E85" s="60">
        <v>10</v>
      </c>
      <c r="F85" s="60" t="e">
        <f t="shared" ca="1" si="31"/>
        <v>#REF!</v>
      </c>
      <c r="G85" s="60" t="e">
        <f t="shared" ca="1" si="32"/>
        <v>#REF!</v>
      </c>
      <c r="H85" s="60" t="e">
        <f t="shared" ca="1" si="33"/>
        <v>#REF!</v>
      </c>
      <c r="I85" s="60" t="e">
        <f t="shared" ca="1" si="34"/>
        <v>#REF!</v>
      </c>
      <c r="J85" s="63" t="e">
        <f t="shared" ca="1" si="35"/>
        <v>#REF!</v>
      </c>
      <c r="K85" s="63" t="e">
        <f t="shared" ca="1" si="36"/>
        <v>#REF!</v>
      </c>
      <c r="L85" s="61" t="e">
        <f t="shared" ca="1" si="37"/>
        <v>#REF!</v>
      </c>
      <c r="M85" s="62"/>
      <c r="N85" s="61">
        <f t="shared" ca="1" si="38"/>
        <v>0</v>
      </c>
      <c r="O85" s="61">
        <f t="shared" ca="1" si="39"/>
        <v>0</v>
      </c>
      <c r="P85" t="e">
        <f t="shared" ca="1" si="40"/>
        <v>#REF!</v>
      </c>
      <c r="Q85" t="e">
        <f t="shared" ca="1" si="41"/>
        <v>#REF!</v>
      </c>
      <c r="R85" t="e">
        <f t="shared" ca="1" si="42"/>
        <v>#REF!</v>
      </c>
      <c r="S85" t="e">
        <f t="shared" ca="1" si="43"/>
        <v>#REF!</v>
      </c>
      <c r="T85" t="e">
        <f t="shared" ca="1" si="44"/>
        <v>#REF!</v>
      </c>
      <c r="U85" s="49" t="e">
        <f t="shared" ca="1" si="45"/>
        <v>#REF!</v>
      </c>
    </row>
    <row r="86" spans="1:21" ht="20.25" x14ac:dyDescent="0.4">
      <c r="A86" s="58">
        <f>SUBTOTAL(102,$B$6:$B86)</f>
        <v>81</v>
      </c>
      <c r="B86" s="74">
        <v>3</v>
      </c>
      <c r="C86" s="74">
        <v>591079</v>
      </c>
      <c r="D86" s="58" t="s">
        <v>62</v>
      </c>
      <c r="E86" s="75">
        <v>72</v>
      </c>
      <c r="F86" s="75" t="e">
        <f t="shared" ca="1" si="31"/>
        <v>#REF!</v>
      </c>
      <c r="G86" s="75" t="e">
        <f t="shared" ca="1" si="32"/>
        <v>#REF!</v>
      </c>
      <c r="H86" s="75" t="e">
        <f t="shared" ca="1" si="33"/>
        <v>#REF!</v>
      </c>
      <c r="I86" s="75" t="e">
        <f t="shared" ca="1" si="34"/>
        <v>#REF!</v>
      </c>
      <c r="J86" s="78" t="e">
        <f t="shared" ca="1" si="35"/>
        <v>#REF!</v>
      </c>
      <c r="K86" s="78" t="e">
        <f t="shared" ca="1" si="36"/>
        <v>#REF!</v>
      </c>
      <c r="L86" s="76" t="e">
        <f t="shared" ca="1" si="37"/>
        <v>#REF!</v>
      </c>
      <c r="M86" s="77"/>
      <c r="N86" s="76">
        <f t="shared" ca="1" si="38"/>
        <v>0</v>
      </c>
      <c r="O86" s="76">
        <f t="shared" ca="1" si="39"/>
        <v>0</v>
      </c>
      <c r="P86" t="e">
        <f t="shared" ca="1" si="40"/>
        <v>#REF!</v>
      </c>
      <c r="Q86" t="e">
        <f t="shared" ca="1" si="41"/>
        <v>#REF!</v>
      </c>
      <c r="R86" t="e">
        <f t="shared" ca="1" si="42"/>
        <v>#REF!</v>
      </c>
      <c r="S86" t="e">
        <f t="shared" ca="1" si="43"/>
        <v>#REF!</v>
      </c>
      <c r="T86" t="e">
        <f t="shared" ca="1" si="44"/>
        <v>#REF!</v>
      </c>
      <c r="U86" s="49" t="e">
        <f t="shared" ca="1" si="45"/>
        <v>#REF!</v>
      </c>
    </row>
    <row r="87" spans="1:21" ht="20.25" x14ac:dyDescent="0.4">
      <c r="A87" s="58">
        <f>SUBTOTAL(102,$B$6:$B87)</f>
        <v>82</v>
      </c>
      <c r="B87" s="59">
        <v>4</v>
      </c>
      <c r="C87" s="59">
        <v>160330</v>
      </c>
      <c r="D87" s="58" t="s">
        <v>62</v>
      </c>
      <c r="E87" s="60">
        <v>12</v>
      </c>
      <c r="F87" s="60" t="e">
        <f t="shared" ca="1" si="31"/>
        <v>#REF!</v>
      </c>
      <c r="G87" s="60" t="e">
        <f t="shared" ca="1" si="32"/>
        <v>#REF!</v>
      </c>
      <c r="H87" s="60" t="e">
        <f t="shared" ca="1" si="33"/>
        <v>#REF!</v>
      </c>
      <c r="I87" s="60" t="e">
        <f t="shared" ca="1" si="34"/>
        <v>#REF!</v>
      </c>
      <c r="J87" s="63" t="e">
        <f t="shared" ca="1" si="35"/>
        <v>#REF!</v>
      </c>
      <c r="K87" s="63" t="e">
        <f t="shared" ca="1" si="36"/>
        <v>#REF!</v>
      </c>
      <c r="L87" s="61" t="e">
        <f t="shared" ca="1" si="37"/>
        <v>#REF!</v>
      </c>
      <c r="M87" s="62"/>
      <c r="N87" s="61">
        <f t="shared" ca="1" si="38"/>
        <v>0</v>
      </c>
      <c r="O87" s="61">
        <f t="shared" ca="1" si="39"/>
        <v>0</v>
      </c>
      <c r="P87" t="e">
        <f t="shared" ca="1" si="40"/>
        <v>#REF!</v>
      </c>
      <c r="Q87" t="e">
        <f t="shared" ca="1" si="41"/>
        <v>#REF!</v>
      </c>
      <c r="R87" t="e">
        <f t="shared" ca="1" si="42"/>
        <v>#REF!</v>
      </c>
      <c r="S87" t="e">
        <f t="shared" ca="1" si="43"/>
        <v>#REF!</v>
      </c>
      <c r="T87" t="e">
        <f t="shared" ca="1" si="44"/>
        <v>#REF!</v>
      </c>
      <c r="U87" s="49" t="e">
        <f t="shared" ca="1" si="45"/>
        <v>#REF!</v>
      </c>
    </row>
    <row r="88" spans="1:21" ht="20.25" x14ac:dyDescent="0.4">
      <c r="A88" s="58">
        <f>SUBTOTAL(102,$B$6:$B88)</f>
        <v>83</v>
      </c>
      <c r="B88" s="59">
        <v>4</v>
      </c>
      <c r="C88" s="59">
        <v>161330</v>
      </c>
      <c r="D88" s="58" t="s">
        <v>62</v>
      </c>
      <c r="E88" s="60">
        <v>12</v>
      </c>
      <c r="F88" s="60" t="e">
        <f t="shared" ca="1" si="31"/>
        <v>#REF!</v>
      </c>
      <c r="G88" s="60" t="e">
        <f t="shared" ca="1" si="32"/>
        <v>#REF!</v>
      </c>
      <c r="H88" s="60" t="e">
        <f t="shared" ca="1" si="33"/>
        <v>#REF!</v>
      </c>
      <c r="I88" s="60" t="e">
        <f t="shared" ca="1" si="34"/>
        <v>#REF!</v>
      </c>
      <c r="J88" s="63" t="e">
        <f t="shared" ca="1" si="35"/>
        <v>#REF!</v>
      </c>
      <c r="K88" s="63" t="e">
        <f t="shared" ca="1" si="36"/>
        <v>#REF!</v>
      </c>
      <c r="L88" s="61" t="e">
        <f t="shared" ca="1" si="37"/>
        <v>#REF!</v>
      </c>
      <c r="M88" s="62"/>
      <c r="N88" s="61">
        <f t="shared" ca="1" si="38"/>
        <v>0</v>
      </c>
      <c r="O88" s="61">
        <f t="shared" ca="1" si="39"/>
        <v>0</v>
      </c>
      <c r="P88" t="e">
        <f t="shared" ca="1" si="40"/>
        <v>#REF!</v>
      </c>
      <c r="Q88" t="e">
        <f t="shared" ca="1" si="41"/>
        <v>#REF!</v>
      </c>
      <c r="R88" t="e">
        <f t="shared" ca="1" si="42"/>
        <v>#REF!</v>
      </c>
      <c r="S88" t="e">
        <f t="shared" ca="1" si="43"/>
        <v>#REF!</v>
      </c>
      <c r="T88" t="e">
        <f t="shared" ca="1" si="44"/>
        <v>#REF!</v>
      </c>
      <c r="U88" s="49" t="e">
        <f t="shared" ca="1" si="45"/>
        <v>#REF!</v>
      </c>
    </row>
    <row r="89" spans="1:21" ht="20.25" x14ac:dyDescent="0.4">
      <c r="A89" s="58">
        <f>SUBTOTAL(102,$B$6:$B89)</f>
        <v>84</v>
      </c>
      <c r="B89" s="59">
        <v>4</v>
      </c>
      <c r="C89" s="59">
        <v>163700</v>
      </c>
      <c r="D89" s="58" t="s">
        <v>62</v>
      </c>
      <c r="E89" s="60">
        <v>12</v>
      </c>
      <c r="F89" s="60" t="e">
        <f t="shared" ca="1" si="31"/>
        <v>#REF!</v>
      </c>
      <c r="G89" s="60" t="e">
        <f t="shared" ca="1" si="32"/>
        <v>#REF!</v>
      </c>
      <c r="H89" s="60" t="e">
        <f t="shared" ca="1" si="33"/>
        <v>#REF!</v>
      </c>
      <c r="I89" s="60" t="e">
        <f t="shared" ca="1" si="34"/>
        <v>#REF!</v>
      </c>
      <c r="J89" s="63" t="e">
        <f t="shared" ca="1" si="35"/>
        <v>#REF!</v>
      </c>
      <c r="K89" s="63" t="e">
        <f t="shared" ca="1" si="36"/>
        <v>#REF!</v>
      </c>
      <c r="L89" s="61" t="e">
        <f t="shared" ca="1" si="37"/>
        <v>#REF!</v>
      </c>
      <c r="M89" s="62"/>
      <c r="N89" s="61">
        <f t="shared" ca="1" si="38"/>
        <v>0</v>
      </c>
      <c r="O89" s="61">
        <f t="shared" ca="1" si="39"/>
        <v>0</v>
      </c>
      <c r="P89" t="e">
        <f t="shared" ca="1" si="40"/>
        <v>#REF!</v>
      </c>
      <c r="Q89" t="e">
        <f t="shared" ca="1" si="41"/>
        <v>#REF!</v>
      </c>
      <c r="R89" t="e">
        <f t="shared" ca="1" si="42"/>
        <v>#REF!</v>
      </c>
      <c r="S89" t="e">
        <f t="shared" ca="1" si="43"/>
        <v>#REF!</v>
      </c>
      <c r="T89" t="e">
        <f t="shared" ca="1" si="44"/>
        <v>#REF!</v>
      </c>
      <c r="U89" s="49" t="e">
        <f t="shared" ca="1" si="45"/>
        <v>#REF!</v>
      </c>
    </row>
    <row r="90" spans="1:21" ht="20.25" x14ac:dyDescent="0.4">
      <c r="A90" s="58">
        <f>SUBTOTAL(102,$B$6:$B90)</f>
        <v>85</v>
      </c>
      <c r="B90" s="59">
        <v>4</v>
      </c>
      <c r="C90" s="59">
        <v>182539</v>
      </c>
      <c r="D90" s="58" t="s">
        <v>62</v>
      </c>
      <c r="E90" s="60">
        <v>48</v>
      </c>
      <c r="F90" s="60" t="e">
        <f t="shared" ca="1" si="31"/>
        <v>#REF!</v>
      </c>
      <c r="G90" s="60" t="e">
        <f t="shared" ca="1" si="32"/>
        <v>#REF!</v>
      </c>
      <c r="H90" s="60" t="e">
        <f t="shared" ca="1" si="33"/>
        <v>#REF!</v>
      </c>
      <c r="I90" s="60" t="e">
        <f t="shared" ca="1" si="34"/>
        <v>#REF!</v>
      </c>
      <c r="J90" s="63" t="e">
        <f t="shared" ca="1" si="35"/>
        <v>#REF!</v>
      </c>
      <c r="K90" s="63" t="e">
        <f t="shared" ca="1" si="36"/>
        <v>#REF!</v>
      </c>
      <c r="L90" s="61" t="e">
        <f t="shared" ca="1" si="37"/>
        <v>#REF!</v>
      </c>
      <c r="M90" s="62"/>
      <c r="N90" s="61">
        <f t="shared" ca="1" si="38"/>
        <v>0</v>
      </c>
      <c r="O90" s="61">
        <f t="shared" ca="1" si="39"/>
        <v>0</v>
      </c>
      <c r="P90" t="e">
        <f t="shared" ca="1" si="40"/>
        <v>#REF!</v>
      </c>
      <c r="Q90" t="e">
        <f t="shared" ca="1" si="41"/>
        <v>#REF!</v>
      </c>
      <c r="R90" t="e">
        <f t="shared" ca="1" si="42"/>
        <v>#REF!</v>
      </c>
      <c r="S90" t="e">
        <f t="shared" ca="1" si="43"/>
        <v>#REF!</v>
      </c>
      <c r="T90" t="e">
        <f t="shared" ca="1" si="44"/>
        <v>#REF!</v>
      </c>
      <c r="U90" s="49" t="e">
        <f t="shared" ca="1" si="45"/>
        <v>#REF!</v>
      </c>
    </row>
    <row r="91" spans="1:21" ht="20.25" x14ac:dyDescent="0.4">
      <c r="A91" s="58">
        <f>SUBTOTAL(102,$B$6:$B91)</f>
        <v>86</v>
      </c>
      <c r="B91" s="59">
        <v>4</v>
      </c>
      <c r="C91" s="59">
        <v>182549</v>
      </c>
      <c r="D91" s="58" t="s">
        <v>62</v>
      </c>
      <c r="E91" s="60">
        <v>48</v>
      </c>
      <c r="F91" s="60" t="e">
        <f t="shared" ca="1" si="31"/>
        <v>#REF!</v>
      </c>
      <c r="G91" s="60" t="e">
        <f t="shared" ca="1" si="32"/>
        <v>#REF!</v>
      </c>
      <c r="H91" s="60" t="e">
        <f t="shared" ca="1" si="33"/>
        <v>#REF!</v>
      </c>
      <c r="I91" s="60" t="e">
        <f t="shared" ca="1" si="34"/>
        <v>#REF!</v>
      </c>
      <c r="J91" s="63" t="e">
        <f t="shared" ca="1" si="35"/>
        <v>#REF!</v>
      </c>
      <c r="K91" s="63" t="e">
        <f t="shared" ca="1" si="36"/>
        <v>#REF!</v>
      </c>
      <c r="L91" s="61" t="e">
        <f t="shared" ca="1" si="37"/>
        <v>#REF!</v>
      </c>
      <c r="M91" s="62"/>
      <c r="N91" s="61">
        <f t="shared" ca="1" si="38"/>
        <v>0</v>
      </c>
      <c r="O91" s="61">
        <f t="shared" ca="1" si="39"/>
        <v>0</v>
      </c>
      <c r="P91" t="e">
        <f t="shared" ca="1" si="40"/>
        <v>#REF!</v>
      </c>
      <c r="Q91" t="e">
        <f t="shared" ca="1" si="41"/>
        <v>#REF!</v>
      </c>
      <c r="R91" t="e">
        <f t="shared" ca="1" si="42"/>
        <v>#REF!</v>
      </c>
      <c r="S91" t="e">
        <f t="shared" ca="1" si="43"/>
        <v>#REF!</v>
      </c>
      <c r="T91" t="e">
        <f t="shared" ca="1" si="44"/>
        <v>#REF!</v>
      </c>
      <c r="U91" s="49" t="e">
        <f t="shared" ca="1" si="45"/>
        <v>#REF!</v>
      </c>
    </row>
    <row r="92" spans="1:21" ht="20.25" x14ac:dyDescent="0.4">
      <c r="A92" s="58">
        <f>SUBTOTAL(102,$B$6:$B92)</f>
        <v>87</v>
      </c>
      <c r="B92" s="59">
        <v>4</v>
      </c>
      <c r="C92" s="59">
        <v>182569</v>
      </c>
      <c r="D92" s="58" t="s">
        <v>62</v>
      </c>
      <c r="E92" s="60">
        <v>48</v>
      </c>
      <c r="F92" s="60" t="e">
        <f t="shared" ca="1" si="31"/>
        <v>#REF!</v>
      </c>
      <c r="G92" s="60" t="e">
        <f t="shared" ca="1" si="32"/>
        <v>#REF!</v>
      </c>
      <c r="H92" s="60" t="e">
        <f t="shared" ca="1" si="33"/>
        <v>#REF!</v>
      </c>
      <c r="I92" s="60" t="e">
        <f t="shared" ca="1" si="34"/>
        <v>#REF!</v>
      </c>
      <c r="J92" s="63" t="e">
        <f t="shared" ca="1" si="35"/>
        <v>#REF!</v>
      </c>
      <c r="K92" s="63" t="e">
        <f t="shared" ca="1" si="36"/>
        <v>#REF!</v>
      </c>
      <c r="L92" s="61" t="e">
        <f t="shared" ca="1" si="37"/>
        <v>#REF!</v>
      </c>
      <c r="M92" s="62"/>
      <c r="N92" s="61">
        <f t="shared" ca="1" si="38"/>
        <v>0</v>
      </c>
      <c r="O92" s="61">
        <f t="shared" ca="1" si="39"/>
        <v>0</v>
      </c>
      <c r="P92" t="e">
        <f t="shared" ca="1" si="40"/>
        <v>#REF!</v>
      </c>
      <c r="Q92" t="e">
        <f t="shared" ca="1" si="41"/>
        <v>#REF!</v>
      </c>
      <c r="R92" t="e">
        <f t="shared" ca="1" si="42"/>
        <v>#REF!</v>
      </c>
      <c r="S92" t="e">
        <f t="shared" ca="1" si="43"/>
        <v>#REF!</v>
      </c>
      <c r="T92" t="e">
        <f t="shared" ca="1" si="44"/>
        <v>#REF!</v>
      </c>
      <c r="U92" s="49" t="e">
        <f t="shared" ca="1" si="45"/>
        <v>#REF!</v>
      </c>
    </row>
    <row r="93" spans="1:21" ht="20.25" x14ac:dyDescent="0.4">
      <c r="A93" s="58">
        <f>SUBTOTAL(102,$B$6:$B93)</f>
        <v>88</v>
      </c>
      <c r="B93" s="59">
        <v>4</v>
      </c>
      <c r="C93" s="59">
        <v>305011</v>
      </c>
      <c r="D93" s="58" t="s">
        <v>62</v>
      </c>
      <c r="E93" s="60">
        <v>12</v>
      </c>
      <c r="F93" s="60" t="e">
        <f t="shared" ca="1" si="31"/>
        <v>#REF!</v>
      </c>
      <c r="G93" s="60" t="e">
        <f t="shared" ca="1" si="32"/>
        <v>#REF!</v>
      </c>
      <c r="H93" s="60" t="e">
        <f t="shared" ca="1" si="33"/>
        <v>#REF!</v>
      </c>
      <c r="I93" s="60" t="e">
        <f t="shared" ca="1" si="34"/>
        <v>#REF!</v>
      </c>
      <c r="J93" s="63" t="e">
        <f t="shared" ca="1" si="35"/>
        <v>#REF!</v>
      </c>
      <c r="K93" s="63" t="e">
        <f t="shared" ca="1" si="36"/>
        <v>#REF!</v>
      </c>
      <c r="L93" s="61" t="e">
        <f t="shared" ca="1" si="37"/>
        <v>#REF!</v>
      </c>
      <c r="M93" s="62"/>
      <c r="N93" s="61">
        <f t="shared" ca="1" si="38"/>
        <v>0</v>
      </c>
      <c r="O93" s="61">
        <f t="shared" ca="1" si="39"/>
        <v>0</v>
      </c>
      <c r="P93" t="e">
        <f t="shared" ca="1" si="40"/>
        <v>#REF!</v>
      </c>
      <c r="Q93" t="e">
        <f t="shared" ca="1" si="41"/>
        <v>#REF!</v>
      </c>
      <c r="R93" t="e">
        <f t="shared" ca="1" si="42"/>
        <v>#REF!</v>
      </c>
      <c r="S93" t="e">
        <f t="shared" ca="1" si="43"/>
        <v>#REF!</v>
      </c>
      <c r="T93" t="e">
        <f t="shared" ca="1" si="44"/>
        <v>#REF!</v>
      </c>
      <c r="U93" s="49" t="e">
        <f t="shared" ca="1" si="45"/>
        <v>#REF!</v>
      </c>
    </row>
    <row r="94" spans="1:21" ht="20.25" x14ac:dyDescent="0.4">
      <c r="A94" s="58">
        <f>SUBTOTAL(102,$B$6:$B94)</f>
        <v>89</v>
      </c>
      <c r="B94" s="59">
        <v>4</v>
      </c>
      <c r="C94" s="59">
        <v>308449</v>
      </c>
      <c r="D94" s="58" t="s">
        <v>62</v>
      </c>
      <c r="E94" s="60">
        <v>48</v>
      </c>
      <c r="F94" s="60" t="e">
        <f t="shared" ca="1" si="31"/>
        <v>#REF!</v>
      </c>
      <c r="G94" s="60" t="e">
        <f t="shared" ca="1" si="32"/>
        <v>#REF!</v>
      </c>
      <c r="H94" s="60" t="e">
        <f t="shared" ca="1" si="33"/>
        <v>#REF!</v>
      </c>
      <c r="I94" s="60" t="e">
        <f t="shared" ca="1" si="34"/>
        <v>#REF!</v>
      </c>
      <c r="J94" s="63" t="e">
        <f t="shared" ca="1" si="35"/>
        <v>#REF!</v>
      </c>
      <c r="K94" s="63" t="e">
        <f t="shared" ca="1" si="36"/>
        <v>#REF!</v>
      </c>
      <c r="L94" s="61" t="e">
        <f t="shared" ca="1" si="37"/>
        <v>#REF!</v>
      </c>
      <c r="M94" s="62"/>
      <c r="N94" s="61">
        <f t="shared" ca="1" si="38"/>
        <v>0</v>
      </c>
      <c r="O94" s="61">
        <f t="shared" ca="1" si="39"/>
        <v>0</v>
      </c>
      <c r="P94" t="e">
        <f t="shared" ca="1" si="40"/>
        <v>#REF!</v>
      </c>
      <c r="Q94" t="e">
        <f t="shared" ca="1" si="41"/>
        <v>#REF!</v>
      </c>
      <c r="R94" t="e">
        <f t="shared" ca="1" si="42"/>
        <v>#REF!</v>
      </c>
      <c r="S94" t="e">
        <f t="shared" ca="1" si="43"/>
        <v>#REF!</v>
      </c>
      <c r="T94" t="e">
        <f t="shared" ca="1" si="44"/>
        <v>#REF!</v>
      </c>
      <c r="U94" s="49" t="e">
        <f t="shared" ca="1" si="45"/>
        <v>#REF!</v>
      </c>
    </row>
    <row r="95" spans="1:21" ht="20.25" x14ac:dyDescent="0.4">
      <c r="A95" s="58">
        <f>SUBTOTAL(102,$B$6:$B95)</f>
        <v>90</v>
      </c>
      <c r="B95" s="59">
        <v>4</v>
      </c>
      <c r="C95" s="59">
        <v>408672</v>
      </c>
      <c r="D95" s="58" t="s">
        <v>62</v>
      </c>
      <c r="E95" s="60">
        <v>48</v>
      </c>
      <c r="F95" s="60" t="e">
        <f t="shared" ca="1" si="31"/>
        <v>#REF!</v>
      </c>
      <c r="G95" s="60" t="e">
        <f t="shared" ca="1" si="32"/>
        <v>#REF!</v>
      </c>
      <c r="H95" s="60" t="e">
        <f t="shared" ca="1" si="33"/>
        <v>#REF!</v>
      </c>
      <c r="I95" s="60" t="e">
        <f t="shared" ca="1" si="34"/>
        <v>#REF!</v>
      </c>
      <c r="J95" s="63" t="e">
        <f t="shared" ca="1" si="35"/>
        <v>#REF!</v>
      </c>
      <c r="K95" s="63" t="e">
        <f t="shared" ca="1" si="36"/>
        <v>#REF!</v>
      </c>
      <c r="L95" s="61" t="e">
        <f t="shared" ca="1" si="37"/>
        <v>#REF!</v>
      </c>
      <c r="M95" s="62"/>
      <c r="N95" s="61">
        <f t="shared" ca="1" si="38"/>
        <v>0</v>
      </c>
      <c r="O95" s="61">
        <f t="shared" ca="1" si="39"/>
        <v>0</v>
      </c>
      <c r="P95" t="e">
        <f t="shared" ca="1" si="40"/>
        <v>#REF!</v>
      </c>
      <c r="Q95" t="e">
        <f t="shared" ca="1" si="41"/>
        <v>#REF!</v>
      </c>
      <c r="R95" t="e">
        <f t="shared" ca="1" si="42"/>
        <v>#REF!</v>
      </c>
      <c r="S95" t="e">
        <f t="shared" ca="1" si="43"/>
        <v>#REF!</v>
      </c>
      <c r="T95" t="e">
        <f t="shared" ca="1" si="44"/>
        <v>#REF!</v>
      </c>
      <c r="U95" s="49" t="e">
        <f t="shared" ca="1" si="45"/>
        <v>#REF!</v>
      </c>
    </row>
    <row r="96" spans="1:21" ht="20.25" x14ac:dyDescent="0.4">
      <c r="A96" s="58">
        <f>SUBTOTAL(102,$B$6:$B96)</f>
        <v>91</v>
      </c>
      <c r="B96" s="59">
        <v>4</v>
      </c>
      <c r="C96" s="59">
        <v>408673</v>
      </c>
      <c r="D96" s="58" t="s">
        <v>62</v>
      </c>
      <c r="E96" s="60">
        <v>48</v>
      </c>
      <c r="F96" s="60" t="e">
        <f t="shared" ca="1" si="31"/>
        <v>#REF!</v>
      </c>
      <c r="G96" s="60" t="e">
        <f t="shared" ca="1" si="32"/>
        <v>#REF!</v>
      </c>
      <c r="H96" s="60" t="e">
        <f t="shared" ca="1" si="33"/>
        <v>#REF!</v>
      </c>
      <c r="I96" s="60" t="e">
        <f t="shared" ca="1" si="34"/>
        <v>#REF!</v>
      </c>
      <c r="J96" s="63" t="e">
        <f t="shared" ca="1" si="35"/>
        <v>#REF!</v>
      </c>
      <c r="K96" s="63" t="e">
        <f t="shared" ca="1" si="36"/>
        <v>#REF!</v>
      </c>
      <c r="L96" s="61" t="e">
        <f t="shared" ca="1" si="37"/>
        <v>#REF!</v>
      </c>
      <c r="M96" s="62"/>
      <c r="N96" s="61">
        <f t="shared" ca="1" si="38"/>
        <v>0</v>
      </c>
      <c r="O96" s="61">
        <f t="shared" ca="1" si="39"/>
        <v>0</v>
      </c>
      <c r="P96" t="e">
        <f t="shared" ca="1" si="40"/>
        <v>#REF!</v>
      </c>
      <c r="Q96" t="e">
        <f t="shared" ca="1" si="41"/>
        <v>#REF!</v>
      </c>
      <c r="R96" t="e">
        <f t="shared" ca="1" si="42"/>
        <v>#REF!</v>
      </c>
      <c r="S96" t="e">
        <f t="shared" ca="1" si="43"/>
        <v>#REF!</v>
      </c>
      <c r="T96" t="e">
        <f t="shared" ca="1" si="44"/>
        <v>#REF!</v>
      </c>
      <c r="U96" s="49" t="e">
        <f t="shared" ca="1" si="45"/>
        <v>#REF!</v>
      </c>
    </row>
    <row r="97" spans="1:21" ht="20.25" x14ac:dyDescent="0.4">
      <c r="A97" s="58">
        <f>SUBTOTAL(102,$B$6:$B97)</f>
        <v>92</v>
      </c>
      <c r="B97" s="59">
        <v>4</v>
      </c>
      <c r="C97" s="59">
        <v>459345</v>
      </c>
      <c r="D97" s="58" t="s">
        <v>62</v>
      </c>
      <c r="E97" s="60">
        <v>12</v>
      </c>
      <c r="F97" s="60" t="e">
        <f t="shared" ca="1" si="31"/>
        <v>#REF!</v>
      </c>
      <c r="G97" s="60" t="e">
        <f t="shared" ca="1" si="32"/>
        <v>#REF!</v>
      </c>
      <c r="H97" s="60" t="e">
        <f t="shared" ca="1" si="33"/>
        <v>#REF!</v>
      </c>
      <c r="I97" s="60" t="e">
        <f t="shared" ca="1" si="34"/>
        <v>#REF!</v>
      </c>
      <c r="J97" s="63" t="e">
        <f t="shared" ca="1" si="35"/>
        <v>#REF!</v>
      </c>
      <c r="K97" s="63" t="e">
        <f t="shared" ca="1" si="36"/>
        <v>#REF!</v>
      </c>
      <c r="L97" s="61" t="e">
        <f t="shared" ca="1" si="37"/>
        <v>#REF!</v>
      </c>
      <c r="M97" s="62"/>
      <c r="N97" s="61">
        <f t="shared" ca="1" si="38"/>
        <v>0</v>
      </c>
      <c r="O97" s="61">
        <f t="shared" ca="1" si="39"/>
        <v>0</v>
      </c>
      <c r="P97" t="e">
        <f t="shared" ca="1" si="40"/>
        <v>#REF!</v>
      </c>
      <c r="Q97" t="e">
        <f t="shared" ca="1" si="41"/>
        <v>#REF!</v>
      </c>
      <c r="R97" t="e">
        <f t="shared" ca="1" si="42"/>
        <v>#REF!</v>
      </c>
      <c r="S97" t="e">
        <f t="shared" ca="1" si="43"/>
        <v>#REF!</v>
      </c>
      <c r="T97" t="e">
        <f t="shared" ca="1" si="44"/>
        <v>#REF!</v>
      </c>
      <c r="U97" s="49" t="e">
        <f t="shared" ca="1" si="45"/>
        <v>#REF!</v>
      </c>
    </row>
    <row r="98" spans="1:21" ht="20.25" x14ac:dyDescent="0.4">
      <c r="A98" s="58">
        <f>SUBTOTAL(102,$B$6:$B98)</f>
        <v>93</v>
      </c>
      <c r="B98" s="59">
        <v>4</v>
      </c>
      <c r="C98" s="59">
        <v>595359</v>
      </c>
      <c r="D98" s="58" t="s">
        <v>62</v>
      </c>
      <c r="E98" s="60">
        <v>36</v>
      </c>
      <c r="F98" s="60" t="e">
        <f t="shared" ca="1" si="31"/>
        <v>#REF!</v>
      </c>
      <c r="G98" s="60" t="e">
        <f t="shared" ca="1" si="32"/>
        <v>#REF!</v>
      </c>
      <c r="H98" s="60" t="e">
        <f t="shared" ca="1" si="33"/>
        <v>#REF!</v>
      </c>
      <c r="I98" s="60" t="e">
        <f t="shared" ca="1" si="34"/>
        <v>#REF!</v>
      </c>
      <c r="J98" s="63" t="e">
        <f t="shared" ca="1" si="35"/>
        <v>#REF!</v>
      </c>
      <c r="K98" s="63" t="e">
        <f t="shared" ca="1" si="36"/>
        <v>#REF!</v>
      </c>
      <c r="L98" s="61" t="e">
        <f t="shared" ca="1" si="37"/>
        <v>#REF!</v>
      </c>
      <c r="M98" s="62"/>
      <c r="N98" s="61">
        <f t="shared" ca="1" si="38"/>
        <v>0</v>
      </c>
      <c r="O98" s="61">
        <f t="shared" ca="1" si="39"/>
        <v>0</v>
      </c>
      <c r="P98" t="e">
        <f t="shared" ca="1" si="40"/>
        <v>#REF!</v>
      </c>
      <c r="Q98" t="e">
        <f t="shared" ca="1" si="41"/>
        <v>#REF!</v>
      </c>
      <c r="R98" t="e">
        <f t="shared" ca="1" si="42"/>
        <v>#REF!</v>
      </c>
      <c r="S98" t="e">
        <f t="shared" ca="1" si="43"/>
        <v>#REF!</v>
      </c>
      <c r="T98" t="e">
        <f t="shared" ca="1" si="44"/>
        <v>#REF!</v>
      </c>
      <c r="U98" s="49" t="e">
        <f t="shared" ca="1" si="45"/>
        <v>#REF!</v>
      </c>
    </row>
    <row r="99" spans="1:21" ht="20.25" x14ac:dyDescent="0.4">
      <c r="A99" s="58">
        <f>SUBTOTAL(102,$B$6:$B99)</f>
        <v>94</v>
      </c>
      <c r="B99" s="74">
        <v>5</v>
      </c>
      <c r="C99" s="74">
        <v>123456</v>
      </c>
      <c r="D99" s="73" t="s">
        <v>63</v>
      </c>
      <c r="E99" s="75">
        <v>12</v>
      </c>
      <c r="F99" s="75" t="e">
        <f t="shared" ca="1" si="31"/>
        <v>#REF!</v>
      </c>
      <c r="G99" s="75" t="e">
        <f t="shared" ca="1" si="32"/>
        <v>#REF!</v>
      </c>
      <c r="H99" s="75" t="e">
        <f t="shared" ca="1" si="33"/>
        <v>#REF!</v>
      </c>
      <c r="I99" s="75" t="e">
        <f t="shared" ca="1" si="34"/>
        <v>#REF!</v>
      </c>
      <c r="J99" s="78" t="e">
        <f t="shared" ca="1" si="35"/>
        <v>#REF!</v>
      </c>
      <c r="K99" s="78" t="e">
        <f t="shared" ca="1" si="36"/>
        <v>#REF!</v>
      </c>
      <c r="L99" s="76" t="e">
        <f t="shared" ca="1" si="37"/>
        <v>#REF!</v>
      </c>
      <c r="M99" s="77"/>
      <c r="N99" s="76">
        <f t="shared" ca="1" si="38"/>
        <v>0</v>
      </c>
      <c r="O99" s="76">
        <f t="shared" ca="1" si="39"/>
        <v>0</v>
      </c>
      <c r="P99" t="e">
        <f t="shared" ca="1" si="40"/>
        <v>#REF!</v>
      </c>
      <c r="Q99" t="e">
        <f t="shared" ca="1" si="41"/>
        <v>#REF!</v>
      </c>
      <c r="R99" t="e">
        <f t="shared" ca="1" si="42"/>
        <v>#REF!</v>
      </c>
      <c r="S99" t="e">
        <f t="shared" ca="1" si="43"/>
        <v>#REF!</v>
      </c>
      <c r="T99" t="e">
        <f t="shared" ca="1" si="44"/>
        <v>#REF!</v>
      </c>
      <c r="U99" s="49" t="e">
        <f t="shared" ca="1" si="45"/>
        <v>#REF!</v>
      </c>
    </row>
    <row r="100" spans="1:21" ht="20.25" x14ac:dyDescent="0.4">
      <c r="A100" s="58">
        <f>SUBTOTAL(102,$B$6:$B100)</f>
        <v>95</v>
      </c>
      <c r="B100" s="59">
        <v>5</v>
      </c>
      <c r="C100" s="59">
        <v>210353</v>
      </c>
      <c r="D100" s="58" t="s">
        <v>62</v>
      </c>
      <c r="E100" s="60">
        <v>48</v>
      </c>
      <c r="F100" s="60" t="e">
        <f t="shared" ca="1" si="31"/>
        <v>#REF!</v>
      </c>
      <c r="G100" s="60" t="e">
        <f t="shared" ca="1" si="32"/>
        <v>#REF!</v>
      </c>
      <c r="H100" s="60" t="e">
        <f t="shared" ca="1" si="33"/>
        <v>#REF!</v>
      </c>
      <c r="I100" s="60" t="e">
        <f t="shared" ca="1" si="34"/>
        <v>#REF!</v>
      </c>
      <c r="J100" s="63" t="e">
        <f t="shared" ca="1" si="35"/>
        <v>#REF!</v>
      </c>
      <c r="K100" s="63" t="e">
        <f t="shared" ca="1" si="36"/>
        <v>#REF!</v>
      </c>
      <c r="L100" s="61" t="e">
        <f t="shared" ca="1" si="37"/>
        <v>#REF!</v>
      </c>
      <c r="M100" s="62"/>
      <c r="N100" s="61">
        <f t="shared" ca="1" si="38"/>
        <v>0</v>
      </c>
      <c r="O100" s="61">
        <f t="shared" ca="1" si="39"/>
        <v>0</v>
      </c>
      <c r="P100" t="e">
        <f t="shared" ca="1" si="40"/>
        <v>#REF!</v>
      </c>
      <c r="Q100" t="e">
        <f t="shared" ca="1" si="41"/>
        <v>#REF!</v>
      </c>
      <c r="R100" t="e">
        <f t="shared" ca="1" si="42"/>
        <v>#REF!</v>
      </c>
      <c r="S100" t="e">
        <f t="shared" ca="1" si="43"/>
        <v>#REF!</v>
      </c>
      <c r="T100" t="e">
        <f t="shared" ca="1" si="44"/>
        <v>#REF!</v>
      </c>
      <c r="U100" s="49" t="e">
        <f t="shared" ca="1" si="45"/>
        <v>#REF!</v>
      </c>
    </row>
    <row r="101" spans="1:21" ht="20.25" x14ac:dyDescent="0.4">
      <c r="A101" s="58">
        <f>SUBTOTAL(102,$B$6:$B101)</f>
        <v>96</v>
      </c>
      <c r="B101" s="59">
        <v>5</v>
      </c>
      <c r="C101" s="59">
        <v>318926</v>
      </c>
      <c r="D101" s="58" t="s">
        <v>62</v>
      </c>
      <c r="E101" s="60">
        <v>24</v>
      </c>
      <c r="F101" s="60" t="e">
        <f t="shared" ca="1" si="31"/>
        <v>#REF!</v>
      </c>
      <c r="G101" s="60" t="e">
        <f t="shared" ca="1" si="32"/>
        <v>#REF!</v>
      </c>
      <c r="H101" s="60" t="e">
        <f t="shared" ca="1" si="33"/>
        <v>#REF!</v>
      </c>
      <c r="I101" s="60" t="e">
        <f t="shared" ca="1" si="34"/>
        <v>#REF!</v>
      </c>
      <c r="J101" s="63" t="e">
        <f t="shared" ca="1" si="35"/>
        <v>#REF!</v>
      </c>
      <c r="K101" s="63" t="e">
        <f t="shared" ca="1" si="36"/>
        <v>#REF!</v>
      </c>
      <c r="L101" s="61" t="e">
        <f t="shared" ca="1" si="37"/>
        <v>#REF!</v>
      </c>
      <c r="M101" s="62"/>
      <c r="N101" s="61">
        <f t="shared" ca="1" si="38"/>
        <v>0</v>
      </c>
      <c r="O101" s="61">
        <f t="shared" ca="1" si="39"/>
        <v>0</v>
      </c>
      <c r="P101" t="e">
        <f t="shared" ca="1" si="40"/>
        <v>#REF!</v>
      </c>
      <c r="Q101" t="e">
        <f t="shared" ca="1" si="41"/>
        <v>#REF!</v>
      </c>
      <c r="R101" t="e">
        <f t="shared" ca="1" si="42"/>
        <v>#REF!</v>
      </c>
      <c r="S101" t="e">
        <f t="shared" ca="1" si="43"/>
        <v>#REF!</v>
      </c>
      <c r="T101" t="e">
        <f t="shared" ca="1" si="44"/>
        <v>#REF!</v>
      </c>
      <c r="U101" s="49" t="e">
        <f t="shared" ca="1" si="45"/>
        <v>#REF!</v>
      </c>
    </row>
    <row r="102" spans="1:21" ht="20.25" x14ac:dyDescent="0.4">
      <c r="A102" s="58">
        <f>SUBTOTAL(102,$B$6:$B102)</f>
        <v>97</v>
      </c>
      <c r="B102" s="59">
        <v>5</v>
      </c>
      <c r="C102" s="59">
        <v>318931</v>
      </c>
      <c r="D102" s="58" t="s">
        <v>62</v>
      </c>
      <c r="E102" s="60">
        <v>24</v>
      </c>
      <c r="F102" s="60" t="e">
        <f t="shared" ref="F102:F133" ca="1" si="46">ROUNDDOWN($P102/$E102,0)</f>
        <v>#REF!</v>
      </c>
      <c r="G102" s="60" t="e">
        <f t="shared" ref="G102:G133" ca="1" si="47">IF(OR($P102&gt;=0,MOD($P102,$E102)=0),MOD($P102,$E102),MOD($P102,$E102)-$E102)</f>
        <v>#REF!</v>
      </c>
      <c r="H102" s="60" t="e">
        <f t="shared" ref="H102:H133" ca="1" si="48">ROUNDDOWN($Q102/$E102,0)</f>
        <v>#REF!</v>
      </c>
      <c r="I102" s="60" t="e">
        <f t="shared" ref="I102:I133" ca="1" si="49">IF(OR($Q102&gt;=0,MOD($Q102,$E102)=0),MOD($Q102,$E102),MOD($Q102,$E102)-$E102)</f>
        <v>#REF!</v>
      </c>
      <c r="J102" s="63" t="e">
        <f t="shared" ref="J102:J133" ca="1" si="50">ROUNDDOWN($T102/$E102,0)</f>
        <v>#REF!</v>
      </c>
      <c r="K102" s="63" t="e">
        <f t="shared" ref="K102:K133" ca="1" si="51">IF(OR($T102&gt;=0,MOD($T102,$E102)=0),MOD($T102,$E102),MOD($T102,$E102)-$E102)</f>
        <v>#REF!</v>
      </c>
      <c r="L102" s="61" t="e">
        <f t="shared" ref="L102:L133" ca="1" si="52">$O102*$T102</f>
        <v>#REF!</v>
      </c>
      <c r="M102" s="62"/>
      <c r="N102" s="61">
        <f t="shared" ref="N102:N133" ca="1" si="53">$O102*$E102</f>
        <v>0</v>
      </c>
      <c r="O102" s="61">
        <f t="shared" ref="O102:O133" ca="1" si="54">IFERROR(SUMPRODUCT(--(_2Lacdat&lt;=$P$1),--(_2Lpdcd=$C102),--(_2Ldtp="PC"),_2Lpamnt)/
SUMPRODUCT(--(_2Lacdat&lt;=$P$1),--(_2Lpdcd=$C102),--(_2Ldtp="PC"),_2Ltpc),0)</f>
        <v>0</v>
      </c>
      <c r="P102" t="e">
        <f t="shared" ref="P102:P133" ca="1" si="55">IF($B$3="all",0,
SUMPRODUCT(--(_2Lstin=$B$3),--(_2Lacdat&gt;$P$1),--(_2Lddat&lt;=$P$1),--(_2Ldstat&gt;0),--(_2Lpdcd=$C102),_2Ltpc+0))</f>
        <v>#REF!</v>
      </c>
      <c r="Q102" t="e">
        <f t="shared" ref="Q102:Q133" ca="1" si="56">IF($B$3="all",0,
SUMPRODUCT(--(_2Lstout=$B$3),--(_2Lacdat&gt;$P$1),--(_2Lddat&lt;=$P$1),--(_2Ldstat&gt;0),--(_2Lpdcd=$C102),_2Ltpc+0))</f>
        <v>#REF!</v>
      </c>
      <c r="R102" t="e">
        <f t="shared" ref="R102:R133" ca="1" si="57">IF($B$3="all",SUMPRODUCT(--(_2Lacdat&lt;=$P$1),--(_2Ldtp="PC"),--(_2Ldstat&gt;0),--(_2Lpdcd=$C102),_2Ltpc+0),
SUMPRODUCT(--(_2Lstin=$B$3),--(_2Lacdat&lt;=$P$1),--(_2Ldtp="PC"),--(_2Ldstat&gt;0),--(_2Lpdcd=$C102),_2Ltpc+0)+
SUMPRODUCT(--(_2Lstin=$B$3),--(_2Lacdat&lt;=$P$1),--(_2Ldtp="TF"),--(_2Ldstat&gt;0),--(_2Lpdcd=$C102),_2Ltpc+0))</f>
        <v>#REF!</v>
      </c>
      <c r="S102" t="e">
        <f t="shared" ref="S102:S133" ca="1" si="58">IF($B$3="all",SUMPRODUCT(--(_2Lacdat&lt;=$P$1),--(_2Ldtp="SL"),--(_2Ldstat&gt;0),--(_2Lpdcd=$C102),_2Ltpc+0),
SUMPRODUCT(--(_2Lstout=$B$3),--(_2Lacdat&lt;=$P$1),--(_2Ldtp="SL"),--(_2Ldstat&gt;0),--(_2Lpdcd=$C102),_2Ltpc+0)+
SUMPRODUCT(--(_2Lstout=$B$3),--(_2Lacdat&lt;=$P$1),--(_2Ldtp="TF"),--(_2Ldstat&gt;0),--(_2Lpdcd=$C102),_2Ltpc+0))</f>
        <v>#REF!</v>
      </c>
      <c r="T102" t="e">
        <f t="shared" ref="T102:T133" ca="1" si="59">$R102-$S102</f>
        <v>#REF!</v>
      </c>
      <c r="U102" s="49" t="e">
        <f t="shared" ref="U102:U133" ca="1" si="60">IF($T102=0,"NO","OK")</f>
        <v>#REF!</v>
      </c>
    </row>
    <row r="103" spans="1:21" ht="20.25" x14ac:dyDescent="0.4">
      <c r="A103" s="58">
        <f>SUBTOTAL(102,$B$6:$B103)</f>
        <v>98</v>
      </c>
      <c r="B103" s="59">
        <v>5</v>
      </c>
      <c r="C103" s="59">
        <v>318932</v>
      </c>
      <c r="D103" s="58" t="s">
        <v>62</v>
      </c>
      <c r="E103" s="60">
        <v>12</v>
      </c>
      <c r="F103" s="60" t="e">
        <f t="shared" ca="1" si="46"/>
        <v>#REF!</v>
      </c>
      <c r="G103" s="60" t="e">
        <f t="shared" ca="1" si="47"/>
        <v>#REF!</v>
      </c>
      <c r="H103" s="60" t="e">
        <f t="shared" ca="1" si="48"/>
        <v>#REF!</v>
      </c>
      <c r="I103" s="60" t="e">
        <f t="shared" ca="1" si="49"/>
        <v>#REF!</v>
      </c>
      <c r="J103" s="63" t="e">
        <f t="shared" ca="1" si="50"/>
        <v>#REF!</v>
      </c>
      <c r="K103" s="63" t="e">
        <f t="shared" ca="1" si="51"/>
        <v>#REF!</v>
      </c>
      <c r="L103" s="61" t="e">
        <f t="shared" ca="1" si="52"/>
        <v>#REF!</v>
      </c>
      <c r="M103" s="62"/>
      <c r="N103" s="61">
        <f t="shared" ca="1" si="53"/>
        <v>0</v>
      </c>
      <c r="O103" s="61">
        <f t="shared" ca="1" si="54"/>
        <v>0</v>
      </c>
      <c r="P103" t="e">
        <f t="shared" ca="1" si="55"/>
        <v>#REF!</v>
      </c>
      <c r="Q103" t="e">
        <f t="shared" ca="1" si="56"/>
        <v>#REF!</v>
      </c>
      <c r="R103" t="e">
        <f t="shared" ca="1" si="57"/>
        <v>#REF!</v>
      </c>
      <c r="S103" t="e">
        <f t="shared" ca="1" si="58"/>
        <v>#REF!</v>
      </c>
      <c r="T103" t="e">
        <f t="shared" ca="1" si="59"/>
        <v>#REF!</v>
      </c>
      <c r="U103" s="49" t="e">
        <f t="shared" ca="1" si="60"/>
        <v>#REF!</v>
      </c>
    </row>
    <row r="104" spans="1:21" ht="20.25" x14ac:dyDescent="0.4">
      <c r="A104" s="58">
        <f>SUBTOTAL(102,$B$6:$B104)</f>
        <v>99</v>
      </c>
      <c r="B104" s="59">
        <v>5</v>
      </c>
      <c r="C104" s="59">
        <v>404189</v>
      </c>
      <c r="D104" s="58" t="s">
        <v>62</v>
      </c>
      <c r="E104" s="60">
        <v>12</v>
      </c>
      <c r="F104" s="60" t="e">
        <f t="shared" ca="1" si="46"/>
        <v>#REF!</v>
      </c>
      <c r="G104" s="60" t="e">
        <f t="shared" ca="1" si="47"/>
        <v>#REF!</v>
      </c>
      <c r="H104" s="60" t="e">
        <f t="shared" ca="1" si="48"/>
        <v>#REF!</v>
      </c>
      <c r="I104" s="60" t="e">
        <f t="shared" ca="1" si="49"/>
        <v>#REF!</v>
      </c>
      <c r="J104" s="63" t="e">
        <f t="shared" ca="1" si="50"/>
        <v>#REF!</v>
      </c>
      <c r="K104" s="63" t="e">
        <f t="shared" ca="1" si="51"/>
        <v>#REF!</v>
      </c>
      <c r="L104" s="61" t="e">
        <f t="shared" ca="1" si="52"/>
        <v>#REF!</v>
      </c>
      <c r="M104" s="62"/>
      <c r="N104" s="61">
        <f t="shared" ca="1" si="53"/>
        <v>0</v>
      </c>
      <c r="O104" s="61">
        <f t="shared" ca="1" si="54"/>
        <v>0</v>
      </c>
      <c r="P104" t="e">
        <f t="shared" ca="1" si="55"/>
        <v>#REF!</v>
      </c>
      <c r="Q104" t="e">
        <f t="shared" ca="1" si="56"/>
        <v>#REF!</v>
      </c>
      <c r="R104" t="e">
        <f t="shared" ca="1" si="57"/>
        <v>#REF!</v>
      </c>
      <c r="S104" t="e">
        <f t="shared" ca="1" si="58"/>
        <v>#REF!</v>
      </c>
      <c r="T104" t="e">
        <f t="shared" ca="1" si="59"/>
        <v>#REF!</v>
      </c>
      <c r="U104" s="49" t="e">
        <f t="shared" ca="1" si="60"/>
        <v>#REF!</v>
      </c>
    </row>
    <row r="105" spans="1:21" ht="20.25" x14ac:dyDescent="0.4">
      <c r="A105" s="58">
        <f>SUBTOTAL(102,$B$6:$B105)</f>
        <v>100</v>
      </c>
      <c r="B105" s="59">
        <v>5</v>
      </c>
      <c r="C105" s="59">
        <v>453400</v>
      </c>
      <c r="D105" s="58" t="s">
        <v>62</v>
      </c>
      <c r="E105" s="60">
        <v>12</v>
      </c>
      <c r="F105" s="60" t="e">
        <f t="shared" ca="1" si="46"/>
        <v>#REF!</v>
      </c>
      <c r="G105" s="60" t="e">
        <f t="shared" ca="1" si="47"/>
        <v>#REF!</v>
      </c>
      <c r="H105" s="60" t="e">
        <f t="shared" ca="1" si="48"/>
        <v>#REF!</v>
      </c>
      <c r="I105" s="60" t="e">
        <f t="shared" ca="1" si="49"/>
        <v>#REF!</v>
      </c>
      <c r="J105" s="63" t="e">
        <f t="shared" ca="1" si="50"/>
        <v>#REF!</v>
      </c>
      <c r="K105" s="63" t="e">
        <f t="shared" ca="1" si="51"/>
        <v>#REF!</v>
      </c>
      <c r="L105" s="61" t="e">
        <f t="shared" ca="1" si="52"/>
        <v>#REF!</v>
      </c>
      <c r="M105" s="62"/>
      <c r="N105" s="61">
        <f t="shared" ca="1" si="53"/>
        <v>0</v>
      </c>
      <c r="O105" s="61">
        <f t="shared" ca="1" si="54"/>
        <v>0</v>
      </c>
      <c r="P105" t="e">
        <f t="shared" ca="1" si="55"/>
        <v>#REF!</v>
      </c>
      <c r="Q105" t="e">
        <f t="shared" ca="1" si="56"/>
        <v>#REF!</v>
      </c>
      <c r="R105" t="e">
        <f t="shared" ca="1" si="57"/>
        <v>#REF!</v>
      </c>
      <c r="S105" t="e">
        <f t="shared" ca="1" si="58"/>
        <v>#REF!</v>
      </c>
      <c r="T105" t="e">
        <f t="shared" ca="1" si="59"/>
        <v>#REF!</v>
      </c>
      <c r="U105" s="49" t="e">
        <f t="shared" ca="1" si="60"/>
        <v>#REF!</v>
      </c>
    </row>
    <row r="106" spans="1:21" ht="20.25" x14ac:dyDescent="0.4">
      <c r="A106" s="58">
        <f>SUBTOTAL(102,$B$6:$B106)</f>
        <v>101</v>
      </c>
      <c r="B106" s="59">
        <v>5</v>
      </c>
      <c r="C106" s="59">
        <v>453401</v>
      </c>
      <c r="D106" s="58" t="s">
        <v>62</v>
      </c>
      <c r="E106" s="60">
        <v>12</v>
      </c>
      <c r="F106" s="60" t="e">
        <f t="shared" ca="1" si="46"/>
        <v>#REF!</v>
      </c>
      <c r="G106" s="60" t="e">
        <f t="shared" ca="1" si="47"/>
        <v>#REF!</v>
      </c>
      <c r="H106" s="60" t="e">
        <f t="shared" ca="1" si="48"/>
        <v>#REF!</v>
      </c>
      <c r="I106" s="60" t="e">
        <f t="shared" ca="1" si="49"/>
        <v>#REF!</v>
      </c>
      <c r="J106" s="63" t="e">
        <f t="shared" ca="1" si="50"/>
        <v>#REF!</v>
      </c>
      <c r="K106" s="63" t="e">
        <f t="shared" ca="1" si="51"/>
        <v>#REF!</v>
      </c>
      <c r="L106" s="61" t="e">
        <f t="shared" ca="1" si="52"/>
        <v>#REF!</v>
      </c>
      <c r="M106" s="62"/>
      <c r="N106" s="61">
        <f t="shared" ca="1" si="53"/>
        <v>0</v>
      </c>
      <c r="O106" s="61">
        <f t="shared" ca="1" si="54"/>
        <v>0</v>
      </c>
      <c r="P106" t="e">
        <f t="shared" ca="1" si="55"/>
        <v>#REF!</v>
      </c>
      <c r="Q106" t="e">
        <f t="shared" ca="1" si="56"/>
        <v>#REF!</v>
      </c>
      <c r="R106" t="e">
        <f t="shared" ca="1" si="57"/>
        <v>#REF!</v>
      </c>
      <c r="S106" t="e">
        <f t="shared" ca="1" si="58"/>
        <v>#REF!</v>
      </c>
      <c r="T106" t="e">
        <f t="shared" ca="1" si="59"/>
        <v>#REF!</v>
      </c>
      <c r="U106" s="49" t="e">
        <f t="shared" ca="1" si="60"/>
        <v>#REF!</v>
      </c>
    </row>
    <row r="107" spans="1:21" ht="20.25" x14ac:dyDescent="0.4">
      <c r="A107" s="58">
        <f>SUBTOTAL(102,$B$6:$B107)</f>
        <v>102</v>
      </c>
      <c r="B107" s="59">
        <v>5</v>
      </c>
      <c r="C107" s="59">
        <v>453404</v>
      </c>
      <c r="D107" s="58" t="s">
        <v>62</v>
      </c>
      <c r="E107" s="60">
        <v>12</v>
      </c>
      <c r="F107" s="60" t="e">
        <f t="shared" ca="1" si="46"/>
        <v>#REF!</v>
      </c>
      <c r="G107" s="60" t="e">
        <f t="shared" ca="1" si="47"/>
        <v>#REF!</v>
      </c>
      <c r="H107" s="60" t="e">
        <f t="shared" ca="1" si="48"/>
        <v>#REF!</v>
      </c>
      <c r="I107" s="60" t="e">
        <f t="shared" ca="1" si="49"/>
        <v>#REF!</v>
      </c>
      <c r="J107" s="63" t="e">
        <f t="shared" ca="1" si="50"/>
        <v>#REF!</v>
      </c>
      <c r="K107" s="63" t="e">
        <f t="shared" ca="1" si="51"/>
        <v>#REF!</v>
      </c>
      <c r="L107" s="61" t="e">
        <f t="shared" ca="1" si="52"/>
        <v>#REF!</v>
      </c>
      <c r="M107" s="62"/>
      <c r="N107" s="61">
        <f t="shared" ca="1" si="53"/>
        <v>0</v>
      </c>
      <c r="O107" s="61">
        <f t="shared" ca="1" si="54"/>
        <v>0</v>
      </c>
      <c r="P107" t="e">
        <f t="shared" ca="1" si="55"/>
        <v>#REF!</v>
      </c>
      <c r="Q107" t="e">
        <f t="shared" ca="1" si="56"/>
        <v>#REF!</v>
      </c>
      <c r="R107" t="e">
        <f t="shared" ca="1" si="57"/>
        <v>#REF!</v>
      </c>
      <c r="S107" t="e">
        <f t="shared" ca="1" si="58"/>
        <v>#REF!</v>
      </c>
      <c r="T107" t="e">
        <f t="shared" ca="1" si="59"/>
        <v>#REF!</v>
      </c>
      <c r="U107" s="49" t="e">
        <f t="shared" ca="1" si="60"/>
        <v>#REF!</v>
      </c>
    </row>
    <row r="108" spans="1:21" ht="20.25" x14ac:dyDescent="0.4">
      <c r="A108" s="58">
        <f>SUBTOTAL(102,$B$6:$B108)</f>
        <v>103</v>
      </c>
      <c r="B108" s="59">
        <v>5</v>
      </c>
      <c r="C108" s="59">
        <v>453737</v>
      </c>
      <c r="D108" s="58" t="s">
        <v>62</v>
      </c>
      <c r="E108" s="60">
        <v>24</v>
      </c>
      <c r="F108" s="60" t="e">
        <f t="shared" ca="1" si="46"/>
        <v>#REF!</v>
      </c>
      <c r="G108" s="60" t="e">
        <f t="shared" ca="1" si="47"/>
        <v>#REF!</v>
      </c>
      <c r="H108" s="60" t="e">
        <f t="shared" ca="1" si="48"/>
        <v>#REF!</v>
      </c>
      <c r="I108" s="60" t="e">
        <f t="shared" ca="1" si="49"/>
        <v>#REF!</v>
      </c>
      <c r="J108" s="63" t="e">
        <f t="shared" ca="1" si="50"/>
        <v>#REF!</v>
      </c>
      <c r="K108" s="63" t="e">
        <f t="shared" ca="1" si="51"/>
        <v>#REF!</v>
      </c>
      <c r="L108" s="61" t="e">
        <f t="shared" ca="1" si="52"/>
        <v>#REF!</v>
      </c>
      <c r="M108" s="62"/>
      <c r="N108" s="61">
        <f t="shared" ca="1" si="53"/>
        <v>0</v>
      </c>
      <c r="O108" s="61">
        <f t="shared" ca="1" si="54"/>
        <v>0</v>
      </c>
      <c r="P108" t="e">
        <f t="shared" ca="1" si="55"/>
        <v>#REF!</v>
      </c>
      <c r="Q108" t="e">
        <f t="shared" ca="1" si="56"/>
        <v>#REF!</v>
      </c>
      <c r="R108" t="e">
        <f t="shared" ca="1" si="57"/>
        <v>#REF!</v>
      </c>
      <c r="S108" t="e">
        <f t="shared" ca="1" si="58"/>
        <v>#REF!</v>
      </c>
      <c r="T108" t="e">
        <f t="shared" ca="1" si="59"/>
        <v>#REF!</v>
      </c>
      <c r="U108" s="49" t="e">
        <f t="shared" ca="1" si="60"/>
        <v>#REF!</v>
      </c>
    </row>
    <row r="109" spans="1:21" ht="20.25" x14ac:dyDescent="0.4">
      <c r="A109" s="58">
        <f>SUBTOTAL(102,$B$6:$B109)</f>
        <v>104</v>
      </c>
      <c r="B109" s="59">
        <v>5</v>
      </c>
      <c r="C109" s="59">
        <v>453738</v>
      </c>
      <c r="D109" s="58" t="s">
        <v>62</v>
      </c>
      <c r="E109" s="60">
        <v>24</v>
      </c>
      <c r="F109" s="60" t="e">
        <f t="shared" ca="1" si="46"/>
        <v>#REF!</v>
      </c>
      <c r="G109" s="60" t="e">
        <f t="shared" ca="1" si="47"/>
        <v>#REF!</v>
      </c>
      <c r="H109" s="60" t="e">
        <f t="shared" ca="1" si="48"/>
        <v>#REF!</v>
      </c>
      <c r="I109" s="60" t="e">
        <f t="shared" ca="1" si="49"/>
        <v>#REF!</v>
      </c>
      <c r="J109" s="63" t="e">
        <f t="shared" ca="1" si="50"/>
        <v>#REF!</v>
      </c>
      <c r="K109" s="63" t="e">
        <f t="shared" ca="1" si="51"/>
        <v>#REF!</v>
      </c>
      <c r="L109" s="61" t="e">
        <f t="shared" ca="1" si="52"/>
        <v>#REF!</v>
      </c>
      <c r="M109" s="62"/>
      <c r="N109" s="61">
        <f t="shared" ca="1" si="53"/>
        <v>0</v>
      </c>
      <c r="O109" s="61">
        <f t="shared" ca="1" si="54"/>
        <v>0</v>
      </c>
      <c r="P109" t="e">
        <f t="shared" ca="1" si="55"/>
        <v>#REF!</v>
      </c>
      <c r="Q109" t="e">
        <f t="shared" ca="1" si="56"/>
        <v>#REF!</v>
      </c>
      <c r="R109" t="e">
        <f t="shared" ca="1" si="57"/>
        <v>#REF!</v>
      </c>
      <c r="S109" t="e">
        <f t="shared" ca="1" si="58"/>
        <v>#REF!</v>
      </c>
      <c r="T109" t="e">
        <f t="shared" ca="1" si="59"/>
        <v>#REF!</v>
      </c>
      <c r="U109" s="49" t="e">
        <f t="shared" ca="1" si="60"/>
        <v>#REF!</v>
      </c>
    </row>
    <row r="110" spans="1:21" ht="20.25" x14ac:dyDescent="0.4">
      <c r="A110" s="58">
        <f>SUBTOTAL(102,$B$6:$B110)</f>
        <v>105</v>
      </c>
      <c r="B110" s="59">
        <v>5</v>
      </c>
      <c r="C110" s="59">
        <v>453744</v>
      </c>
      <c r="D110" s="58" t="s">
        <v>62</v>
      </c>
      <c r="E110" s="60">
        <v>12</v>
      </c>
      <c r="F110" s="60" t="e">
        <f t="shared" ca="1" si="46"/>
        <v>#REF!</v>
      </c>
      <c r="G110" s="60" t="e">
        <f t="shared" ca="1" si="47"/>
        <v>#REF!</v>
      </c>
      <c r="H110" s="60" t="e">
        <f t="shared" ca="1" si="48"/>
        <v>#REF!</v>
      </c>
      <c r="I110" s="60" t="e">
        <f t="shared" ca="1" si="49"/>
        <v>#REF!</v>
      </c>
      <c r="J110" s="63" t="e">
        <f t="shared" ca="1" si="50"/>
        <v>#REF!</v>
      </c>
      <c r="K110" s="63" t="e">
        <f t="shared" ca="1" si="51"/>
        <v>#REF!</v>
      </c>
      <c r="L110" s="61" t="e">
        <f t="shared" ca="1" si="52"/>
        <v>#REF!</v>
      </c>
      <c r="M110" s="62"/>
      <c r="N110" s="61">
        <f t="shared" ca="1" si="53"/>
        <v>0</v>
      </c>
      <c r="O110" s="61">
        <f t="shared" ca="1" si="54"/>
        <v>0</v>
      </c>
      <c r="P110" t="e">
        <f t="shared" ca="1" si="55"/>
        <v>#REF!</v>
      </c>
      <c r="Q110" t="e">
        <f t="shared" ca="1" si="56"/>
        <v>#REF!</v>
      </c>
      <c r="R110" t="e">
        <f t="shared" ca="1" si="57"/>
        <v>#REF!</v>
      </c>
      <c r="S110" t="e">
        <f t="shared" ca="1" si="58"/>
        <v>#REF!</v>
      </c>
      <c r="T110" t="e">
        <f t="shared" ca="1" si="59"/>
        <v>#REF!</v>
      </c>
      <c r="U110" s="49" t="e">
        <f t="shared" ca="1" si="60"/>
        <v>#REF!</v>
      </c>
    </row>
    <row r="111" spans="1:21" ht="20.25" x14ac:dyDescent="0.4">
      <c r="A111" s="58">
        <f>SUBTOTAL(102,$B$6:$B111)</f>
        <v>106</v>
      </c>
      <c r="B111" s="59">
        <v>5</v>
      </c>
      <c r="C111" s="59">
        <v>453752</v>
      </c>
      <c r="D111" s="58" t="s">
        <v>62</v>
      </c>
      <c r="E111" s="60">
        <v>24</v>
      </c>
      <c r="F111" s="60" t="e">
        <f t="shared" ca="1" si="46"/>
        <v>#REF!</v>
      </c>
      <c r="G111" s="60" t="e">
        <f t="shared" ca="1" si="47"/>
        <v>#REF!</v>
      </c>
      <c r="H111" s="60" t="e">
        <f t="shared" ca="1" si="48"/>
        <v>#REF!</v>
      </c>
      <c r="I111" s="60" t="e">
        <f t="shared" ca="1" si="49"/>
        <v>#REF!</v>
      </c>
      <c r="J111" s="63" t="e">
        <f t="shared" ca="1" si="50"/>
        <v>#REF!</v>
      </c>
      <c r="K111" s="63" t="e">
        <f t="shared" ca="1" si="51"/>
        <v>#REF!</v>
      </c>
      <c r="L111" s="61" t="e">
        <f t="shared" ca="1" si="52"/>
        <v>#REF!</v>
      </c>
      <c r="M111" s="62"/>
      <c r="N111" s="61">
        <f t="shared" ca="1" si="53"/>
        <v>0</v>
      </c>
      <c r="O111" s="61">
        <f t="shared" ca="1" si="54"/>
        <v>0</v>
      </c>
      <c r="P111" t="e">
        <f t="shared" ca="1" si="55"/>
        <v>#REF!</v>
      </c>
      <c r="Q111" t="e">
        <f t="shared" ca="1" si="56"/>
        <v>#REF!</v>
      </c>
      <c r="R111" t="e">
        <f t="shared" ca="1" si="57"/>
        <v>#REF!</v>
      </c>
      <c r="S111" t="e">
        <f t="shared" ca="1" si="58"/>
        <v>#REF!</v>
      </c>
      <c r="T111" t="e">
        <f t="shared" ca="1" si="59"/>
        <v>#REF!</v>
      </c>
      <c r="U111" s="49" t="e">
        <f t="shared" ca="1" si="60"/>
        <v>#REF!</v>
      </c>
    </row>
    <row r="112" spans="1:21" ht="20.25" x14ac:dyDescent="0.4">
      <c r="A112" s="58">
        <f>SUBTOTAL(102,$B$6:$B112)</f>
        <v>107</v>
      </c>
      <c r="B112" s="59">
        <v>5</v>
      </c>
      <c r="C112" s="59">
        <v>453754</v>
      </c>
      <c r="D112" s="58" t="s">
        <v>62</v>
      </c>
      <c r="E112" s="60">
        <v>24</v>
      </c>
      <c r="F112" s="60" t="e">
        <f t="shared" ca="1" si="46"/>
        <v>#REF!</v>
      </c>
      <c r="G112" s="60" t="e">
        <f t="shared" ca="1" si="47"/>
        <v>#REF!</v>
      </c>
      <c r="H112" s="60" t="e">
        <f t="shared" ca="1" si="48"/>
        <v>#REF!</v>
      </c>
      <c r="I112" s="60" t="e">
        <f t="shared" ca="1" si="49"/>
        <v>#REF!</v>
      </c>
      <c r="J112" s="63" t="e">
        <f t="shared" ca="1" si="50"/>
        <v>#REF!</v>
      </c>
      <c r="K112" s="63" t="e">
        <f t="shared" ca="1" si="51"/>
        <v>#REF!</v>
      </c>
      <c r="L112" s="61" t="e">
        <f t="shared" ca="1" si="52"/>
        <v>#REF!</v>
      </c>
      <c r="M112" s="62"/>
      <c r="N112" s="61">
        <f t="shared" ca="1" si="53"/>
        <v>0</v>
      </c>
      <c r="O112" s="61">
        <f t="shared" ca="1" si="54"/>
        <v>0</v>
      </c>
      <c r="P112" t="e">
        <f t="shared" ca="1" si="55"/>
        <v>#REF!</v>
      </c>
      <c r="Q112" t="e">
        <f t="shared" ca="1" si="56"/>
        <v>#REF!</v>
      </c>
      <c r="R112" t="e">
        <f t="shared" ca="1" si="57"/>
        <v>#REF!</v>
      </c>
      <c r="S112" t="e">
        <f t="shared" ca="1" si="58"/>
        <v>#REF!</v>
      </c>
      <c r="T112" t="e">
        <f t="shared" ca="1" si="59"/>
        <v>#REF!</v>
      </c>
      <c r="U112" s="49" t="e">
        <f t="shared" ca="1" si="60"/>
        <v>#REF!</v>
      </c>
    </row>
    <row r="113" spans="1:21" ht="20.25" x14ac:dyDescent="0.4">
      <c r="A113" s="58">
        <f>SUBTOTAL(102,$B$6:$B113)</f>
        <v>108</v>
      </c>
      <c r="B113" s="59">
        <v>5</v>
      </c>
      <c r="C113" s="59">
        <v>453758</v>
      </c>
      <c r="D113" s="58" t="s">
        <v>62</v>
      </c>
      <c r="E113" s="60">
        <v>12</v>
      </c>
      <c r="F113" s="60" t="e">
        <f t="shared" ca="1" si="46"/>
        <v>#REF!</v>
      </c>
      <c r="G113" s="60" t="e">
        <f t="shared" ca="1" si="47"/>
        <v>#REF!</v>
      </c>
      <c r="H113" s="60" t="e">
        <f t="shared" ca="1" si="48"/>
        <v>#REF!</v>
      </c>
      <c r="I113" s="60" t="e">
        <f t="shared" ca="1" si="49"/>
        <v>#REF!</v>
      </c>
      <c r="J113" s="63" t="e">
        <f t="shared" ca="1" si="50"/>
        <v>#REF!</v>
      </c>
      <c r="K113" s="63" t="e">
        <f t="shared" ca="1" si="51"/>
        <v>#REF!</v>
      </c>
      <c r="L113" s="61" t="e">
        <f t="shared" ca="1" si="52"/>
        <v>#REF!</v>
      </c>
      <c r="M113" s="62"/>
      <c r="N113" s="61">
        <f t="shared" ca="1" si="53"/>
        <v>0</v>
      </c>
      <c r="O113" s="61">
        <f t="shared" ca="1" si="54"/>
        <v>0</v>
      </c>
      <c r="P113" t="e">
        <f t="shared" ca="1" si="55"/>
        <v>#REF!</v>
      </c>
      <c r="Q113" t="e">
        <f t="shared" ca="1" si="56"/>
        <v>#REF!</v>
      </c>
      <c r="R113" t="e">
        <f t="shared" ca="1" si="57"/>
        <v>#REF!</v>
      </c>
      <c r="S113" t="e">
        <f t="shared" ca="1" si="58"/>
        <v>#REF!</v>
      </c>
      <c r="T113" t="e">
        <f t="shared" ca="1" si="59"/>
        <v>#REF!</v>
      </c>
      <c r="U113" s="49" t="e">
        <f t="shared" ca="1" si="60"/>
        <v>#REF!</v>
      </c>
    </row>
    <row r="114" spans="1:21" ht="20.25" x14ac:dyDescent="0.4">
      <c r="A114" s="58">
        <f>SUBTOTAL(102,$B$6:$B114)</f>
        <v>109</v>
      </c>
      <c r="B114" s="59">
        <v>5</v>
      </c>
      <c r="C114" s="59">
        <v>453770</v>
      </c>
      <c r="D114" s="58" t="s">
        <v>62</v>
      </c>
      <c r="E114" s="60">
        <v>12</v>
      </c>
      <c r="F114" s="60" t="e">
        <f t="shared" ca="1" si="46"/>
        <v>#REF!</v>
      </c>
      <c r="G114" s="60" t="e">
        <f t="shared" ca="1" si="47"/>
        <v>#REF!</v>
      </c>
      <c r="H114" s="60" t="e">
        <f t="shared" ca="1" si="48"/>
        <v>#REF!</v>
      </c>
      <c r="I114" s="60" t="e">
        <f t="shared" ca="1" si="49"/>
        <v>#REF!</v>
      </c>
      <c r="J114" s="63" t="e">
        <f t="shared" ca="1" si="50"/>
        <v>#REF!</v>
      </c>
      <c r="K114" s="63" t="e">
        <f t="shared" ca="1" si="51"/>
        <v>#REF!</v>
      </c>
      <c r="L114" s="61" t="e">
        <f t="shared" ca="1" si="52"/>
        <v>#REF!</v>
      </c>
      <c r="M114" s="62"/>
      <c r="N114" s="61">
        <f t="shared" ca="1" si="53"/>
        <v>0</v>
      </c>
      <c r="O114" s="61">
        <f t="shared" ca="1" si="54"/>
        <v>0</v>
      </c>
      <c r="P114" t="e">
        <f t="shared" ca="1" si="55"/>
        <v>#REF!</v>
      </c>
      <c r="Q114" t="e">
        <f t="shared" ca="1" si="56"/>
        <v>#REF!</v>
      </c>
      <c r="R114" t="e">
        <f t="shared" ca="1" si="57"/>
        <v>#REF!</v>
      </c>
      <c r="S114" t="e">
        <f t="shared" ca="1" si="58"/>
        <v>#REF!</v>
      </c>
      <c r="T114" t="e">
        <f t="shared" ca="1" si="59"/>
        <v>#REF!</v>
      </c>
      <c r="U114" s="49" t="e">
        <f t="shared" ca="1" si="60"/>
        <v>#REF!</v>
      </c>
    </row>
    <row r="115" spans="1:21" ht="20.25" x14ac:dyDescent="0.4">
      <c r="A115" s="58">
        <f>SUBTOTAL(102,$B$6:$B115)</f>
        <v>110</v>
      </c>
      <c r="B115" s="59">
        <v>5</v>
      </c>
      <c r="C115" s="59">
        <v>453772</v>
      </c>
      <c r="D115" s="58" t="s">
        <v>62</v>
      </c>
      <c r="E115" s="60">
        <v>6</v>
      </c>
      <c r="F115" s="60" t="e">
        <f t="shared" ca="1" si="46"/>
        <v>#REF!</v>
      </c>
      <c r="G115" s="60" t="e">
        <f t="shared" ca="1" si="47"/>
        <v>#REF!</v>
      </c>
      <c r="H115" s="60" t="e">
        <f t="shared" ca="1" si="48"/>
        <v>#REF!</v>
      </c>
      <c r="I115" s="60" t="e">
        <f t="shared" ca="1" si="49"/>
        <v>#REF!</v>
      </c>
      <c r="J115" s="63" t="e">
        <f t="shared" ca="1" si="50"/>
        <v>#REF!</v>
      </c>
      <c r="K115" s="63" t="e">
        <f t="shared" ca="1" si="51"/>
        <v>#REF!</v>
      </c>
      <c r="L115" s="61" t="e">
        <f t="shared" ca="1" si="52"/>
        <v>#REF!</v>
      </c>
      <c r="M115" s="62"/>
      <c r="N115" s="61">
        <f t="shared" ca="1" si="53"/>
        <v>0</v>
      </c>
      <c r="O115" s="61">
        <f t="shared" ca="1" si="54"/>
        <v>0</v>
      </c>
      <c r="P115" t="e">
        <f t="shared" ca="1" si="55"/>
        <v>#REF!</v>
      </c>
      <c r="Q115" t="e">
        <f t="shared" ca="1" si="56"/>
        <v>#REF!</v>
      </c>
      <c r="R115" t="e">
        <f t="shared" ca="1" si="57"/>
        <v>#REF!</v>
      </c>
      <c r="S115" t="e">
        <f t="shared" ca="1" si="58"/>
        <v>#REF!</v>
      </c>
      <c r="T115" t="e">
        <f t="shared" ca="1" si="59"/>
        <v>#REF!</v>
      </c>
      <c r="U115" s="49" t="e">
        <f t="shared" ca="1" si="60"/>
        <v>#REF!</v>
      </c>
    </row>
    <row r="116" spans="1:21" ht="20.25" x14ac:dyDescent="0.4">
      <c r="A116" s="58">
        <f>SUBTOTAL(102,$B$6:$B116)</f>
        <v>111</v>
      </c>
      <c r="B116" s="59">
        <v>5</v>
      </c>
      <c r="C116" s="59">
        <v>453778</v>
      </c>
      <c r="D116" s="58" t="s">
        <v>62</v>
      </c>
      <c r="E116" s="60">
        <v>12</v>
      </c>
      <c r="F116" s="60" t="e">
        <f t="shared" ca="1" si="46"/>
        <v>#REF!</v>
      </c>
      <c r="G116" s="60" t="e">
        <f t="shared" ca="1" si="47"/>
        <v>#REF!</v>
      </c>
      <c r="H116" s="60" t="e">
        <f t="shared" ca="1" si="48"/>
        <v>#REF!</v>
      </c>
      <c r="I116" s="60" t="e">
        <f t="shared" ca="1" si="49"/>
        <v>#REF!</v>
      </c>
      <c r="J116" s="63" t="e">
        <f t="shared" ca="1" si="50"/>
        <v>#REF!</v>
      </c>
      <c r="K116" s="63" t="e">
        <f t="shared" ca="1" si="51"/>
        <v>#REF!</v>
      </c>
      <c r="L116" s="61" t="e">
        <f t="shared" ca="1" si="52"/>
        <v>#REF!</v>
      </c>
      <c r="M116" s="62"/>
      <c r="N116" s="61">
        <f t="shared" ca="1" si="53"/>
        <v>0</v>
      </c>
      <c r="O116" s="61">
        <f t="shared" ca="1" si="54"/>
        <v>0</v>
      </c>
      <c r="P116" t="e">
        <f t="shared" ca="1" si="55"/>
        <v>#REF!</v>
      </c>
      <c r="Q116" t="e">
        <f t="shared" ca="1" si="56"/>
        <v>#REF!</v>
      </c>
      <c r="R116" t="e">
        <f t="shared" ca="1" si="57"/>
        <v>#REF!</v>
      </c>
      <c r="S116" t="e">
        <f t="shared" ca="1" si="58"/>
        <v>#REF!</v>
      </c>
      <c r="T116" t="e">
        <f t="shared" ca="1" si="59"/>
        <v>#REF!</v>
      </c>
      <c r="U116" s="49" t="e">
        <f t="shared" ca="1" si="60"/>
        <v>#REF!</v>
      </c>
    </row>
    <row r="117" spans="1:21" ht="20.25" x14ac:dyDescent="0.4">
      <c r="A117" s="58">
        <f>SUBTOTAL(102,$B$6:$B117)</f>
        <v>112</v>
      </c>
      <c r="B117" s="59">
        <v>5</v>
      </c>
      <c r="C117" s="59">
        <v>453780</v>
      </c>
      <c r="D117" s="58" t="s">
        <v>62</v>
      </c>
      <c r="E117" s="60">
        <v>12</v>
      </c>
      <c r="F117" s="60" t="e">
        <f t="shared" ca="1" si="46"/>
        <v>#REF!</v>
      </c>
      <c r="G117" s="60" t="e">
        <f t="shared" ca="1" si="47"/>
        <v>#REF!</v>
      </c>
      <c r="H117" s="60" t="e">
        <f t="shared" ca="1" si="48"/>
        <v>#REF!</v>
      </c>
      <c r="I117" s="60" t="e">
        <f t="shared" ca="1" si="49"/>
        <v>#REF!</v>
      </c>
      <c r="J117" s="63" t="e">
        <f t="shared" ca="1" si="50"/>
        <v>#REF!</v>
      </c>
      <c r="K117" s="63" t="e">
        <f t="shared" ca="1" si="51"/>
        <v>#REF!</v>
      </c>
      <c r="L117" s="61" t="e">
        <f t="shared" ca="1" si="52"/>
        <v>#REF!</v>
      </c>
      <c r="M117" s="62"/>
      <c r="N117" s="61">
        <f t="shared" ca="1" si="53"/>
        <v>0</v>
      </c>
      <c r="O117" s="61">
        <f t="shared" ca="1" si="54"/>
        <v>0</v>
      </c>
      <c r="P117" t="e">
        <f t="shared" ca="1" si="55"/>
        <v>#REF!</v>
      </c>
      <c r="Q117" t="e">
        <f t="shared" ca="1" si="56"/>
        <v>#REF!</v>
      </c>
      <c r="R117" t="e">
        <f t="shared" ca="1" si="57"/>
        <v>#REF!</v>
      </c>
      <c r="S117" t="e">
        <f t="shared" ca="1" si="58"/>
        <v>#REF!</v>
      </c>
      <c r="T117" t="e">
        <f t="shared" ca="1" si="59"/>
        <v>#REF!</v>
      </c>
      <c r="U117" s="49" t="e">
        <f t="shared" ca="1" si="60"/>
        <v>#REF!</v>
      </c>
    </row>
    <row r="118" spans="1:21" ht="20.25" x14ac:dyDescent="0.4">
      <c r="A118" s="58">
        <f>SUBTOTAL(102,$B$6:$B118)</f>
        <v>113</v>
      </c>
      <c r="B118" s="74">
        <v>5</v>
      </c>
      <c r="C118" s="74">
        <v>453788</v>
      </c>
      <c r="D118" s="58" t="s">
        <v>62</v>
      </c>
      <c r="E118" s="75">
        <v>12</v>
      </c>
      <c r="F118" s="75" t="e">
        <f t="shared" ca="1" si="46"/>
        <v>#REF!</v>
      </c>
      <c r="G118" s="75" t="e">
        <f t="shared" ca="1" si="47"/>
        <v>#REF!</v>
      </c>
      <c r="H118" s="75" t="e">
        <f t="shared" ca="1" si="48"/>
        <v>#REF!</v>
      </c>
      <c r="I118" s="75" t="e">
        <f t="shared" ca="1" si="49"/>
        <v>#REF!</v>
      </c>
      <c r="J118" s="78" t="e">
        <f t="shared" ca="1" si="50"/>
        <v>#REF!</v>
      </c>
      <c r="K118" s="78" t="e">
        <f t="shared" ca="1" si="51"/>
        <v>#REF!</v>
      </c>
      <c r="L118" s="76" t="e">
        <f t="shared" ca="1" si="52"/>
        <v>#REF!</v>
      </c>
      <c r="M118" s="77"/>
      <c r="N118" s="76">
        <f t="shared" ca="1" si="53"/>
        <v>0</v>
      </c>
      <c r="O118" s="76">
        <f t="shared" ca="1" si="54"/>
        <v>0</v>
      </c>
      <c r="P118" t="e">
        <f t="shared" ca="1" si="55"/>
        <v>#REF!</v>
      </c>
      <c r="Q118" t="e">
        <f t="shared" ca="1" si="56"/>
        <v>#REF!</v>
      </c>
      <c r="R118" t="e">
        <f t="shared" ca="1" si="57"/>
        <v>#REF!</v>
      </c>
      <c r="S118" t="e">
        <f t="shared" ca="1" si="58"/>
        <v>#REF!</v>
      </c>
      <c r="T118" t="e">
        <f t="shared" ca="1" si="59"/>
        <v>#REF!</v>
      </c>
      <c r="U118" s="49" t="e">
        <f t="shared" ca="1" si="60"/>
        <v>#REF!</v>
      </c>
    </row>
    <row r="119" spans="1:21" ht="20.25" x14ac:dyDescent="0.4">
      <c r="A119" s="58">
        <f>SUBTOTAL(102,$B$6:$B119)</f>
        <v>114</v>
      </c>
      <c r="B119" s="59">
        <v>5</v>
      </c>
      <c r="C119" s="59">
        <v>453802</v>
      </c>
      <c r="D119" s="58" t="s">
        <v>62</v>
      </c>
      <c r="E119" s="60">
        <v>12</v>
      </c>
      <c r="F119" s="60" t="e">
        <f t="shared" ca="1" si="46"/>
        <v>#REF!</v>
      </c>
      <c r="G119" s="60" t="e">
        <f t="shared" ca="1" si="47"/>
        <v>#REF!</v>
      </c>
      <c r="H119" s="60" t="e">
        <f t="shared" ca="1" si="48"/>
        <v>#REF!</v>
      </c>
      <c r="I119" s="60" t="e">
        <f t="shared" ca="1" si="49"/>
        <v>#REF!</v>
      </c>
      <c r="J119" s="63" t="e">
        <f t="shared" ca="1" si="50"/>
        <v>#REF!</v>
      </c>
      <c r="K119" s="63" t="e">
        <f t="shared" ca="1" si="51"/>
        <v>#REF!</v>
      </c>
      <c r="L119" s="61" t="e">
        <f t="shared" ca="1" si="52"/>
        <v>#REF!</v>
      </c>
      <c r="M119" s="62"/>
      <c r="N119" s="61">
        <f t="shared" ca="1" si="53"/>
        <v>0</v>
      </c>
      <c r="O119" s="61">
        <f t="shared" ca="1" si="54"/>
        <v>0</v>
      </c>
      <c r="P119" t="e">
        <f t="shared" ca="1" si="55"/>
        <v>#REF!</v>
      </c>
      <c r="Q119" t="e">
        <f t="shared" ca="1" si="56"/>
        <v>#REF!</v>
      </c>
      <c r="R119" t="e">
        <f t="shared" ca="1" si="57"/>
        <v>#REF!</v>
      </c>
      <c r="S119" t="e">
        <f t="shared" ca="1" si="58"/>
        <v>#REF!</v>
      </c>
      <c r="T119" t="e">
        <f t="shared" ca="1" si="59"/>
        <v>#REF!</v>
      </c>
      <c r="U119" s="49" t="e">
        <f t="shared" ca="1" si="60"/>
        <v>#REF!</v>
      </c>
    </row>
    <row r="120" spans="1:21" ht="20.25" x14ac:dyDescent="0.4">
      <c r="A120" s="58">
        <f>SUBTOTAL(102,$B$6:$B120)</f>
        <v>115</v>
      </c>
      <c r="B120" s="59">
        <v>5</v>
      </c>
      <c r="C120" s="59">
        <v>453809</v>
      </c>
      <c r="D120" s="58" t="s">
        <v>62</v>
      </c>
      <c r="E120" s="60">
        <v>12</v>
      </c>
      <c r="F120" s="60" t="e">
        <f t="shared" ca="1" si="46"/>
        <v>#REF!</v>
      </c>
      <c r="G120" s="60" t="e">
        <f t="shared" ca="1" si="47"/>
        <v>#REF!</v>
      </c>
      <c r="H120" s="60" t="e">
        <f t="shared" ca="1" si="48"/>
        <v>#REF!</v>
      </c>
      <c r="I120" s="60" t="e">
        <f t="shared" ca="1" si="49"/>
        <v>#REF!</v>
      </c>
      <c r="J120" s="63" t="e">
        <f t="shared" ca="1" si="50"/>
        <v>#REF!</v>
      </c>
      <c r="K120" s="63" t="e">
        <f t="shared" ca="1" si="51"/>
        <v>#REF!</v>
      </c>
      <c r="L120" s="61" t="e">
        <f t="shared" ca="1" si="52"/>
        <v>#REF!</v>
      </c>
      <c r="M120" s="62"/>
      <c r="N120" s="61">
        <f t="shared" ca="1" si="53"/>
        <v>0</v>
      </c>
      <c r="O120" s="61">
        <f t="shared" ca="1" si="54"/>
        <v>0</v>
      </c>
      <c r="P120" t="e">
        <f t="shared" ca="1" si="55"/>
        <v>#REF!</v>
      </c>
      <c r="Q120" t="e">
        <f t="shared" ca="1" si="56"/>
        <v>#REF!</v>
      </c>
      <c r="R120" t="e">
        <f t="shared" ca="1" si="57"/>
        <v>#REF!</v>
      </c>
      <c r="S120" t="e">
        <f t="shared" ca="1" si="58"/>
        <v>#REF!</v>
      </c>
      <c r="T120" t="e">
        <f t="shared" ca="1" si="59"/>
        <v>#REF!</v>
      </c>
      <c r="U120" s="49" t="e">
        <f t="shared" ca="1" si="60"/>
        <v>#REF!</v>
      </c>
    </row>
    <row r="121" spans="1:21" ht="20.25" x14ac:dyDescent="0.4">
      <c r="A121" s="58">
        <f>SUBTOTAL(102,$B$6:$B121)</f>
        <v>116</v>
      </c>
      <c r="B121" s="74">
        <v>5</v>
      </c>
      <c r="C121" s="74">
        <v>456456</v>
      </c>
      <c r="D121" s="58" t="s">
        <v>62</v>
      </c>
      <c r="E121" s="75">
        <v>8</v>
      </c>
      <c r="F121" s="75" t="e">
        <f t="shared" ca="1" si="46"/>
        <v>#REF!</v>
      </c>
      <c r="G121" s="75" t="e">
        <f t="shared" ca="1" si="47"/>
        <v>#REF!</v>
      </c>
      <c r="H121" s="75" t="e">
        <f t="shared" ca="1" si="48"/>
        <v>#REF!</v>
      </c>
      <c r="I121" s="75" t="e">
        <f t="shared" ca="1" si="49"/>
        <v>#REF!</v>
      </c>
      <c r="J121" s="78" t="e">
        <f t="shared" ca="1" si="50"/>
        <v>#REF!</v>
      </c>
      <c r="K121" s="78" t="e">
        <f t="shared" ca="1" si="51"/>
        <v>#REF!</v>
      </c>
      <c r="L121" s="76" t="e">
        <f t="shared" ca="1" si="52"/>
        <v>#REF!</v>
      </c>
      <c r="M121" s="77"/>
      <c r="N121" s="76">
        <f t="shared" ca="1" si="53"/>
        <v>0</v>
      </c>
      <c r="O121" s="76">
        <f t="shared" ca="1" si="54"/>
        <v>0</v>
      </c>
      <c r="P121" t="e">
        <f t="shared" ca="1" si="55"/>
        <v>#REF!</v>
      </c>
      <c r="Q121" t="e">
        <f t="shared" ca="1" si="56"/>
        <v>#REF!</v>
      </c>
      <c r="R121" t="e">
        <f t="shared" ca="1" si="57"/>
        <v>#REF!</v>
      </c>
      <c r="S121" t="e">
        <f t="shared" ca="1" si="58"/>
        <v>#REF!</v>
      </c>
      <c r="T121" t="e">
        <f t="shared" ca="1" si="59"/>
        <v>#REF!</v>
      </c>
      <c r="U121" s="49" t="e">
        <f t="shared" ca="1" si="60"/>
        <v>#REF!</v>
      </c>
    </row>
    <row r="122" spans="1:21" ht="20.25" x14ac:dyDescent="0.4">
      <c r="A122" s="73">
        <f>SUBTOTAL(102,$B$6:$B122)</f>
        <v>117</v>
      </c>
      <c r="B122" s="74">
        <v>5</v>
      </c>
      <c r="C122" s="74">
        <v>456457</v>
      </c>
      <c r="D122" s="58" t="s">
        <v>62</v>
      </c>
      <c r="E122" s="75">
        <v>8</v>
      </c>
      <c r="F122" s="75" t="e">
        <f t="shared" ca="1" si="46"/>
        <v>#REF!</v>
      </c>
      <c r="G122" s="75" t="e">
        <f t="shared" ca="1" si="47"/>
        <v>#REF!</v>
      </c>
      <c r="H122" s="75" t="e">
        <f t="shared" ca="1" si="48"/>
        <v>#REF!</v>
      </c>
      <c r="I122" s="75" t="e">
        <f t="shared" ca="1" si="49"/>
        <v>#REF!</v>
      </c>
      <c r="J122" s="78" t="e">
        <f t="shared" ca="1" si="50"/>
        <v>#REF!</v>
      </c>
      <c r="K122" s="78" t="e">
        <f t="shared" ca="1" si="51"/>
        <v>#REF!</v>
      </c>
      <c r="L122" s="76" t="e">
        <f t="shared" ca="1" si="52"/>
        <v>#REF!</v>
      </c>
      <c r="M122" s="77"/>
      <c r="N122" s="76">
        <f t="shared" ca="1" si="53"/>
        <v>0</v>
      </c>
      <c r="O122" s="76">
        <f t="shared" ca="1" si="54"/>
        <v>0</v>
      </c>
      <c r="P122" t="e">
        <f t="shared" ca="1" si="55"/>
        <v>#REF!</v>
      </c>
      <c r="Q122" t="e">
        <f t="shared" ca="1" si="56"/>
        <v>#REF!</v>
      </c>
      <c r="R122" t="e">
        <f t="shared" ca="1" si="57"/>
        <v>#REF!</v>
      </c>
      <c r="S122" t="e">
        <f t="shared" ca="1" si="58"/>
        <v>#REF!</v>
      </c>
      <c r="T122" t="e">
        <f t="shared" ca="1" si="59"/>
        <v>#REF!</v>
      </c>
      <c r="U122" s="49" t="e">
        <f t="shared" ca="1" si="60"/>
        <v>#REF!</v>
      </c>
    </row>
    <row r="123" spans="1:21" ht="20.25" x14ac:dyDescent="0.4">
      <c r="A123" s="73">
        <f>SUBTOTAL(102,$B$6:$B123)</f>
        <v>118</v>
      </c>
      <c r="B123" s="74">
        <v>6</v>
      </c>
      <c r="C123" s="74">
        <v>100484</v>
      </c>
      <c r="D123" s="58" t="s">
        <v>62</v>
      </c>
      <c r="E123" s="75">
        <v>120</v>
      </c>
      <c r="F123" s="75" t="e">
        <f t="shared" ca="1" si="46"/>
        <v>#REF!</v>
      </c>
      <c r="G123" s="75" t="e">
        <f t="shared" ca="1" si="47"/>
        <v>#REF!</v>
      </c>
      <c r="H123" s="75" t="e">
        <f t="shared" ca="1" si="48"/>
        <v>#REF!</v>
      </c>
      <c r="I123" s="75" t="e">
        <f t="shared" ca="1" si="49"/>
        <v>#REF!</v>
      </c>
      <c r="J123" s="78" t="e">
        <f t="shared" ca="1" si="50"/>
        <v>#REF!</v>
      </c>
      <c r="K123" s="78" t="e">
        <f t="shared" ca="1" si="51"/>
        <v>#REF!</v>
      </c>
      <c r="L123" s="76" t="e">
        <f t="shared" ca="1" si="52"/>
        <v>#REF!</v>
      </c>
      <c r="M123" s="77"/>
      <c r="N123" s="76">
        <f t="shared" ca="1" si="53"/>
        <v>0</v>
      </c>
      <c r="O123" s="76">
        <f t="shared" ca="1" si="54"/>
        <v>0</v>
      </c>
      <c r="P123" t="e">
        <f t="shared" ca="1" si="55"/>
        <v>#REF!</v>
      </c>
      <c r="Q123" t="e">
        <f t="shared" ca="1" si="56"/>
        <v>#REF!</v>
      </c>
      <c r="R123" t="e">
        <f t="shared" ca="1" si="57"/>
        <v>#REF!</v>
      </c>
      <c r="S123" t="e">
        <f t="shared" ca="1" si="58"/>
        <v>#REF!</v>
      </c>
      <c r="T123" t="e">
        <f t="shared" ca="1" si="59"/>
        <v>#REF!</v>
      </c>
      <c r="U123" s="49" t="e">
        <f t="shared" ca="1" si="60"/>
        <v>#REF!</v>
      </c>
    </row>
    <row r="124" spans="1:21" ht="20.25" x14ac:dyDescent="0.4">
      <c r="A124" s="73">
        <f>SUBTOTAL(102,$B$6:$B124)</f>
        <v>119</v>
      </c>
      <c r="B124" s="74">
        <v>6</v>
      </c>
      <c r="C124" s="74">
        <v>102181</v>
      </c>
      <c r="D124" s="58" t="s">
        <v>62</v>
      </c>
      <c r="E124" s="75">
        <v>120</v>
      </c>
      <c r="F124" s="75" t="e">
        <f t="shared" ca="1" si="46"/>
        <v>#REF!</v>
      </c>
      <c r="G124" s="75" t="e">
        <f t="shared" ca="1" si="47"/>
        <v>#REF!</v>
      </c>
      <c r="H124" s="75" t="e">
        <f t="shared" ca="1" si="48"/>
        <v>#REF!</v>
      </c>
      <c r="I124" s="75" t="e">
        <f t="shared" ca="1" si="49"/>
        <v>#REF!</v>
      </c>
      <c r="J124" s="78" t="e">
        <f t="shared" ca="1" si="50"/>
        <v>#REF!</v>
      </c>
      <c r="K124" s="78" t="e">
        <f t="shared" ca="1" si="51"/>
        <v>#REF!</v>
      </c>
      <c r="L124" s="76" t="e">
        <f t="shared" ca="1" si="52"/>
        <v>#REF!</v>
      </c>
      <c r="M124" s="77"/>
      <c r="N124" s="76">
        <f t="shared" ca="1" si="53"/>
        <v>0</v>
      </c>
      <c r="O124" s="76">
        <f t="shared" ca="1" si="54"/>
        <v>0</v>
      </c>
      <c r="P124" t="e">
        <f t="shared" ca="1" si="55"/>
        <v>#REF!</v>
      </c>
      <c r="Q124" t="e">
        <f t="shared" ca="1" si="56"/>
        <v>#REF!</v>
      </c>
      <c r="R124" t="e">
        <f t="shared" ca="1" si="57"/>
        <v>#REF!</v>
      </c>
      <c r="S124" t="e">
        <f t="shared" ca="1" si="58"/>
        <v>#REF!</v>
      </c>
      <c r="T124" t="e">
        <f t="shared" ca="1" si="59"/>
        <v>#REF!</v>
      </c>
      <c r="U124" s="49" t="e">
        <f t="shared" ca="1" si="60"/>
        <v>#REF!</v>
      </c>
    </row>
    <row r="125" spans="1:21" ht="20.25" x14ac:dyDescent="0.4">
      <c r="A125" s="73">
        <f>SUBTOTAL(102,$B$6:$B125)</f>
        <v>120</v>
      </c>
      <c r="B125" s="74">
        <v>6</v>
      </c>
      <c r="C125" s="74">
        <v>105016</v>
      </c>
      <c r="D125" s="58" t="s">
        <v>62</v>
      </c>
      <c r="E125" s="75">
        <v>72</v>
      </c>
      <c r="F125" s="75" t="e">
        <f t="shared" ca="1" si="46"/>
        <v>#REF!</v>
      </c>
      <c r="G125" s="75" t="e">
        <f t="shared" ca="1" si="47"/>
        <v>#REF!</v>
      </c>
      <c r="H125" s="75" t="e">
        <f t="shared" ca="1" si="48"/>
        <v>#REF!</v>
      </c>
      <c r="I125" s="75" t="e">
        <f t="shared" ca="1" si="49"/>
        <v>#REF!</v>
      </c>
      <c r="J125" s="78" t="e">
        <f t="shared" ca="1" si="50"/>
        <v>#REF!</v>
      </c>
      <c r="K125" s="78" t="e">
        <f t="shared" ca="1" si="51"/>
        <v>#REF!</v>
      </c>
      <c r="L125" s="76" t="e">
        <f t="shared" ca="1" si="52"/>
        <v>#REF!</v>
      </c>
      <c r="M125" s="77"/>
      <c r="N125" s="76">
        <f t="shared" ca="1" si="53"/>
        <v>0</v>
      </c>
      <c r="O125" s="76">
        <f t="shared" ca="1" si="54"/>
        <v>0</v>
      </c>
      <c r="P125" t="e">
        <f t="shared" ca="1" si="55"/>
        <v>#REF!</v>
      </c>
      <c r="Q125" t="e">
        <f t="shared" ca="1" si="56"/>
        <v>#REF!</v>
      </c>
      <c r="R125" t="e">
        <f t="shared" ca="1" si="57"/>
        <v>#REF!</v>
      </c>
      <c r="S125" t="e">
        <f t="shared" ca="1" si="58"/>
        <v>#REF!</v>
      </c>
      <c r="T125" t="e">
        <f t="shared" ca="1" si="59"/>
        <v>#REF!</v>
      </c>
      <c r="U125" s="49" t="e">
        <f t="shared" ca="1" si="60"/>
        <v>#REF!</v>
      </c>
    </row>
    <row r="126" spans="1:21" ht="20.25" x14ac:dyDescent="0.4">
      <c r="A126" s="73">
        <f>SUBTOTAL(102,$B$6:$B126)</f>
        <v>121</v>
      </c>
      <c r="B126" s="59">
        <v>6</v>
      </c>
      <c r="C126" s="59">
        <v>319174</v>
      </c>
      <c r="D126" s="58" t="s">
        <v>62</v>
      </c>
      <c r="E126" s="60">
        <v>120</v>
      </c>
      <c r="F126" s="60" t="e">
        <f t="shared" ca="1" si="46"/>
        <v>#REF!</v>
      </c>
      <c r="G126" s="60" t="e">
        <f t="shared" ca="1" si="47"/>
        <v>#REF!</v>
      </c>
      <c r="H126" s="60" t="e">
        <f t="shared" ca="1" si="48"/>
        <v>#REF!</v>
      </c>
      <c r="I126" s="60" t="e">
        <f t="shared" ca="1" si="49"/>
        <v>#REF!</v>
      </c>
      <c r="J126" s="63" t="e">
        <f t="shared" ca="1" si="50"/>
        <v>#REF!</v>
      </c>
      <c r="K126" s="63" t="e">
        <f t="shared" ca="1" si="51"/>
        <v>#REF!</v>
      </c>
      <c r="L126" s="61" t="e">
        <f t="shared" ca="1" si="52"/>
        <v>#REF!</v>
      </c>
      <c r="M126" s="62"/>
      <c r="N126" s="61">
        <f t="shared" ca="1" si="53"/>
        <v>0</v>
      </c>
      <c r="O126" s="61">
        <f t="shared" ca="1" si="54"/>
        <v>0</v>
      </c>
      <c r="P126" t="e">
        <f t="shared" ca="1" si="55"/>
        <v>#REF!</v>
      </c>
      <c r="Q126" t="e">
        <f t="shared" ca="1" si="56"/>
        <v>#REF!</v>
      </c>
      <c r="R126" t="e">
        <f t="shared" ca="1" si="57"/>
        <v>#REF!</v>
      </c>
      <c r="S126" t="e">
        <f t="shared" ca="1" si="58"/>
        <v>#REF!</v>
      </c>
      <c r="T126" t="e">
        <f t="shared" ca="1" si="59"/>
        <v>#REF!</v>
      </c>
      <c r="U126" s="49" t="e">
        <f t="shared" ca="1" si="60"/>
        <v>#REF!</v>
      </c>
    </row>
    <row r="127" spans="1:21" ht="20.25" x14ac:dyDescent="0.4">
      <c r="A127" s="73">
        <f>SUBTOTAL(102,$B$6:$B127)</f>
        <v>122</v>
      </c>
      <c r="B127" s="59">
        <v>6</v>
      </c>
      <c r="C127" s="59">
        <v>319175</v>
      </c>
      <c r="D127" s="58" t="s">
        <v>62</v>
      </c>
      <c r="E127" s="60">
        <v>60</v>
      </c>
      <c r="F127" s="60" t="e">
        <f t="shared" ca="1" si="46"/>
        <v>#REF!</v>
      </c>
      <c r="G127" s="60" t="e">
        <f t="shared" ca="1" si="47"/>
        <v>#REF!</v>
      </c>
      <c r="H127" s="60" t="e">
        <f t="shared" ca="1" si="48"/>
        <v>#REF!</v>
      </c>
      <c r="I127" s="60" t="e">
        <f t="shared" ca="1" si="49"/>
        <v>#REF!</v>
      </c>
      <c r="J127" s="63" t="e">
        <f t="shared" ca="1" si="50"/>
        <v>#REF!</v>
      </c>
      <c r="K127" s="63" t="e">
        <f t="shared" ca="1" si="51"/>
        <v>#REF!</v>
      </c>
      <c r="L127" s="61" t="e">
        <f t="shared" ca="1" si="52"/>
        <v>#REF!</v>
      </c>
      <c r="M127" s="62"/>
      <c r="N127" s="61">
        <f t="shared" ca="1" si="53"/>
        <v>0</v>
      </c>
      <c r="O127" s="61">
        <f t="shared" ca="1" si="54"/>
        <v>0</v>
      </c>
      <c r="P127" t="e">
        <f t="shared" ca="1" si="55"/>
        <v>#REF!</v>
      </c>
      <c r="Q127" t="e">
        <f t="shared" ca="1" si="56"/>
        <v>#REF!</v>
      </c>
      <c r="R127" t="e">
        <f t="shared" ca="1" si="57"/>
        <v>#REF!</v>
      </c>
      <c r="S127" t="e">
        <f t="shared" ca="1" si="58"/>
        <v>#REF!</v>
      </c>
      <c r="T127" t="e">
        <f t="shared" ca="1" si="59"/>
        <v>#REF!</v>
      </c>
      <c r="U127" s="49" t="e">
        <f t="shared" ca="1" si="60"/>
        <v>#REF!</v>
      </c>
    </row>
    <row r="128" spans="1:21" ht="20.25" x14ac:dyDescent="0.4">
      <c r="A128" s="73">
        <f>SUBTOTAL(102,$B$6:$B128)</f>
        <v>123</v>
      </c>
      <c r="B128" s="59">
        <v>6</v>
      </c>
      <c r="C128" s="59">
        <v>319177</v>
      </c>
      <c r="D128" s="58" t="s">
        <v>62</v>
      </c>
      <c r="E128" s="60">
        <v>120</v>
      </c>
      <c r="F128" s="60" t="e">
        <f t="shared" ca="1" si="46"/>
        <v>#REF!</v>
      </c>
      <c r="G128" s="60" t="e">
        <f t="shared" ca="1" si="47"/>
        <v>#REF!</v>
      </c>
      <c r="H128" s="60" t="e">
        <f t="shared" ca="1" si="48"/>
        <v>#REF!</v>
      </c>
      <c r="I128" s="60" t="e">
        <f t="shared" ca="1" si="49"/>
        <v>#REF!</v>
      </c>
      <c r="J128" s="63" t="e">
        <f t="shared" ca="1" si="50"/>
        <v>#REF!</v>
      </c>
      <c r="K128" s="63" t="e">
        <f t="shared" ca="1" si="51"/>
        <v>#REF!</v>
      </c>
      <c r="L128" s="61" t="e">
        <f t="shared" ca="1" si="52"/>
        <v>#REF!</v>
      </c>
      <c r="M128" s="62"/>
      <c r="N128" s="61">
        <f t="shared" ca="1" si="53"/>
        <v>0</v>
      </c>
      <c r="O128" s="61">
        <f t="shared" ca="1" si="54"/>
        <v>0</v>
      </c>
      <c r="P128" t="e">
        <f t="shared" ca="1" si="55"/>
        <v>#REF!</v>
      </c>
      <c r="Q128" t="e">
        <f t="shared" ca="1" si="56"/>
        <v>#REF!</v>
      </c>
      <c r="R128" t="e">
        <f t="shared" ca="1" si="57"/>
        <v>#REF!</v>
      </c>
      <c r="S128" t="e">
        <f t="shared" ca="1" si="58"/>
        <v>#REF!</v>
      </c>
      <c r="T128" t="e">
        <f t="shared" ca="1" si="59"/>
        <v>#REF!</v>
      </c>
      <c r="U128" s="49" t="e">
        <f t="shared" ca="1" si="60"/>
        <v>#REF!</v>
      </c>
    </row>
    <row r="129" spans="1:21" ht="20.25" x14ac:dyDescent="0.4">
      <c r="A129" s="73">
        <f>SUBTOTAL(102,$B$6:$B129)</f>
        <v>124</v>
      </c>
      <c r="B129" s="59">
        <v>6</v>
      </c>
      <c r="C129" s="59">
        <v>319178</v>
      </c>
      <c r="D129" s="58" t="s">
        <v>62</v>
      </c>
      <c r="E129" s="60">
        <v>60</v>
      </c>
      <c r="F129" s="60" t="e">
        <f t="shared" ca="1" si="46"/>
        <v>#REF!</v>
      </c>
      <c r="G129" s="60" t="e">
        <f t="shared" ca="1" si="47"/>
        <v>#REF!</v>
      </c>
      <c r="H129" s="60" t="e">
        <f t="shared" ca="1" si="48"/>
        <v>#REF!</v>
      </c>
      <c r="I129" s="60" t="e">
        <f t="shared" ca="1" si="49"/>
        <v>#REF!</v>
      </c>
      <c r="J129" s="63" t="e">
        <f t="shared" ca="1" si="50"/>
        <v>#REF!</v>
      </c>
      <c r="K129" s="63" t="e">
        <f t="shared" ca="1" si="51"/>
        <v>#REF!</v>
      </c>
      <c r="L129" s="61" t="e">
        <f t="shared" ca="1" si="52"/>
        <v>#REF!</v>
      </c>
      <c r="M129" s="62"/>
      <c r="N129" s="61">
        <f t="shared" ca="1" si="53"/>
        <v>0</v>
      </c>
      <c r="O129" s="61">
        <f t="shared" ca="1" si="54"/>
        <v>0</v>
      </c>
      <c r="P129" t="e">
        <f t="shared" ca="1" si="55"/>
        <v>#REF!</v>
      </c>
      <c r="Q129" t="e">
        <f t="shared" ca="1" si="56"/>
        <v>#REF!</v>
      </c>
      <c r="R129" t="e">
        <f t="shared" ca="1" si="57"/>
        <v>#REF!</v>
      </c>
      <c r="S129" t="e">
        <f t="shared" ca="1" si="58"/>
        <v>#REF!</v>
      </c>
      <c r="T129" t="e">
        <f t="shared" ca="1" si="59"/>
        <v>#REF!</v>
      </c>
      <c r="U129" s="49" t="e">
        <f t="shared" ca="1" si="60"/>
        <v>#REF!</v>
      </c>
    </row>
    <row r="130" spans="1:21" ht="20.25" x14ac:dyDescent="0.4">
      <c r="A130" s="73">
        <f>SUBTOTAL(102,$B$6:$B130)</f>
        <v>125</v>
      </c>
      <c r="B130" s="59">
        <v>6</v>
      </c>
      <c r="C130" s="59">
        <v>319181</v>
      </c>
      <c r="D130" s="58" t="s">
        <v>62</v>
      </c>
      <c r="E130" s="60">
        <v>120</v>
      </c>
      <c r="F130" s="60" t="e">
        <f t="shared" ca="1" si="46"/>
        <v>#REF!</v>
      </c>
      <c r="G130" s="60" t="e">
        <f t="shared" ca="1" si="47"/>
        <v>#REF!</v>
      </c>
      <c r="H130" s="60" t="e">
        <f t="shared" ca="1" si="48"/>
        <v>#REF!</v>
      </c>
      <c r="I130" s="60" t="e">
        <f t="shared" ca="1" si="49"/>
        <v>#REF!</v>
      </c>
      <c r="J130" s="63" t="e">
        <f t="shared" ca="1" si="50"/>
        <v>#REF!</v>
      </c>
      <c r="K130" s="63" t="e">
        <f t="shared" ca="1" si="51"/>
        <v>#REF!</v>
      </c>
      <c r="L130" s="61" t="e">
        <f t="shared" ca="1" si="52"/>
        <v>#REF!</v>
      </c>
      <c r="M130" s="62"/>
      <c r="N130" s="61">
        <f t="shared" ca="1" si="53"/>
        <v>0</v>
      </c>
      <c r="O130" s="61">
        <f t="shared" ca="1" si="54"/>
        <v>0</v>
      </c>
      <c r="P130" t="e">
        <f t="shared" ca="1" si="55"/>
        <v>#REF!</v>
      </c>
      <c r="Q130" t="e">
        <f t="shared" ca="1" si="56"/>
        <v>#REF!</v>
      </c>
      <c r="R130" t="e">
        <f t="shared" ca="1" si="57"/>
        <v>#REF!</v>
      </c>
      <c r="S130" t="e">
        <f t="shared" ca="1" si="58"/>
        <v>#REF!</v>
      </c>
      <c r="T130" t="e">
        <f t="shared" ca="1" si="59"/>
        <v>#REF!</v>
      </c>
      <c r="U130" s="49" t="e">
        <f t="shared" ca="1" si="60"/>
        <v>#REF!</v>
      </c>
    </row>
    <row r="131" spans="1:21" ht="20.25" x14ac:dyDescent="0.4">
      <c r="A131" s="73">
        <f>SUBTOTAL(102,$B$6:$B131)</f>
        <v>126</v>
      </c>
      <c r="B131" s="59">
        <v>6</v>
      </c>
      <c r="C131" s="59">
        <v>319184</v>
      </c>
      <c r="D131" s="58" t="s">
        <v>62</v>
      </c>
      <c r="E131" s="60">
        <v>120</v>
      </c>
      <c r="F131" s="60" t="e">
        <f t="shared" ca="1" si="46"/>
        <v>#REF!</v>
      </c>
      <c r="G131" s="60" t="e">
        <f t="shared" ca="1" si="47"/>
        <v>#REF!</v>
      </c>
      <c r="H131" s="60" t="e">
        <f t="shared" ca="1" si="48"/>
        <v>#REF!</v>
      </c>
      <c r="I131" s="60" t="e">
        <f t="shared" ca="1" si="49"/>
        <v>#REF!</v>
      </c>
      <c r="J131" s="63" t="e">
        <f t="shared" ca="1" si="50"/>
        <v>#REF!</v>
      </c>
      <c r="K131" s="63" t="e">
        <f t="shared" ca="1" si="51"/>
        <v>#REF!</v>
      </c>
      <c r="L131" s="61" t="e">
        <f t="shared" ca="1" si="52"/>
        <v>#REF!</v>
      </c>
      <c r="M131" s="62"/>
      <c r="N131" s="61">
        <f t="shared" ca="1" si="53"/>
        <v>0</v>
      </c>
      <c r="O131" s="61">
        <f t="shared" ca="1" si="54"/>
        <v>0</v>
      </c>
      <c r="P131" t="e">
        <f t="shared" ca="1" si="55"/>
        <v>#REF!</v>
      </c>
      <c r="Q131" t="e">
        <f t="shared" ca="1" si="56"/>
        <v>#REF!</v>
      </c>
      <c r="R131" t="e">
        <f t="shared" ca="1" si="57"/>
        <v>#REF!</v>
      </c>
      <c r="S131" t="e">
        <f t="shared" ca="1" si="58"/>
        <v>#REF!</v>
      </c>
      <c r="T131" t="e">
        <f t="shared" ca="1" si="59"/>
        <v>#REF!</v>
      </c>
      <c r="U131" s="49" t="e">
        <f t="shared" ca="1" si="60"/>
        <v>#REF!</v>
      </c>
    </row>
    <row r="132" spans="1:21" ht="20.25" x14ac:dyDescent="0.4">
      <c r="A132" s="73">
        <f>SUBTOTAL(102,$B$6:$B132)</f>
        <v>127</v>
      </c>
      <c r="B132" s="59">
        <v>6</v>
      </c>
      <c r="C132" s="59">
        <v>319189</v>
      </c>
      <c r="D132" s="58" t="s">
        <v>62</v>
      </c>
      <c r="E132" s="60">
        <v>72</v>
      </c>
      <c r="F132" s="60" t="e">
        <f t="shared" ca="1" si="46"/>
        <v>#REF!</v>
      </c>
      <c r="G132" s="60" t="e">
        <f t="shared" ca="1" si="47"/>
        <v>#REF!</v>
      </c>
      <c r="H132" s="60" t="e">
        <f t="shared" ca="1" si="48"/>
        <v>#REF!</v>
      </c>
      <c r="I132" s="60" t="e">
        <f t="shared" ca="1" si="49"/>
        <v>#REF!</v>
      </c>
      <c r="J132" s="63" t="e">
        <f t="shared" ca="1" si="50"/>
        <v>#REF!</v>
      </c>
      <c r="K132" s="63" t="e">
        <f t="shared" ca="1" si="51"/>
        <v>#REF!</v>
      </c>
      <c r="L132" s="61" t="e">
        <f t="shared" ca="1" si="52"/>
        <v>#REF!</v>
      </c>
      <c r="M132" s="62"/>
      <c r="N132" s="61">
        <f t="shared" ca="1" si="53"/>
        <v>0</v>
      </c>
      <c r="O132" s="61">
        <f t="shared" ca="1" si="54"/>
        <v>0</v>
      </c>
      <c r="P132" t="e">
        <f t="shared" ca="1" si="55"/>
        <v>#REF!</v>
      </c>
      <c r="Q132" t="e">
        <f t="shared" ca="1" si="56"/>
        <v>#REF!</v>
      </c>
      <c r="R132" t="e">
        <f t="shared" ca="1" si="57"/>
        <v>#REF!</v>
      </c>
      <c r="S132" t="e">
        <f t="shared" ca="1" si="58"/>
        <v>#REF!</v>
      </c>
      <c r="T132" t="e">
        <f t="shared" ca="1" si="59"/>
        <v>#REF!</v>
      </c>
      <c r="U132" s="49" t="e">
        <f t="shared" ca="1" si="60"/>
        <v>#REF!</v>
      </c>
    </row>
    <row r="133" spans="1:21" ht="20.25" x14ac:dyDescent="0.4">
      <c r="A133" s="73">
        <f>SUBTOTAL(102,$B$6:$B133)</f>
        <v>128</v>
      </c>
      <c r="B133" s="59">
        <v>6</v>
      </c>
      <c r="C133" s="59">
        <v>319492</v>
      </c>
      <c r="D133" s="58" t="s">
        <v>62</v>
      </c>
      <c r="E133" s="60">
        <v>120</v>
      </c>
      <c r="F133" s="60" t="e">
        <f t="shared" ca="1" si="46"/>
        <v>#REF!</v>
      </c>
      <c r="G133" s="60" t="e">
        <f t="shared" ca="1" si="47"/>
        <v>#REF!</v>
      </c>
      <c r="H133" s="60" t="e">
        <f t="shared" ca="1" si="48"/>
        <v>#REF!</v>
      </c>
      <c r="I133" s="60" t="e">
        <f t="shared" ca="1" si="49"/>
        <v>#REF!</v>
      </c>
      <c r="J133" s="63" t="e">
        <f t="shared" ca="1" si="50"/>
        <v>#REF!</v>
      </c>
      <c r="K133" s="63" t="e">
        <f t="shared" ca="1" si="51"/>
        <v>#REF!</v>
      </c>
      <c r="L133" s="61" t="e">
        <f t="shared" ca="1" si="52"/>
        <v>#REF!</v>
      </c>
      <c r="M133" s="62"/>
      <c r="N133" s="61">
        <f t="shared" ca="1" si="53"/>
        <v>0</v>
      </c>
      <c r="O133" s="61">
        <f t="shared" ca="1" si="54"/>
        <v>0</v>
      </c>
      <c r="P133" t="e">
        <f t="shared" ca="1" si="55"/>
        <v>#REF!</v>
      </c>
      <c r="Q133" t="e">
        <f t="shared" ca="1" si="56"/>
        <v>#REF!</v>
      </c>
      <c r="R133" t="e">
        <f t="shared" ca="1" si="57"/>
        <v>#REF!</v>
      </c>
      <c r="S133" t="e">
        <f t="shared" ca="1" si="58"/>
        <v>#REF!</v>
      </c>
      <c r="T133" t="e">
        <f t="shared" ca="1" si="59"/>
        <v>#REF!</v>
      </c>
      <c r="U133" s="49" t="e">
        <f t="shared" ca="1" si="60"/>
        <v>#REF!</v>
      </c>
    </row>
    <row r="134" spans="1:21" ht="20.25" x14ac:dyDescent="0.4">
      <c r="A134" s="73">
        <f>SUBTOTAL(102,$B$6:$B134)</f>
        <v>129</v>
      </c>
      <c r="B134" s="59">
        <v>6</v>
      </c>
      <c r="C134" s="59">
        <v>319496</v>
      </c>
      <c r="D134" s="58" t="s">
        <v>62</v>
      </c>
      <c r="E134" s="60">
        <v>72</v>
      </c>
      <c r="F134" s="60" t="e">
        <f t="shared" ref="F134:F148" ca="1" si="61">ROUNDDOWN($P134/$E134,0)</f>
        <v>#REF!</v>
      </c>
      <c r="G134" s="60" t="e">
        <f t="shared" ref="G134:G148" ca="1" si="62">IF(OR($P134&gt;=0,MOD($P134,$E134)=0),MOD($P134,$E134),MOD($P134,$E134)-$E134)</f>
        <v>#REF!</v>
      </c>
      <c r="H134" s="60" t="e">
        <f t="shared" ref="H134:H148" ca="1" si="63">ROUNDDOWN($Q134/$E134,0)</f>
        <v>#REF!</v>
      </c>
      <c r="I134" s="60" t="e">
        <f t="shared" ref="I134:I148" ca="1" si="64">IF(OR($Q134&gt;=0,MOD($Q134,$E134)=0),MOD($Q134,$E134),MOD($Q134,$E134)-$E134)</f>
        <v>#REF!</v>
      </c>
      <c r="J134" s="63" t="e">
        <f t="shared" ref="J134:J148" ca="1" si="65">ROUNDDOWN($T134/$E134,0)</f>
        <v>#REF!</v>
      </c>
      <c r="K134" s="63" t="e">
        <f t="shared" ref="K134:K148" ca="1" si="66">IF(OR($T134&gt;=0,MOD($T134,$E134)=0),MOD($T134,$E134),MOD($T134,$E134)-$E134)</f>
        <v>#REF!</v>
      </c>
      <c r="L134" s="61" t="e">
        <f t="shared" ref="L134:L148" ca="1" si="67">$O134*$T134</f>
        <v>#REF!</v>
      </c>
      <c r="M134" s="62"/>
      <c r="N134" s="61">
        <f t="shared" ref="N134:N148" ca="1" si="68">$O134*$E134</f>
        <v>0</v>
      </c>
      <c r="O134" s="61">
        <f t="shared" ref="O134:O148" ca="1" si="69">IFERROR(SUMPRODUCT(--(_2Lacdat&lt;=$P$1),--(_2Lpdcd=$C134),--(_2Ldtp="PC"),_2Lpamnt)/
SUMPRODUCT(--(_2Lacdat&lt;=$P$1),--(_2Lpdcd=$C134),--(_2Ldtp="PC"),_2Ltpc),0)</f>
        <v>0</v>
      </c>
      <c r="P134" t="e">
        <f t="shared" ref="P134:P148" ca="1" si="70">IF($B$3="all",0,
SUMPRODUCT(--(_2Lstin=$B$3),--(_2Lacdat&gt;$P$1),--(_2Lddat&lt;=$P$1),--(_2Ldstat&gt;0),--(_2Lpdcd=$C134),_2Ltpc+0))</f>
        <v>#REF!</v>
      </c>
      <c r="Q134" t="e">
        <f t="shared" ref="Q134:Q148" ca="1" si="71">IF($B$3="all",0,
SUMPRODUCT(--(_2Lstout=$B$3),--(_2Lacdat&gt;$P$1),--(_2Lddat&lt;=$P$1),--(_2Ldstat&gt;0),--(_2Lpdcd=$C134),_2Ltpc+0))</f>
        <v>#REF!</v>
      </c>
      <c r="R134" t="e">
        <f t="shared" ref="R134:R148" ca="1" si="72">IF($B$3="all",SUMPRODUCT(--(_2Lacdat&lt;=$P$1),--(_2Ldtp="PC"),--(_2Ldstat&gt;0),--(_2Lpdcd=$C134),_2Ltpc+0),
SUMPRODUCT(--(_2Lstin=$B$3),--(_2Lacdat&lt;=$P$1),--(_2Ldtp="PC"),--(_2Ldstat&gt;0),--(_2Lpdcd=$C134),_2Ltpc+0)+
SUMPRODUCT(--(_2Lstin=$B$3),--(_2Lacdat&lt;=$P$1),--(_2Ldtp="TF"),--(_2Ldstat&gt;0),--(_2Lpdcd=$C134),_2Ltpc+0))</f>
        <v>#REF!</v>
      </c>
      <c r="S134" t="e">
        <f t="shared" ref="S134:S148" ca="1" si="73">IF($B$3="all",SUMPRODUCT(--(_2Lacdat&lt;=$P$1),--(_2Ldtp="SL"),--(_2Ldstat&gt;0),--(_2Lpdcd=$C134),_2Ltpc+0),
SUMPRODUCT(--(_2Lstout=$B$3),--(_2Lacdat&lt;=$P$1),--(_2Ldtp="SL"),--(_2Ldstat&gt;0),--(_2Lpdcd=$C134),_2Ltpc+0)+
SUMPRODUCT(--(_2Lstout=$B$3),--(_2Lacdat&lt;=$P$1),--(_2Ldtp="TF"),--(_2Ldstat&gt;0),--(_2Lpdcd=$C134),_2Ltpc+0))</f>
        <v>#REF!</v>
      </c>
      <c r="T134" t="e">
        <f t="shared" ref="T134:T148" ca="1" si="74">$R134-$S134</f>
        <v>#REF!</v>
      </c>
      <c r="U134" s="49" t="e">
        <f t="shared" ref="U134:U148" ca="1" si="75">IF($T134=0,"NO","OK")</f>
        <v>#REF!</v>
      </c>
    </row>
    <row r="135" spans="1:21" ht="20.25" x14ac:dyDescent="0.4">
      <c r="A135" s="73">
        <f>SUBTOTAL(102,$B$6:$B135)</f>
        <v>130</v>
      </c>
      <c r="B135" s="74">
        <v>6</v>
      </c>
      <c r="C135" s="74">
        <v>404266</v>
      </c>
      <c r="D135" s="58" t="s">
        <v>62</v>
      </c>
      <c r="E135" s="75">
        <v>60</v>
      </c>
      <c r="F135" s="75" t="e">
        <f t="shared" ca="1" si="61"/>
        <v>#REF!</v>
      </c>
      <c r="G135" s="75" t="e">
        <f t="shared" ca="1" si="62"/>
        <v>#REF!</v>
      </c>
      <c r="H135" s="75" t="e">
        <f t="shared" ca="1" si="63"/>
        <v>#REF!</v>
      </c>
      <c r="I135" s="75" t="e">
        <f t="shared" ca="1" si="64"/>
        <v>#REF!</v>
      </c>
      <c r="J135" s="78" t="e">
        <f t="shared" ca="1" si="65"/>
        <v>#REF!</v>
      </c>
      <c r="K135" s="78" t="e">
        <f t="shared" ca="1" si="66"/>
        <v>#REF!</v>
      </c>
      <c r="L135" s="76" t="e">
        <f t="shared" ca="1" si="67"/>
        <v>#REF!</v>
      </c>
      <c r="M135" s="77"/>
      <c r="N135" s="76">
        <f t="shared" ca="1" si="68"/>
        <v>0</v>
      </c>
      <c r="O135" s="76">
        <f t="shared" ca="1" si="69"/>
        <v>0</v>
      </c>
      <c r="P135" t="e">
        <f t="shared" ca="1" si="70"/>
        <v>#REF!</v>
      </c>
      <c r="Q135" t="e">
        <f t="shared" ca="1" si="71"/>
        <v>#REF!</v>
      </c>
      <c r="R135" t="e">
        <f t="shared" ca="1" si="72"/>
        <v>#REF!</v>
      </c>
      <c r="S135" t="e">
        <f t="shared" ca="1" si="73"/>
        <v>#REF!</v>
      </c>
      <c r="T135" t="e">
        <f t="shared" ca="1" si="74"/>
        <v>#REF!</v>
      </c>
      <c r="U135" s="49" t="e">
        <f t="shared" ca="1" si="75"/>
        <v>#REF!</v>
      </c>
    </row>
    <row r="136" spans="1:21" ht="20.25" x14ac:dyDescent="0.4">
      <c r="A136" s="73">
        <f>SUBTOTAL(102,$B$6:$B136)</f>
        <v>131</v>
      </c>
      <c r="B136" s="59">
        <v>6</v>
      </c>
      <c r="C136" s="59">
        <v>452712</v>
      </c>
      <c r="D136" s="58" t="s">
        <v>62</v>
      </c>
      <c r="E136" s="60">
        <v>120</v>
      </c>
      <c r="F136" s="60" t="e">
        <f t="shared" ca="1" si="61"/>
        <v>#REF!</v>
      </c>
      <c r="G136" s="60" t="e">
        <f t="shared" ca="1" si="62"/>
        <v>#REF!</v>
      </c>
      <c r="H136" s="60" t="e">
        <f t="shared" ca="1" si="63"/>
        <v>#REF!</v>
      </c>
      <c r="I136" s="60" t="e">
        <f t="shared" ca="1" si="64"/>
        <v>#REF!</v>
      </c>
      <c r="J136" s="63" t="e">
        <f t="shared" ca="1" si="65"/>
        <v>#REF!</v>
      </c>
      <c r="K136" s="63" t="e">
        <f t="shared" ca="1" si="66"/>
        <v>#REF!</v>
      </c>
      <c r="L136" s="61" t="e">
        <f t="shared" ca="1" si="67"/>
        <v>#REF!</v>
      </c>
      <c r="M136" s="62"/>
      <c r="N136" s="61">
        <f t="shared" ca="1" si="68"/>
        <v>0</v>
      </c>
      <c r="O136" s="61">
        <f t="shared" ca="1" si="69"/>
        <v>0</v>
      </c>
      <c r="P136" t="e">
        <f t="shared" ca="1" si="70"/>
        <v>#REF!</v>
      </c>
      <c r="Q136" t="e">
        <f t="shared" ca="1" si="71"/>
        <v>#REF!</v>
      </c>
      <c r="R136" t="e">
        <f t="shared" ca="1" si="72"/>
        <v>#REF!</v>
      </c>
      <c r="S136" t="e">
        <f t="shared" ca="1" si="73"/>
        <v>#REF!</v>
      </c>
      <c r="T136" t="e">
        <f t="shared" ca="1" si="74"/>
        <v>#REF!</v>
      </c>
      <c r="U136" s="49" t="e">
        <f t="shared" ca="1" si="75"/>
        <v>#REF!</v>
      </c>
    </row>
    <row r="137" spans="1:21" ht="20.25" x14ac:dyDescent="0.4">
      <c r="A137" s="73">
        <f>SUBTOTAL(102,$B$6:$B137)</f>
        <v>132</v>
      </c>
      <c r="B137" s="59">
        <v>6</v>
      </c>
      <c r="C137" s="59">
        <v>455680</v>
      </c>
      <c r="D137" s="58" t="s">
        <v>62</v>
      </c>
      <c r="E137" s="60">
        <v>120</v>
      </c>
      <c r="F137" s="60" t="e">
        <f t="shared" ca="1" si="61"/>
        <v>#REF!</v>
      </c>
      <c r="G137" s="60" t="e">
        <f t="shared" ca="1" si="62"/>
        <v>#REF!</v>
      </c>
      <c r="H137" s="60" t="e">
        <f t="shared" ca="1" si="63"/>
        <v>#REF!</v>
      </c>
      <c r="I137" s="60" t="e">
        <f t="shared" ca="1" si="64"/>
        <v>#REF!</v>
      </c>
      <c r="J137" s="63" t="e">
        <f t="shared" ca="1" si="65"/>
        <v>#REF!</v>
      </c>
      <c r="K137" s="63" t="e">
        <f t="shared" ca="1" si="66"/>
        <v>#REF!</v>
      </c>
      <c r="L137" s="61" t="e">
        <f t="shared" ca="1" si="67"/>
        <v>#REF!</v>
      </c>
      <c r="M137" s="62"/>
      <c r="N137" s="61">
        <f t="shared" ca="1" si="68"/>
        <v>0</v>
      </c>
      <c r="O137" s="61">
        <f t="shared" ca="1" si="69"/>
        <v>0</v>
      </c>
      <c r="P137" t="e">
        <f t="shared" ca="1" si="70"/>
        <v>#REF!</v>
      </c>
      <c r="Q137" t="e">
        <f t="shared" ca="1" si="71"/>
        <v>#REF!</v>
      </c>
      <c r="R137" t="e">
        <f t="shared" ca="1" si="72"/>
        <v>#REF!</v>
      </c>
      <c r="S137" t="e">
        <f t="shared" ca="1" si="73"/>
        <v>#REF!</v>
      </c>
      <c r="T137" t="e">
        <f t="shared" ca="1" si="74"/>
        <v>#REF!</v>
      </c>
      <c r="U137" s="49" t="e">
        <f t="shared" ca="1" si="75"/>
        <v>#REF!</v>
      </c>
    </row>
    <row r="138" spans="1:21" ht="20.25" x14ac:dyDescent="0.4">
      <c r="A138" s="73">
        <f>SUBTOTAL(102,$B$6:$B138)</f>
        <v>133</v>
      </c>
      <c r="B138" s="59">
        <v>6</v>
      </c>
      <c r="C138" s="59">
        <v>459332</v>
      </c>
      <c r="D138" s="58" t="s">
        <v>62</v>
      </c>
      <c r="E138" s="60">
        <v>120</v>
      </c>
      <c r="F138" s="60" t="e">
        <f t="shared" ca="1" si="61"/>
        <v>#REF!</v>
      </c>
      <c r="G138" s="60" t="e">
        <f t="shared" ca="1" si="62"/>
        <v>#REF!</v>
      </c>
      <c r="H138" s="60" t="e">
        <f t="shared" ca="1" si="63"/>
        <v>#REF!</v>
      </c>
      <c r="I138" s="60" t="e">
        <f t="shared" ca="1" si="64"/>
        <v>#REF!</v>
      </c>
      <c r="J138" s="63" t="e">
        <f t="shared" ca="1" si="65"/>
        <v>#REF!</v>
      </c>
      <c r="K138" s="63" t="e">
        <f t="shared" ca="1" si="66"/>
        <v>#REF!</v>
      </c>
      <c r="L138" s="61" t="e">
        <f t="shared" ca="1" si="67"/>
        <v>#REF!</v>
      </c>
      <c r="M138" s="62"/>
      <c r="N138" s="61">
        <f t="shared" ca="1" si="68"/>
        <v>0</v>
      </c>
      <c r="O138" s="61">
        <f t="shared" ca="1" si="69"/>
        <v>0</v>
      </c>
      <c r="P138" t="e">
        <f t="shared" ca="1" si="70"/>
        <v>#REF!</v>
      </c>
      <c r="Q138" t="e">
        <f t="shared" ca="1" si="71"/>
        <v>#REF!</v>
      </c>
      <c r="R138" t="e">
        <f t="shared" ca="1" si="72"/>
        <v>#REF!</v>
      </c>
      <c r="S138" t="e">
        <f t="shared" ca="1" si="73"/>
        <v>#REF!</v>
      </c>
      <c r="T138" t="e">
        <f t="shared" ca="1" si="74"/>
        <v>#REF!</v>
      </c>
      <c r="U138" s="49" t="e">
        <f t="shared" ca="1" si="75"/>
        <v>#REF!</v>
      </c>
    </row>
    <row r="139" spans="1:21" ht="20.25" x14ac:dyDescent="0.4">
      <c r="A139" s="73">
        <f>SUBTOTAL(102,$B$6:$B139)</f>
        <v>134</v>
      </c>
      <c r="B139" s="59">
        <v>6</v>
      </c>
      <c r="C139" s="59">
        <v>591129</v>
      </c>
      <c r="D139" s="58" t="s">
        <v>62</v>
      </c>
      <c r="E139" s="60">
        <v>48</v>
      </c>
      <c r="F139" s="60" t="e">
        <f t="shared" ca="1" si="61"/>
        <v>#REF!</v>
      </c>
      <c r="G139" s="60" t="e">
        <f t="shared" ca="1" si="62"/>
        <v>#REF!</v>
      </c>
      <c r="H139" s="60" t="e">
        <f t="shared" ca="1" si="63"/>
        <v>#REF!</v>
      </c>
      <c r="I139" s="60" t="e">
        <f t="shared" ca="1" si="64"/>
        <v>#REF!</v>
      </c>
      <c r="J139" s="63" t="e">
        <f t="shared" ca="1" si="65"/>
        <v>#REF!</v>
      </c>
      <c r="K139" s="63" t="e">
        <f t="shared" ca="1" si="66"/>
        <v>#REF!</v>
      </c>
      <c r="L139" s="61" t="e">
        <f t="shared" ca="1" si="67"/>
        <v>#REF!</v>
      </c>
      <c r="M139" s="62"/>
      <c r="N139" s="61">
        <f t="shared" ca="1" si="68"/>
        <v>0</v>
      </c>
      <c r="O139" s="61">
        <f t="shared" ca="1" si="69"/>
        <v>0</v>
      </c>
      <c r="P139" t="e">
        <f t="shared" ca="1" si="70"/>
        <v>#REF!</v>
      </c>
      <c r="Q139" t="e">
        <f t="shared" ca="1" si="71"/>
        <v>#REF!</v>
      </c>
      <c r="R139" t="e">
        <f t="shared" ca="1" si="72"/>
        <v>#REF!</v>
      </c>
      <c r="S139" t="e">
        <f t="shared" ca="1" si="73"/>
        <v>#REF!</v>
      </c>
      <c r="T139" t="e">
        <f t="shared" ca="1" si="74"/>
        <v>#REF!</v>
      </c>
      <c r="U139" s="49" t="e">
        <f t="shared" ca="1" si="75"/>
        <v>#REF!</v>
      </c>
    </row>
    <row r="140" spans="1:21" ht="20.25" x14ac:dyDescent="0.4">
      <c r="A140" s="73">
        <f>SUBTOTAL(102,$B$6:$B140)</f>
        <v>135</v>
      </c>
      <c r="B140" s="74">
        <v>6</v>
      </c>
      <c r="C140" s="74">
        <v>591130</v>
      </c>
      <c r="D140" s="58" t="s">
        <v>62</v>
      </c>
      <c r="E140" s="75">
        <v>24</v>
      </c>
      <c r="F140" s="75" t="e">
        <f t="shared" ca="1" si="61"/>
        <v>#REF!</v>
      </c>
      <c r="G140" s="75" t="e">
        <f t="shared" ca="1" si="62"/>
        <v>#REF!</v>
      </c>
      <c r="H140" s="75" t="e">
        <f t="shared" ca="1" si="63"/>
        <v>#REF!</v>
      </c>
      <c r="I140" s="75" t="e">
        <f t="shared" ca="1" si="64"/>
        <v>#REF!</v>
      </c>
      <c r="J140" s="78" t="e">
        <f t="shared" ca="1" si="65"/>
        <v>#REF!</v>
      </c>
      <c r="K140" s="78" t="e">
        <f t="shared" ca="1" si="66"/>
        <v>#REF!</v>
      </c>
      <c r="L140" s="76" t="e">
        <f t="shared" ca="1" si="67"/>
        <v>#REF!</v>
      </c>
      <c r="M140" s="77"/>
      <c r="N140" s="76">
        <f t="shared" ca="1" si="68"/>
        <v>0</v>
      </c>
      <c r="O140" s="76">
        <f t="shared" ca="1" si="69"/>
        <v>0</v>
      </c>
      <c r="P140" t="e">
        <f t="shared" ca="1" si="70"/>
        <v>#REF!</v>
      </c>
      <c r="Q140" t="e">
        <f t="shared" ca="1" si="71"/>
        <v>#REF!</v>
      </c>
      <c r="R140" t="e">
        <f t="shared" ca="1" si="72"/>
        <v>#REF!</v>
      </c>
      <c r="S140" t="e">
        <f t="shared" ca="1" si="73"/>
        <v>#REF!</v>
      </c>
      <c r="T140" t="e">
        <f t="shared" ca="1" si="74"/>
        <v>#REF!</v>
      </c>
      <c r="U140" s="49" t="e">
        <f t="shared" ca="1" si="75"/>
        <v>#REF!</v>
      </c>
    </row>
    <row r="141" spans="1:21" ht="20.25" x14ac:dyDescent="0.4">
      <c r="A141" s="73">
        <f>SUBTOTAL(102,$B$6:$B141)</f>
        <v>136</v>
      </c>
      <c r="B141" s="59">
        <v>6</v>
      </c>
      <c r="C141" s="59">
        <v>591138</v>
      </c>
      <c r="D141" s="58" t="s">
        <v>62</v>
      </c>
      <c r="E141" s="60">
        <v>48</v>
      </c>
      <c r="F141" s="60" t="e">
        <f t="shared" ca="1" si="61"/>
        <v>#REF!</v>
      </c>
      <c r="G141" s="60" t="e">
        <f t="shared" ca="1" si="62"/>
        <v>#REF!</v>
      </c>
      <c r="H141" s="60" t="e">
        <f t="shared" ca="1" si="63"/>
        <v>#REF!</v>
      </c>
      <c r="I141" s="60" t="e">
        <f t="shared" ca="1" si="64"/>
        <v>#REF!</v>
      </c>
      <c r="J141" s="63" t="e">
        <f t="shared" ca="1" si="65"/>
        <v>#REF!</v>
      </c>
      <c r="K141" s="63" t="e">
        <f t="shared" ca="1" si="66"/>
        <v>#REF!</v>
      </c>
      <c r="L141" s="61" t="e">
        <f t="shared" ca="1" si="67"/>
        <v>#REF!</v>
      </c>
      <c r="M141" s="62"/>
      <c r="N141" s="61">
        <f t="shared" ca="1" si="68"/>
        <v>0</v>
      </c>
      <c r="O141" s="61">
        <f t="shared" ca="1" si="69"/>
        <v>0</v>
      </c>
      <c r="P141" t="e">
        <f t="shared" ca="1" si="70"/>
        <v>#REF!</v>
      </c>
      <c r="Q141" t="e">
        <f t="shared" ca="1" si="71"/>
        <v>#REF!</v>
      </c>
      <c r="R141" t="e">
        <f t="shared" ca="1" si="72"/>
        <v>#REF!</v>
      </c>
      <c r="S141" t="e">
        <f t="shared" ca="1" si="73"/>
        <v>#REF!</v>
      </c>
      <c r="T141" t="e">
        <f t="shared" ca="1" si="74"/>
        <v>#REF!</v>
      </c>
      <c r="U141" s="49" t="e">
        <f t="shared" ca="1" si="75"/>
        <v>#REF!</v>
      </c>
    </row>
    <row r="142" spans="1:21" ht="20.25" x14ac:dyDescent="0.4">
      <c r="A142" s="73">
        <f>SUBTOTAL(102,$B$6:$B142)</f>
        <v>137</v>
      </c>
      <c r="B142" s="59">
        <v>7</v>
      </c>
      <c r="C142" s="59">
        <v>215383</v>
      </c>
      <c r="D142" s="58" t="s">
        <v>62</v>
      </c>
      <c r="E142" s="60">
        <v>12</v>
      </c>
      <c r="F142" s="60" t="e">
        <f t="shared" ca="1" si="61"/>
        <v>#REF!</v>
      </c>
      <c r="G142" s="60" t="e">
        <f t="shared" ca="1" si="62"/>
        <v>#REF!</v>
      </c>
      <c r="H142" s="60" t="e">
        <f t="shared" ca="1" si="63"/>
        <v>#REF!</v>
      </c>
      <c r="I142" s="60" t="e">
        <f t="shared" ca="1" si="64"/>
        <v>#REF!</v>
      </c>
      <c r="J142" s="63" t="e">
        <f t="shared" ca="1" si="65"/>
        <v>#REF!</v>
      </c>
      <c r="K142" s="63" t="e">
        <f t="shared" ca="1" si="66"/>
        <v>#REF!</v>
      </c>
      <c r="L142" s="61" t="e">
        <f t="shared" ca="1" si="67"/>
        <v>#REF!</v>
      </c>
      <c r="M142" s="62"/>
      <c r="N142" s="61">
        <f t="shared" ca="1" si="68"/>
        <v>0</v>
      </c>
      <c r="O142" s="61">
        <f t="shared" ca="1" si="69"/>
        <v>0</v>
      </c>
      <c r="P142" t="e">
        <f t="shared" ca="1" si="70"/>
        <v>#REF!</v>
      </c>
      <c r="Q142" t="e">
        <f t="shared" ca="1" si="71"/>
        <v>#REF!</v>
      </c>
      <c r="R142" t="e">
        <f t="shared" ca="1" si="72"/>
        <v>#REF!</v>
      </c>
      <c r="S142" t="e">
        <f t="shared" ca="1" si="73"/>
        <v>#REF!</v>
      </c>
      <c r="T142" t="e">
        <f t="shared" ca="1" si="74"/>
        <v>#REF!</v>
      </c>
      <c r="U142" s="49" t="e">
        <f t="shared" ca="1" si="75"/>
        <v>#REF!</v>
      </c>
    </row>
    <row r="143" spans="1:21" ht="20.25" x14ac:dyDescent="0.4">
      <c r="A143" s="73">
        <f>SUBTOTAL(102,$B$6:$B143)</f>
        <v>138</v>
      </c>
      <c r="B143" s="74">
        <v>7</v>
      </c>
      <c r="C143" s="74">
        <v>888888</v>
      </c>
      <c r="D143" s="73" t="s">
        <v>60</v>
      </c>
      <c r="E143" s="75">
        <v>12</v>
      </c>
      <c r="F143" s="75" t="e">
        <f t="shared" ca="1" si="61"/>
        <v>#REF!</v>
      </c>
      <c r="G143" s="75" t="e">
        <f t="shared" ca="1" si="62"/>
        <v>#REF!</v>
      </c>
      <c r="H143" s="75" t="e">
        <f t="shared" ca="1" si="63"/>
        <v>#REF!</v>
      </c>
      <c r="I143" s="75" t="e">
        <f t="shared" ca="1" si="64"/>
        <v>#REF!</v>
      </c>
      <c r="J143" s="78" t="e">
        <f t="shared" ca="1" si="65"/>
        <v>#REF!</v>
      </c>
      <c r="K143" s="78" t="e">
        <f t="shared" ca="1" si="66"/>
        <v>#REF!</v>
      </c>
      <c r="L143" s="76" t="e">
        <f t="shared" ca="1" si="67"/>
        <v>#REF!</v>
      </c>
      <c r="M143" s="77"/>
      <c r="N143" s="76">
        <f t="shared" ca="1" si="68"/>
        <v>0</v>
      </c>
      <c r="O143" s="76">
        <f t="shared" ca="1" si="69"/>
        <v>0</v>
      </c>
      <c r="P143" t="e">
        <f t="shared" ca="1" si="70"/>
        <v>#REF!</v>
      </c>
      <c r="Q143" t="e">
        <f t="shared" ca="1" si="71"/>
        <v>#REF!</v>
      </c>
      <c r="R143" t="e">
        <f t="shared" ca="1" si="72"/>
        <v>#REF!</v>
      </c>
      <c r="S143" t="e">
        <f t="shared" ca="1" si="73"/>
        <v>#REF!</v>
      </c>
      <c r="T143" t="e">
        <f t="shared" ca="1" si="74"/>
        <v>#REF!</v>
      </c>
      <c r="U143" s="49" t="e">
        <f t="shared" ca="1" si="75"/>
        <v>#REF!</v>
      </c>
    </row>
    <row r="144" spans="1:21" ht="20.25" x14ac:dyDescent="0.4">
      <c r="A144" s="73">
        <f>SUBTOTAL(102,$B$6:$B144)</f>
        <v>139</v>
      </c>
      <c r="B144" s="74">
        <v>8</v>
      </c>
      <c r="C144" s="74">
        <v>309984</v>
      </c>
      <c r="D144" s="73" t="s">
        <v>59</v>
      </c>
      <c r="E144" s="75">
        <v>24</v>
      </c>
      <c r="F144" s="75" t="e">
        <f t="shared" ca="1" si="61"/>
        <v>#REF!</v>
      </c>
      <c r="G144" s="75" t="e">
        <f t="shared" ca="1" si="62"/>
        <v>#REF!</v>
      </c>
      <c r="H144" s="75" t="e">
        <f t="shared" ca="1" si="63"/>
        <v>#REF!</v>
      </c>
      <c r="I144" s="75" t="e">
        <f t="shared" ca="1" si="64"/>
        <v>#REF!</v>
      </c>
      <c r="J144" s="78" t="e">
        <f t="shared" ca="1" si="65"/>
        <v>#REF!</v>
      </c>
      <c r="K144" s="78" t="e">
        <f t="shared" ca="1" si="66"/>
        <v>#REF!</v>
      </c>
      <c r="L144" s="76" t="e">
        <f t="shared" ca="1" si="67"/>
        <v>#REF!</v>
      </c>
      <c r="M144" s="77"/>
      <c r="N144" s="76">
        <f t="shared" ca="1" si="68"/>
        <v>0</v>
      </c>
      <c r="O144" s="76">
        <f t="shared" ca="1" si="69"/>
        <v>0</v>
      </c>
      <c r="P144" t="e">
        <f t="shared" ca="1" si="70"/>
        <v>#REF!</v>
      </c>
      <c r="Q144" t="e">
        <f t="shared" ca="1" si="71"/>
        <v>#REF!</v>
      </c>
      <c r="R144" t="e">
        <f t="shared" ca="1" si="72"/>
        <v>#REF!</v>
      </c>
      <c r="S144" t="e">
        <f t="shared" ca="1" si="73"/>
        <v>#REF!</v>
      </c>
      <c r="T144" t="e">
        <f t="shared" ca="1" si="74"/>
        <v>#REF!</v>
      </c>
      <c r="U144" s="49" t="e">
        <f t="shared" ca="1" si="75"/>
        <v>#REF!</v>
      </c>
    </row>
    <row r="145" spans="1:21" ht="20.25" x14ac:dyDescent="0.4">
      <c r="A145" s="73">
        <f>SUBTOTAL(102,$B$6:$B145)</f>
        <v>140</v>
      </c>
      <c r="B145" s="74">
        <v>8</v>
      </c>
      <c r="C145" s="74">
        <v>591932</v>
      </c>
      <c r="D145" s="73" t="s">
        <v>57</v>
      </c>
      <c r="E145" s="75">
        <v>24</v>
      </c>
      <c r="F145" s="75" t="e">
        <f t="shared" ca="1" si="61"/>
        <v>#REF!</v>
      </c>
      <c r="G145" s="75" t="e">
        <f t="shared" ca="1" si="62"/>
        <v>#REF!</v>
      </c>
      <c r="H145" s="75" t="e">
        <f t="shared" ca="1" si="63"/>
        <v>#REF!</v>
      </c>
      <c r="I145" s="75" t="e">
        <f t="shared" ca="1" si="64"/>
        <v>#REF!</v>
      </c>
      <c r="J145" s="78" t="e">
        <f t="shared" ca="1" si="65"/>
        <v>#REF!</v>
      </c>
      <c r="K145" s="78" t="e">
        <f t="shared" ca="1" si="66"/>
        <v>#REF!</v>
      </c>
      <c r="L145" s="76" t="e">
        <f t="shared" ca="1" si="67"/>
        <v>#REF!</v>
      </c>
      <c r="M145" s="77"/>
      <c r="N145" s="76">
        <f t="shared" ca="1" si="68"/>
        <v>0</v>
      </c>
      <c r="O145" s="76">
        <f t="shared" ca="1" si="69"/>
        <v>0</v>
      </c>
      <c r="P145" t="e">
        <f t="shared" ca="1" si="70"/>
        <v>#REF!</v>
      </c>
      <c r="Q145" t="e">
        <f t="shared" ca="1" si="71"/>
        <v>#REF!</v>
      </c>
      <c r="R145" t="e">
        <f t="shared" ca="1" si="72"/>
        <v>#REF!</v>
      </c>
      <c r="S145" t="e">
        <f t="shared" ca="1" si="73"/>
        <v>#REF!</v>
      </c>
      <c r="T145" t="e">
        <f t="shared" ca="1" si="74"/>
        <v>#REF!</v>
      </c>
      <c r="U145" s="49" t="e">
        <f t="shared" ca="1" si="75"/>
        <v>#REF!</v>
      </c>
    </row>
    <row r="146" spans="1:21" ht="20.25" x14ac:dyDescent="0.4">
      <c r="A146" s="73">
        <f>SUBTOTAL(102,$B$6:$B146)</f>
        <v>141</v>
      </c>
      <c r="B146" s="74">
        <v>8</v>
      </c>
      <c r="C146" s="74">
        <v>595528</v>
      </c>
      <c r="D146" s="73" t="s">
        <v>56</v>
      </c>
      <c r="E146" s="75">
        <v>24</v>
      </c>
      <c r="F146" s="75" t="e">
        <f t="shared" ca="1" si="61"/>
        <v>#REF!</v>
      </c>
      <c r="G146" s="75" t="e">
        <f t="shared" ca="1" si="62"/>
        <v>#REF!</v>
      </c>
      <c r="H146" s="75" t="e">
        <f t="shared" ca="1" si="63"/>
        <v>#REF!</v>
      </c>
      <c r="I146" s="75" t="e">
        <f t="shared" ca="1" si="64"/>
        <v>#REF!</v>
      </c>
      <c r="J146" s="78" t="e">
        <f t="shared" ca="1" si="65"/>
        <v>#REF!</v>
      </c>
      <c r="K146" s="78" t="e">
        <f t="shared" ca="1" si="66"/>
        <v>#REF!</v>
      </c>
      <c r="L146" s="76" t="e">
        <f t="shared" ca="1" si="67"/>
        <v>#REF!</v>
      </c>
      <c r="M146" s="77"/>
      <c r="N146" s="76">
        <f t="shared" ca="1" si="68"/>
        <v>0</v>
      </c>
      <c r="O146" s="76">
        <f t="shared" ca="1" si="69"/>
        <v>0</v>
      </c>
      <c r="P146" t="e">
        <f t="shared" ca="1" si="70"/>
        <v>#REF!</v>
      </c>
      <c r="Q146" t="e">
        <f t="shared" ca="1" si="71"/>
        <v>#REF!</v>
      </c>
      <c r="R146" t="e">
        <f t="shared" ca="1" si="72"/>
        <v>#REF!</v>
      </c>
      <c r="S146" t="e">
        <f t="shared" ca="1" si="73"/>
        <v>#REF!</v>
      </c>
      <c r="T146" t="e">
        <f t="shared" ca="1" si="74"/>
        <v>#REF!</v>
      </c>
      <c r="U146" s="49" t="e">
        <f t="shared" ca="1" si="75"/>
        <v>#REF!</v>
      </c>
    </row>
    <row r="147" spans="1:21" ht="20.25" x14ac:dyDescent="0.4">
      <c r="A147" s="73">
        <f>SUBTOTAL(102,$B$6:$B147)</f>
        <v>142</v>
      </c>
      <c r="B147" s="74">
        <v>8</v>
      </c>
      <c r="C147" s="74">
        <v>595911</v>
      </c>
      <c r="D147" s="73" t="s">
        <v>58</v>
      </c>
      <c r="E147" s="75">
        <v>24</v>
      </c>
      <c r="F147" s="75" t="e">
        <f t="shared" ca="1" si="61"/>
        <v>#REF!</v>
      </c>
      <c r="G147" s="75" t="e">
        <f t="shared" ca="1" si="62"/>
        <v>#REF!</v>
      </c>
      <c r="H147" s="75" t="e">
        <f t="shared" ca="1" si="63"/>
        <v>#REF!</v>
      </c>
      <c r="I147" s="75" t="e">
        <f t="shared" ca="1" si="64"/>
        <v>#REF!</v>
      </c>
      <c r="J147" s="78" t="e">
        <f t="shared" ca="1" si="65"/>
        <v>#REF!</v>
      </c>
      <c r="K147" s="78" t="e">
        <f t="shared" ca="1" si="66"/>
        <v>#REF!</v>
      </c>
      <c r="L147" s="76" t="e">
        <f t="shared" ca="1" si="67"/>
        <v>#REF!</v>
      </c>
      <c r="M147" s="77"/>
      <c r="N147" s="76">
        <f t="shared" ca="1" si="68"/>
        <v>0</v>
      </c>
      <c r="O147" s="76">
        <f t="shared" ca="1" si="69"/>
        <v>0</v>
      </c>
      <c r="P147" t="e">
        <f t="shared" ca="1" si="70"/>
        <v>#REF!</v>
      </c>
      <c r="Q147" t="e">
        <f t="shared" ca="1" si="71"/>
        <v>#REF!</v>
      </c>
      <c r="R147" t="e">
        <f t="shared" ca="1" si="72"/>
        <v>#REF!</v>
      </c>
      <c r="S147" t="e">
        <f t="shared" ca="1" si="73"/>
        <v>#REF!</v>
      </c>
      <c r="T147" t="e">
        <f t="shared" ca="1" si="74"/>
        <v>#REF!</v>
      </c>
      <c r="U147" s="49" t="e">
        <f t="shared" ca="1" si="75"/>
        <v>#REF!</v>
      </c>
    </row>
    <row r="148" spans="1:21" ht="20.25" x14ac:dyDescent="0.4">
      <c r="A148" s="73">
        <f>SUBTOTAL(102,$B$6:$B148)</f>
        <v>143</v>
      </c>
      <c r="B148" s="74">
        <v>8</v>
      </c>
      <c r="C148" s="74">
        <v>599599</v>
      </c>
      <c r="D148" s="73" t="s">
        <v>61</v>
      </c>
      <c r="E148" s="75">
        <v>6</v>
      </c>
      <c r="F148" s="75" t="e">
        <f t="shared" ca="1" si="61"/>
        <v>#REF!</v>
      </c>
      <c r="G148" s="75" t="e">
        <f t="shared" ca="1" si="62"/>
        <v>#REF!</v>
      </c>
      <c r="H148" s="75" t="e">
        <f t="shared" ca="1" si="63"/>
        <v>#REF!</v>
      </c>
      <c r="I148" s="75" t="e">
        <f t="shared" ca="1" si="64"/>
        <v>#REF!</v>
      </c>
      <c r="J148" s="78" t="e">
        <f t="shared" ca="1" si="65"/>
        <v>#REF!</v>
      </c>
      <c r="K148" s="78" t="e">
        <f t="shared" ca="1" si="66"/>
        <v>#REF!</v>
      </c>
      <c r="L148" s="76" t="e">
        <f t="shared" ca="1" si="67"/>
        <v>#REF!</v>
      </c>
      <c r="M148" s="77"/>
      <c r="N148" s="76">
        <f t="shared" ca="1" si="68"/>
        <v>0</v>
      </c>
      <c r="O148" s="76">
        <f t="shared" ca="1" si="69"/>
        <v>0</v>
      </c>
      <c r="P148" t="e">
        <f t="shared" ca="1" si="70"/>
        <v>#REF!</v>
      </c>
      <c r="Q148" t="e">
        <f t="shared" ca="1" si="71"/>
        <v>#REF!</v>
      </c>
      <c r="R148" t="e">
        <f t="shared" ca="1" si="72"/>
        <v>#REF!</v>
      </c>
      <c r="S148" t="e">
        <f t="shared" ca="1" si="73"/>
        <v>#REF!</v>
      </c>
      <c r="T148" t="e">
        <f t="shared" ca="1" si="74"/>
        <v>#REF!</v>
      </c>
      <c r="U148" s="49" t="e">
        <f t="shared" ca="1" si="75"/>
        <v>#REF!</v>
      </c>
    </row>
  </sheetData>
  <sheetProtection sheet="1" objects="1" scenarios="1" selectLockedCells="1" autoFilter="0"/>
  <autoFilter ref="A5:U147"/>
  <sortState ref="B6:U148">
    <sortCondition ref="B148"/>
    <sortCondition ref="C148"/>
  </sortState>
  <mergeCells count="3">
    <mergeCell ref="J3:K3"/>
    <mergeCell ref="H3:I3"/>
    <mergeCell ref="F3:G3"/>
  </mergeCells>
  <conditionalFormatting sqref="U1:U1048576">
    <cfRule type="cellIs" dxfId="0" priority="1" operator="equal">
      <formula>"OK"</formula>
    </cfRule>
  </conditionalFormatting>
  <dataValidations count="1">
    <dataValidation type="list" showInputMessage="1" showErrorMessage="1" error="ไม่พบคลังสินค้านี้ โปรดเลือกใหม่" prompt="โปรดเลือกจากรายการ" sqref="B3">
      <formula1>_LSt1</formula1>
    </dataValidation>
  </dataValidations>
  <pageMargins left="0.62992125984251968" right="0.47244094488188981" top="0.35433070866141736" bottom="1.0236220472440944" header="0.31496062992125984" footer="0.6692913385826772"/>
  <pageSetup paperSize="9" scale="84" fitToHeight="0" orientation="portrait" horizontalDpi="4294967293" verticalDpi="4294967293" r:id="rId1"/>
  <headerFooter>
    <oddFooter>&amp;C&amp;P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Cost_show">
                <anchor moveWithCells="1">
                  <from>
                    <xdr:col>0</xdr:col>
                    <xdr:colOff>57150</xdr:colOff>
                    <xdr:row>0</xdr:row>
                    <xdr:rowOff>57150</xdr:rowOff>
                  </from>
                  <to>
                    <xdr:col>2</xdr:col>
                    <xdr:colOff>9525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00FF"/>
  </sheetPr>
  <dimension ref="A1:J147"/>
  <sheetViews>
    <sheetView showGridLines="0" zoomScaleNormal="100" workbookViewId="0">
      <pane xSplit="2" ySplit="4" topLeftCell="C93" activePane="bottomRight" state="frozen"/>
      <selection pane="topRight" activeCell="C1" sqref="C1"/>
      <selection pane="bottomLeft" activeCell="A5" sqref="A5"/>
      <selection pane="bottomRight" activeCell="F142" sqref="F142"/>
    </sheetView>
  </sheetViews>
  <sheetFormatPr defaultRowHeight="14.25" x14ac:dyDescent="0.2"/>
  <cols>
    <col min="1" max="1" width="4.125" customWidth="1"/>
    <col min="2" max="2" width="9" customWidth="1"/>
    <col min="3" max="3" width="43.875" customWidth="1"/>
    <col min="4" max="4" width="5.25" customWidth="1"/>
    <col min="5" max="5" width="8.375" hidden="1" customWidth="1"/>
    <col min="6" max="6" width="6.75" customWidth="1"/>
    <col min="7" max="7" width="13.625" style="48" hidden="1" customWidth="1"/>
    <col min="8" max="10" width="10.125" hidden="1" customWidth="1"/>
  </cols>
  <sheetData>
    <row r="1" spans="1:10" ht="19.5" x14ac:dyDescent="0.25">
      <c r="B1" s="1" t="s">
        <v>46</v>
      </c>
      <c r="D1" s="67">
        <f>COUNT(B:B)</f>
        <v>143</v>
      </c>
      <c r="F1" s="67" t="s">
        <v>44</v>
      </c>
    </row>
    <row r="2" spans="1:10" ht="9" customHeight="1" x14ac:dyDescent="0.25">
      <c r="A2" s="1"/>
    </row>
    <row r="3" spans="1:10" x14ac:dyDescent="0.2">
      <c r="A3" s="56"/>
      <c r="B3" s="56"/>
      <c r="C3" s="56"/>
      <c r="D3" s="54" t="s">
        <v>47</v>
      </c>
      <c r="E3" s="54" t="s">
        <v>48</v>
      </c>
      <c r="F3" s="53" t="s">
        <v>47</v>
      </c>
      <c r="G3" s="68" t="s">
        <v>48</v>
      </c>
      <c r="H3" s="95" t="s">
        <v>50</v>
      </c>
      <c r="I3" s="95"/>
      <c r="J3" s="95"/>
    </row>
    <row r="4" spans="1:10" x14ac:dyDescent="0.2">
      <c r="A4" s="64" t="s">
        <v>15</v>
      </c>
      <c r="B4" s="64" t="s">
        <v>2</v>
      </c>
      <c r="C4" s="57" t="s">
        <v>0</v>
      </c>
      <c r="D4" s="55" t="s">
        <v>3</v>
      </c>
      <c r="E4" s="55" t="s">
        <v>4</v>
      </c>
      <c r="F4" s="85" t="s">
        <v>49</v>
      </c>
      <c r="G4" s="69" t="s">
        <v>49</v>
      </c>
      <c r="H4" s="52">
        <v>0.15</v>
      </c>
      <c r="I4" s="51">
        <v>0.17</v>
      </c>
      <c r="J4" s="50">
        <v>0.2</v>
      </c>
    </row>
    <row r="5" spans="1:10" x14ac:dyDescent="0.2">
      <c r="A5" s="20">
        <v>1</v>
      </c>
      <c r="B5" s="19">
        <v>183470</v>
      </c>
      <c r="C5" s="20" t="s">
        <v>62</v>
      </c>
      <c r="D5" s="20">
        <v>36</v>
      </c>
      <c r="E5" s="20">
        <v>0</v>
      </c>
      <c r="F5" s="79">
        <v>1</v>
      </c>
      <c r="G5" s="80">
        <v>0</v>
      </c>
      <c r="H5" s="20">
        <v>0</v>
      </c>
      <c r="I5" s="20">
        <v>0</v>
      </c>
      <c r="J5" s="20">
        <v>0</v>
      </c>
    </row>
    <row r="6" spans="1:10" x14ac:dyDescent="0.2">
      <c r="A6" s="20">
        <v>1</v>
      </c>
      <c r="B6" s="19">
        <v>319958</v>
      </c>
      <c r="C6" s="20" t="s">
        <v>62</v>
      </c>
      <c r="D6" s="20">
        <v>24</v>
      </c>
      <c r="E6" s="20">
        <v>0</v>
      </c>
      <c r="F6" s="84">
        <v>3</v>
      </c>
      <c r="G6" s="80">
        <v>117.5</v>
      </c>
      <c r="H6" s="20">
        <v>135.13</v>
      </c>
      <c r="I6" s="20">
        <v>137.47999999999999</v>
      </c>
      <c r="J6" s="20">
        <v>141</v>
      </c>
    </row>
    <row r="7" spans="1:10" x14ac:dyDescent="0.2">
      <c r="A7" s="20">
        <v>1</v>
      </c>
      <c r="B7" s="19">
        <v>403520</v>
      </c>
      <c r="C7" s="20" t="s">
        <v>62</v>
      </c>
      <c r="D7" s="20">
        <v>12</v>
      </c>
      <c r="E7" s="20">
        <v>0</v>
      </c>
      <c r="F7" s="84">
        <v>3</v>
      </c>
      <c r="G7" s="80">
        <v>106.67</v>
      </c>
      <c r="H7" s="20">
        <v>122.67</v>
      </c>
      <c r="I7" s="20">
        <v>124.8</v>
      </c>
      <c r="J7" s="20">
        <v>128</v>
      </c>
    </row>
    <row r="8" spans="1:10" x14ac:dyDescent="0.2">
      <c r="A8" s="20">
        <v>1</v>
      </c>
      <c r="B8" s="19">
        <v>405438</v>
      </c>
      <c r="C8" s="72" t="s">
        <v>62</v>
      </c>
      <c r="D8" s="20">
        <v>48</v>
      </c>
      <c r="E8" s="20">
        <v>12.85</v>
      </c>
      <c r="F8" s="84">
        <v>6</v>
      </c>
      <c r="G8" s="80">
        <v>85</v>
      </c>
      <c r="H8" s="20">
        <v>97.75</v>
      </c>
      <c r="I8" s="20">
        <v>99.45</v>
      </c>
      <c r="J8" s="20">
        <v>102</v>
      </c>
    </row>
    <row r="9" spans="1:10" x14ac:dyDescent="0.2">
      <c r="A9" s="20">
        <v>1</v>
      </c>
      <c r="B9" s="19">
        <v>409877</v>
      </c>
      <c r="C9" s="20" t="s">
        <v>62</v>
      </c>
      <c r="D9" s="20">
        <v>12</v>
      </c>
      <c r="E9" s="20">
        <v>0</v>
      </c>
      <c r="F9" s="84">
        <v>3</v>
      </c>
      <c r="G9" s="80">
        <v>106.67</v>
      </c>
      <c r="H9" s="20">
        <v>122.67</v>
      </c>
      <c r="I9" s="20">
        <v>124.8</v>
      </c>
      <c r="J9" s="20">
        <v>128</v>
      </c>
    </row>
    <row r="10" spans="1:10" x14ac:dyDescent="0.2">
      <c r="A10" s="20">
        <v>1</v>
      </c>
      <c r="B10" s="19">
        <v>456357</v>
      </c>
      <c r="C10" s="72" t="s">
        <v>62</v>
      </c>
      <c r="D10" s="20">
        <v>12</v>
      </c>
      <c r="E10" s="20">
        <v>0</v>
      </c>
      <c r="F10" s="84">
        <v>3</v>
      </c>
      <c r="G10" s="80">
        <v>106.67</v>
      </c>
      <c r="H10" s="20">
        <v>122.67</v>
      </c>
      <c r="I10" s="20">
        <v>124.8</v>
      </c>
      <c r="J10" s="20">
        <v>128</v>
      </c>
    </row>
    <row r="11" spans="1:10" x14ac:dyDescent="0.2">
      <c r="A11" s="20">
        <v>1</v>
      </c>
      <c r="B11" s="19">
        <v>456361</v>
      </c>
      <c r="C11" s="20" t="s">
        <v>62</v>
      </c>
      <c r="D11" s="20">
        <v>12</v>
      </c>
      <c r="E11" s="20">
        <v>0</v>
      </c>
      <c r="F11" s="84">
        <v>3</v>
      </c>
      <c r="G11" s="80">
        <v>106.67</v>
      </c>
      <c r="H11" s="20">
        <v>122.67</v>
      </c>
      <c r="I11" s="20">
        <v>124.8</v>
      </c>
      <c r="J11" s="20">
        <v>128</v>
      </c>
    </row>
    <row r="12" spans="1:10" x14ac:dyDescent="0.2">
      <c r="A12" s="20">
        <v>2</v>
      </c>
      <c r="B12" s="19">
        <v>181380</v>
      </c>
      <c r="C12" s="72" t="s">
        <v>62</v>
      </c>
      <c r="D12" s="20">
        <v>96</v>
      </c>
      <c r="E12" s="20">
        <v>12.77</v>
      </c>
      <c r="F12" s="84">
        <v>6</v>
      </c>
      <c r="G12" s="80">
        <v>70</v>
      </c>
      <c r="H12" s="20">
        <v>80.5</v>
      </c>
      <c r="I12" s="20">
        <v>81.900000000000006</v>
      </c>
      <c r="J12" s="20">
        <v>84</v>
      </c>
    </row>
    <row r="13" spans="1:10" x14ac:dyDescent="0.2">
      <c r="A13" s="20">
        <v>2</v>
      </c>
      <c r="B13" s="19">
        <v>181629</v>
      </c>
      <c r="C13" s="72" t="s">
        <v>62</v>
      </c>
      <c r="D13" s="20">
        <v>48</v>
      </c>
      <c r="E13" s="20">
        <v>0</v>
      </c>
      <c r="F13" s="84">
        <v>6</v>
      </c>
      <c r="G13" s="80">
        <v>178.33</v>
      </c>
      <c r="H13" s="20">
        <v>205.08</v>
      </c>
      <c r="I13" s="20">
        <v>208.65</v>
      </c>
      <c r="J13" s="20">
        <v>214</v>
      </c>
    </row>
    <row r="14" spans="1:10" x14ac:dyDescent="0.2">
      <c r="A14" s="20">
        <v>2</v>
      </c>
      <c r="B14" s="19">
        <v>181669</v>
      </c>
      <c r="C14" s="20" t="s">
        <v>62</v>
      </c>
      <c r="D14" s="20">
        <v>48</v>
      </c>
      <c r="E14" s="20">
        <v>33.33</v>
      </c>
      <c r="F14" s="84">
        <v>6</v>
      </c>
      <c r="G14" s="80">
        <v>178.33</v>
      </c>
      <c r="H14" s="20">
        <v>205.08</v>
      </c>
      <c r="I14" s="20">
        <v>208.65</v>
      </c>
      <c r="J14" s="20">
        <v>214</v>
      </c>
    </row>
    <row r="15" spans="1:10" x14ac:dyDescent="0.2">
      <c r="A15" s="20">
        <v>2</v>
      </c>
      <c r="B15" s="19">
        <v>181689</v>
      </c>
      <c r="C15" s="20" t="s">
        <v>62</v>
      </c>
      <c r="D15" s="20">
        <v>96</v>
      </c>
      <c r="E15" s="20">
        <v>12.6</v>
      </c>
      <c r="F15" s="84">
        <v>6</v>
      </c>
      <c r="G15" s="80">
        <v>70</v>
      </c>
      <c r="H15" s="20">
        <v>80.5</v>
      </c>
      <c r="I15" s="20">
        <v>81.900000000000006</v>
      </c>
      <c r="J15" s="20">
        <v>84</v>
      </c>
    </row>
    <row r="16" spans="1:10" x14ac:dyDescent="0.2">
      <c r="A16" s="20">
        <v>2</v>
      </c>
      <c r="B16" s="19">
        <v>181699</v>
      </c>
      <c r="C16" s="20" t="s">
        <v>62</v>
      </c>
      <c r="D16" s="20">
        <v>48</v>
      </c>
      <c r="E16" s="20">
        <v>0</v>
      </c>
      <c r="F16" s="84">
        <v>6</v>
      </c>
      <c r="G16" s="80">
        <v>178.33</v>
      </c>
      <c r="H16" s="20">
        <v>205.08</v>
      </c>
      <c r="I16" s="20">
        <v>208.65</v>
      </c>
      <c r="J16" s="20">
        <v>214</v>
      </c>
    </row>
    <row r="17" spans="1:10" x14ac:dyDescent="0.2">
      <c r="A17" s="20">
        <v>2</v>
      </c>
      <c r="B17" s="19">
        <v>181759</v>
      </c>
      <c r="C17" s="20" t="s">
        <v>62</v>
      </c>
      <c r="D17" s="20">
        <v>48</v>
      </c>
      <c r="E17" s="20">
        <v>0</v>
      </c>
      <c r="F17" s="84">
        <v>6</v>
      </c>
      <c r="G17" s="80">
        <v>178.33</v>
      </c>
      <c r="H17" s="20">
        <v>205.08</v>
      </c>
      <c r="I17" s="20">
        <v>208.65</v>
      </c>
      <c r="J17" s="20">
        <v>214</v>
      </c>
    </row>
    <row r="18" spans="1:10" x14ac:dyDescent="0.2">
      <c r="A18" s="20">
        <v>2</v>
      </c>
      <c r="B18" s="19">
        <v>182944</v>
      </c>
      <c r="C18" s="20" t="s">
        <v>62</v>
      </c>
      <c r="D18" s="20">
        <v>48</v>
      </c>
      <c r="E18" s="20">
        <v>0</v>
      </c>
      <c r="F18" s="84">
        <v>6</v>
      </c>
      <c r="G18" s="80">
        <v>178.33</v>
      </c>
      <c r="H18" s="20">
        <v>205.08</v>
      </c>
      <c r="I18" s="20">
        <v>208.65</v>
      </c>
      <c r="J18" s="20">
        <v>214</v>
      </c>
    </row>
    <row r="19" spans="1:10" x14ac:dyDescent="0.2">
      <c r="A19" s="20">
        <v>2</v>
      </c>
      <c r="B19" s="19">
        <v>191259</v>
      </c>
      <c r="C19" s="20" t="s">
        <v>62</v>
      </c>
      <c r="D19" s="20">
        <v>48</v>
      </c>
      <c r="E19" s="20">
        <v>0</v>
      </c>
      <c r="F19" s="84">
        <v>6</v>
      </c>
      <c r="G19" s="80">
        <v>178.33</v>
      </c>
      <c r="H19" s="20">
        <v>205.08</v>
      </c>
      <c r="I19" s="20">
        <v>208.65</v>
      </c>
      <c r="J19" s="20">
        <v>214</v>
      </c>
    </row>
    <row r="20" spans="1:10" x14ac:dyDescent="0.2">
      <c r="A20" s="20">
        <v>2</v>
      </c>
      <c r="B20" s="19">
        <v>408569</v>
      </c>
      <c r="C20" s="72" t="s">
        <v>62</v>
      </c>
      <c r="D20" s="20">
        <v>96</v>
      </c>
      <c r="E20" s="20">
        <v>13.66</v>
      </c>
      <c r="F20" s="84">
        <v>6</v>
      </c>
      <c r="G20" s="80">
        <v>70</v>
      </c>
      <c r="H20" s="20">
        <v>80.5</v>
      </c>
      <c r="I20" s="20">
        <v>81.900000000000006</v>
      </c>
      <c r="J20" s="20">
        <v>84</v>
      </c>
    </row>
    <row r="21" spans="1:10" x14ac:dyDescent="0.2">
      <c r="A21" s="20">
        <v>2</v>
      </c>
      <c r="B21" s="19">
        <v>455551</v>
      </c>
      <c r="C21" s="72" t="s">
        <v>62</v>
      </c>
      <c r="D21" s="20">
        <v>96</v>
      </c>
      <c r="E21" s="20">
        <v>0</v>
      </c>
      <c r="F21" s="84">
        <v>6</v>
      </c>
      <c r="G21" s="80">
        <v>70</v>
      </c>
      <c r="H21" s="20">
        <v>80.5</v>
      </c>
      <c r="I21" s="20">
        <v>81.900000000000006</v>
      </c>
      <c r="J21" s="20">
        <v>84</v>
      </c>
    </row>
    <row r="22" spans="1:10" x14ac:dyDescent="0.2">
      <c r="A22" s="20">
        <v>2</v>
      </c>
      <c r="B22" s="19">
        <v>455554</v>
      </c>
      <c r="C22" s="72" t="s">
        <v>62</v>
      </c>
      <c r="D22" s="20">
        <v>96</v>
      </c>
      <c r="E22" s="20">
        <v>0</v>
      </c>
      <c r="F22" s="84">
        <v>6</v>
      </c>
      <c r="G22" s="80">
        <v>70</v>
      </c>
      <c r="H22" s="20">
        <v>80.5</v>
      </c>
      <c r="I22" s="20">
        <v>81.900000000000006</v>
      </c>
      <c r="J22" s="20">
        <v>84</v>
      </c>
    </row>
    <row r="23" spans="1:10" x14ac:dyDescent="0.2">
      <c r="A23" s="20">
        <v>2</v>
      </c>
      <c r="B23" s="19">
        <v>455558</v>
      </c>
      <c r="C23" s="72" t="s">
        <v>62</v>
      </c>
      <c r="D23" s="20">
        <v>96</v>
      </c>
      <c r="E23" s="20">
        <v>0</v>
      </c>
      <c r="F23" s="84">
        <v>6</v>
      </c>
      <c r="G23" s="80">
        <v>70</v>
      </c>
      <c r="H23" s="20">
        <v>80.5</v>
      </c>
      <c r="I23" s="20">
        <v>81.900000000000006</v>
      </c>
      <c r="J23" s="20">
        <v>84</v>
      </c>
    </row>
    <row r="24" spans="1:10" x14ac:dyDescent="0.2">
      <c r="A24" s="20">
        <v>2</v>
      </c>
      <c r="B24" s="19">
        <v>456159</v>
      </c>
      <c r="C24" s="72" t="s">
        <v>62</v>
      </c>
      <c r="D24" s="20">
        <v>96</v>
      </c>
      <c r="E24" s="20">
        <v>0</v>
      </c>
      <c r="F24" s="84">
        <v>6</v>
      </c>
      <c r="G24" s="80">
        <v>70</v>
      </c>
      <c r="H24" s="20">
        <v>80.5</v>
      </c>
      <c r="I24" s="20">
        <v>81.900000000000006</v>
      </c>
      <c r="J24" s="20">
        <v>84</v>
      </c>
    </row>
    <row r="25" spans="1:10" x14ac:dyDescent="0.2">
      <c r="A25" s="20">
        <v>2</v>
      </c>
      <c r="B25" s="19">
        <v>456160</v>
      </c>
      <c r="C25" s="20" t="s">
        <v>62</v>
      </c>
      <c r="D25" s="20">
        <v>48</v>
      </c>
      <c r="E25" s="20">
        <v>0</v>
      </c>
      <c r="F25" s="84">
        <v>6</v>
      </c>
      <c r="G25" s="80">
        <v>178.33</v>
      </c>
      <c r="H25" s="20">
        <v>205.08</v>
      </c>
      <c r="I25" s="20">
        <v>208.65</v>
      </c>
      <c r="J25" s="20">
        <v>214</v>
      </c>
    </row>
    <row r="26" spans="1:10" x14ac:dyDescent="0.2">
      <c r="A26" s="20">
        <v>2</v>
      </c>
      <c r="B26" s="19">
        <v>456342</v>
      </c>
      <c r="C26" s="20" t="s">
        <v>62</v>
      </c>
      <c r="D26" s="20">
        <v>96</v>
      </c>
      <c r="E26" s="20">
        <v>0</v>
      </c>
      <c r="F26" s="84">
        <v>6</v>
      </c>
      <c r="G26" s="80">
        <v>70</v>
      </c>
      <c r="H26" s="20">
        <v>80.5</v>
      </c>
      <c r="I26" s="20">
        <v>81.900000000000006</v>
      </c>
      <c r="J26" s="20">
        <v>84</v>
      </c>
    </row>
    <row r="27" spans="1:10" x14ac:dyDescent="0.2">
      <c r="A27" s="20">
        <v>2</v>
      </c>
      <c r="B27" s="19">
        <v>456343</v>
      </c>
      <c r="C27" s="20" t="s">
        <v>62</v>
      </c>
      <c r="D27" s="20">
        <v>96</v>
      </c>
      <c r="E27" s="20">
        <v>0</v>
      </c>
      <c r="F27" s="84">
        <v>6</v>
      </c>
      <c r="G27" s="80">
        <v>70</v>
      </c>
      <c r="H27" s="20">
        <v>80.5</v>
      </c>
      <c r="I27" s="20">
        <v>81.900000000000006</v>
      </c>
      <c r="J27" s="20">
        <v>84</v>
      </c>
    </row>
    <row r="28" spans="1:10" x14ac:dyDescent="0.2">
      <c r="A28" s="20">
        <v>2</v>
      </c>
      <c r="B28" s="19">
        <v>456344</v>
      </c>
      <c r="C28" s="20" t="s">
        <v>62</v>
      </c>
      <c r="D28" s="20">
        <v>96</v>
      </c>
      <c r="E28" s="20">
        <v>0</v>
      </c>
      <c r="F28" s="84">
        <v>6</v>
      </c>
      <c r="G28" s="80">
        <v>70</v>
      </c>
      <c r="H28" s="20">
        <v>80.5</v>
      </c>
      <c r="I28" s="20">
        <v>81.900000000000006</v>
      </c>
      <c r="J28" s="20">
        <v>84</v>
      </c>
    </row>
    <row r="29" spans="1:10" x14ac:dyDescent="0.2">
      <c r="A29" s="20">
        <v>2</v>
      </c>
      <c r="B29" s="19">
        <v>456345</v>
      </c>
      <c r="C29" s="20" t="s">
        <v>62</v>
      </c>
      <c r="D29" s="20">
        <v>96</v>
      </c>
      <c r="E29" s="20">
        <v>0</v>
      </c>
      <c r="F29" s="84">
        <v>6</v>
      </c>
      <c r="G29" s="80">
        <v>70</v>
      </c>
      <c r="H29" s="20">
        <v>80.5</v>
      </c>
      <c r="I29" s="20">
        <v>81.900000000000006</v>
      </c>
      <c r="J29" s="20">
        <v>84</v>
      </c>
    </row>
    <row r="30" spans="1:10" x14ac:dyDescent="0.2">
      <c r="A30" s="20">
        <v>2</v>
      </c>
      <c r="B30" s="19">
        <v>456346</v>
      </c>
      <c r="C30" s="20" t="s">
        <v>62</v>
      </c>
      <c r="D30" s="20">
        <v>96</v>
      </c>
      <c r="E30" s="20">
        <v>0</v>
      </c>
      <c r="F30" s="84">
        <v>6</v>
      </c>
      <c r="G30" s="80">
        <v>70</v>
      </c>
      <c r="H30" s="20">
        <v>80.5</v>
      </c>
      <c r="I30" s="20">
        <v>81.900000000000006</v>
      </c>
      <c r="J30" s="20">
        <v>84</v>
      </c>
    </row>
    <row r="31" spans="1:10" x14ac:dyDescent="0.2">
      <c r="A31" s="20">
        <v>2</v>
      </c>
      <c r="B31" s="19">
        <v>456349</v>
      </c>
      <c r="C31" s="20" t="s">
        <v>62</v>
      </c>
      <c r="D31" s="20">
        <v>96</v>
      </c>
      <c r="E31" s="20">
        <v>0</v>
      </c>
      <c r="F31" s="84">
        <v>6</v>
      </c>
      <c r="G31" s="80">
        <v>70</v>
      </c>
      <c r="H31" s="20">
        <v>80.5</v>
      </c>
      <c r="I31" s="20">
        <v>81.900000000000006</v>
      </c>
      <c r="J31" s="20">
        <v>84</v>
      </c>
    </row>
    <row r="32" spans="1:10" x14ac:dyDescent="0.2">
      <c r="A32" s="20">
        <v>2</v>
      </c>
      <c r="B32" s="19">
        <v>458422</v>
      </c>
      <c r="C32" s="72" t="s">
        <v>62</v>
      </c>
      <c r="D32" s="20">
        <v>24</v>
      </c>
      <c r="E32" s="20">
        <v>0</v>
      </c>
      <c r="F32" s="84">
        <v>6</v>
      </c>
      <c r="G32" s="80">
        <v>0</v>
      </c>
      <c r="H32" s="20">
        <v>0</v>
      </c>
      <c r="I32" s="20">
        <v>0</v>
      </c>
      <c r="J32" s="20">
        <v>0</v>
      </c>
    </row>
    <row r="33" spans="1:10" x14ac:dyDescent="0.2">
      <c r="A33" s="20">
        <v>2</v>
      </c>
      <c r="B33" s="19">
        <v>458423</v>
      </c>
      <c r="C33" s="20" t="s">
        <v>62</v>
      </c>
      <c r="D33" s="20">
        <v>48</v>
      </c>
      <c r="E33" s="20">
        <v>0</v>
      </c>
      <c r="F33" s="84">
        <v>6</v>
      </c>
      <c r="G33" s="80">
        <v>178.33</v>
      </c>
      <c r="H33" s="20">
        <v>205.08</v>
      </c>
      <c r="I33" s="20">
        <v>208.65</v>
      </c>
      <c r="J33" s="20">
        <v>214</v>
      </c>
    </row>
    <row r="34" spans="1:10" x14ac:dyDescent="0.2">
      <c r="A34" s="20">
        <v>2</v>
      </c>
      <c r="B34" s="19">
        <v>590966</v>
      </c>
      <c r="C34" s="72" t="s">
        <v>62</v>
      </c>
      <c r="D34" s="20">
        <v>96</v>
      </c>
      <c r="E34" s="20">
        <v>0</v>
      </c>
      <c r="F34" s="84">
        <v>6</v>
      </c>
      <c r="G34" s="80">
        <v>70</v>
      </c>
      <c r="H34" s="20">
        <v>80.5</v>
      </c>
      <c r="I34" s="20">
        <v>81.900000000000006</v>
      </c>
      <c r="J34" s="20">
        <v>84</v>
      </c>
    </row>
    <row r="35" spans="1:10" x14ac:dyDescent="0.2">
      <c r="A35" s="20">
        <v>2</v>
      </c>
      <c r="B35" s="19">
        <v>591603</v>
      </c>
      <c r="C35" s="20" t="s">
        <v>62</v>
      </c>
      <c r="D35" s="20">
        <v>96</v>
      </c>
      <c r="E35" s="20">
        <v>0</v>
      </c>
      <c r="F35" s="84">
        <v>6</v>
      </c>
      <c r="G35" s="80">
        <v>0</v>
      </c>
      <c r="H35" s="20">
        <v>0</v>
      </c>
      <c r="I35" s="20">
        <v>0</v>
      </c>
      <c r="J35" s="20">
        <v>0</v>
      </c>
    </row>
    <row r="36" spans="1:10" x14ac:dyDescent="0.2">
      <c r="A36" s="20">
        <v>2</v>
      </c>
      <c r="B36" s="19">
        <v>595841</v>
      </c>
      <c r="C36" s="20" t="s">
        <v>62</v>
      </c>
      <c r="D36" s="20">
        <v>96</v>
      </c>
      <c r="E36" s="20">
        <v>0</v>
      </c>
      <c r="F36" s="84">
        <v>6</v>
      </c>
      <c r="G36" s="80">
        <v>70</v>
      </c>
      <c r="H36" s="20">
        <v>80.5</v>
      </c>
      <c r="I36" s="20">
        <v>81.900000000000006</v>
      </c>
      <c r="J36" s="20">
        <v>84</v>
      </c>
    </row>
    <row r="37" spans="1:10" x14ac:dyDescent="0.2">
      <c r="A37" s="20">
        <v>3</v>
      </c>
      <c r="B37" s="19">
        <v>142376</v>
      </c>
      <c r="C37" s="72" t="s">
        <v>62</v>
      </c>
      <c r="D37" s="20">
        <v>144</v>
      </c>
      <c r="E37" s="20">
        <v>6.15</v>
      </c>
      <c r="F37" s="84">
        <v>12</v>
      </c>
      <c r="G37" s="80">
        <v>75.83</v>
      </c>
      <c r="H37" s="20">
        <v>87.2</v>
      </c>
      <c r="I37" s="20">
        <v>88.72</v>
      </c>
      <c r="J37" s="20">
        <v>91</v>
      </c>
    </row>
    <row r="38" spans="1:10" x14ac:dyDescent="0.2">
      <c r="A38" s="20">
        <v>3</v>
      </c>
      <c r="B38" s="19">
        <v>304537</v>
      </c>
      <c r="C38" s="72" t="s">
        <v>62</v>
      </c>
      <c r="D38" s="20">
        <v>10</v>
      </c>
      <c r="E38" s="20">
        <v>17.55</v>
      </c>
      <c r="F38" s="84">
        <v>1</v>
      </c>
      <c r="G38" s="80">
        <v>68.33</v>
      </c>
      <c r="H38" s="20">
        <v>78.58</v>
      </c>
      <c r="I38" s="20">
        <v>79.95</v>
      </c>
      <c r="J38" s="20">
        <v>82</v>
      </c>
    </row>
    <row r="39" spans="1:10" x14ac:dyDescent="0.2">
      <c r="A39" s="20">
        <v>3</v>
      </c>
      <c r="B39" s="19">
        <v>402854</v>
      </c>
      <c r="C39" s="72" t="s">
        <v>62</v>
      </c>
      <c r="D39" s="20">
        <v>18</v>
      </c>
      <c r="E39" s="20">
        <v>19.899999999999999</v>
      </c>
      <c r="F39" s="84">
        <v>3</v>
      </c>
      <c r="G39" s="80">
        <v>113.33</v>
      </c>
      <c r="H39" s="20">
        <v>130.33000000000001</v>
      </c>
      <c r="I39" s="20">
        <v>132.6</v>
      </c>
      <c r="J39" s="20">
        <v>136</v>
      </c>
    </row>
    <row r="40" spans="1:10" x14ac:dyDescent="0.2">
      <c r="A40" s="20">
        <v>3</v>
      </c>
      <c r="B40" s="19">
        <v>405469</v>
      </c>
      <c r="C40" s="72" t="s">
        <v>62</v>
      </c>
      <c r="D40" s="20">
        <v>96</v>
      </c>
      <c r="E40" s="20">
        <v>6.37</v>
      </c>
      <c r="F40" s="84">
        <v>12</v>
      </c>
      <c r="G40" s="80">
        <v>75.83</v>
      </c>
      <c r="H40" s="20">
        <v>87.2</v>
      </c>
      <c r="I40" s="20">
        <v>88.72</v>
      </c>
      <c r="J40" s="20">
        <v>91</v>
      </c>
    </row>
    <row r="41" spans="1:10" x14ac:dyDescent="0.2">
      <c r="A41" s="20">
        <v>3</v>
      </c>
      <c r="B41" s="19">
        <v>405471</v>
      </c>
      <c r="C41" s="20" t="s">
        <v>62</v>
      </c>
      <c r="D41" s="20">
        <v>36</v>
      </c>
      <c r="E41" s="20">
        <v>0</v>
      </c>
      <c r="F41" s="84">
        <v>6</v>
      </c>
      <c r="G41" s="80">
        <v>80.83</v>
      </c>
      <c r="H41" s="20">
        <v>92.95</v>
      </c>
      <c r="I41" s="20">
        <v>94.57</v>
      </c>
      <c r="J41" s="20">
        <v>97</v>
      </c>
    </row>
    <row r="42" spans="1:10" x14ac:dyDescent="0.2">
      <c r="A42" s="20">
        <v>3</v>
      </c>
      <c r="B42" s="19">
        <v>405479</v>
      </c>
      <c r="C42" s="20" t="s">
        <v>62</v>
      </c>
      <c r="D42" s="20">
        <v>6</v>
      </c>
      <c r="E42" s="20">
        <v>190</v>
      </c>
      <c r="F42" s="84">
        <v>1</v>
      </c>
      <c r="G42" s="80">
        <v>144.16999999999999</v>
      </c>
      <c r="H42" s="20">
        <v>165.8</v>
      </c>
      <c r="I42" s="20">
        <v>168.68</v>
      </c>
      <c r="J42" s="20">
        <v>173</v>
      </c>
    </row>
    <row r="43" spans="1:10" x14ac:dyDescent="0.2">
      <c r="A43" s="20">
        <v>3</v>
      </c>
      <c r="B43" s="19">
        <v>405485</v>
      </c>
      <c r="C43" s="72" t="s">
        <v>62</v>
      </c>
      <c r="D43" s="20">
        <v>10</v>
      </c>
      <c r="E43" s="20">
        <v>0</v>
      </c>
      <c r="F43" s="84">
        <v>1</v>
      </c>
      <c r="G43" s="80">
        <v>66.67</v>
      </c>
      <c r="H43" s="20">
        <v>76.67</v>
      </c>
      <c r="I43" s="20">
        <v>78</v>
      </c>
      <c r="J43" s="20">
        <v>80</v>
      </c>
    </row>
    <row r="44" spans="1:10" x14ac:dyDescent="0.2">
      <c r="A44" s="20">
        <v>3</v>
      </c>
      <c r="B44" s="19">
        <v>452508</v>
      </c>
      <c r="C44" s="72" t="s">
        <v>62</v>
      </c>
      <c r="D44" s="20">
        <v>36</v>
      </c>
      <c r="E44" s="20">
        <v>0.12</v>
      </c>
      <c r="F44" s="84">
        <v>6</v>
      </c>
      <c r="G44" s="80">
        <v>80.83</v>
      </c>
      <c r="H44" s="20">
        <v>92.95</v>
      </c>
      <c r="I44" s="20">
        <v>94.57</v>
      </c>
      <c r="J44" s="20">
        <v>97</v>
      </c>
    </row>
    <row r="45" spans="1:10" x14ac:dyDescent="0.2">
      <c r="A45" s="20">
        <v>3</v>
      </c>
      <c r="B45" s="19">
        <v>452725</v>
      </c>
      <c r="C45" s="72" t="s">
        <v>62</v>
      </c>
      <c r="D45" s="20">
        <v>144</v>
      </c>
      <c r="E45" s="20">
        <v>3.53</v>
      </c>
      <c r="F45" s="84">
        <v>12</v>
      </c>
      <c r="G45" s="80">
        <v>36.67</v>
      </c>
      <c r="H45" s="20">
        <v>42.17</v>
      </c>
      <c r="I45" s="20">
        <v>42.9</v>
      </c>
      <c r="J45" s="20">
        <v>44</v>
      </c>
    </row>
    <row r="46" spans="1:10" x14ac:dyDescent="0.2">
      <c r="A46" s="20">
        <v>3</v>
      </c>
      <c r="B46" s="19">
        <v>452726</v>
      </c>
      <c r="C46" s="72" t="s">
        <v>62</v>
      </c>
      <c r="D46" s="20">
        <v>72</v>
      </c>
      <c r="E46" s="20">
        <v>6.31</v>
      </c>
      <c r="F46" s="84">
        <v>12</v>
      </c>
      <c r="G46" s="80">
        <v>73.33</v>
      </c>
      <c r="H46" s="20">
        <v>84.33</v>
      </c>
      <c r="I46" s="20">
        <v>85.8</v>
      </c>
      <c r="J46" s="20">
        <v>88</v>
      </c>
    </row>
    <row r="47" spans="1:10" x14ac:dyDescent="0.2">
      <c r="A47" s="20">
        <v>3</v>
      </c>
      <c r="B47" s="19">
        <v>452727</v>
      </c>
      <c r="C47" s="72" t="s">
        <v>62</v>
      </c>
      <c r="D47" s="20">
        <v>24</v>
      </c>
      <c r="E47" s="20">
        <v>0</v>
      </c>
      <c r="F47" s="84">
        <v>3</v>
      </c>
      <c r="G47" s="80">
        <v>67.5</v>
      </c>
      <c r="H47" s="20">
        <v>77.63</v>
      </c>
      <c r="I47" s="20">
        <v>78.98</v>
      </c>
      <c r="J47" s="20">
        <v>81</v>
      </c>
    </row>
    <row r="48" spans="1:10" x14ac:dyDescent="0.2">
      <c r="A48" s="20">
        <v>3</v>
      </c>
      <c r="B48" s="19">
        <v>452728</v>
      </c>
      <c r="C48" s="72" t="s">
        <v>62</v>
      </c>
      <c r="D48" s="20">
        <v>8</v>
      </c>
      <c r="E48" s="20">
        <v>0</v>
      </c>
      <c r="F48" s="84">
        <v>1</v>
      </c>
      <c r="G48" s="80">
        <v>42.5</v>
      </c>
      <c r="H48" s="20">
        <v>48.88</v>
      </c>
      <c r="I48" s="20">
        <v>49.73</v>
      </c>
      <c r="J48" s="20">
        <v>51</v>
      </c>
    </row>
    <row r="49" spans="1:10" x14ac:dyDescent="0.2">
      <c r="A49" s="20">
        <v>3</v>
      </c>
      <c r="B49" s="19">
        <v>452729</v>
      </c>
      <c r="C49" s="72" t="s">
        <v>62</v>
      </c>
      <c r="D49" s="20">
        <v>4</v>
      </c>
      <c r="E49" s="20">
        <v>127.66</v>
      </c>
      <c r="F49" s="84">
        <v>1</v>
      </c>
      <c r="G49" s="80">
        <v>135.83000000000001</v>
      </c>
      <c r="H49" s="20">
        <v>156.19999999999999</v>
      </c>
      <c r="I49" s="20">
        <v>158.91999999999999</v>
      </c>
      <c r="J49" s="20">
        <v>163</v>
      </c>
    </row>
    <row r="50" spans="1:10" x14ac:dyDescent="0.2">
      <c r="A50" s="20">
        <v>3</v>
      </c>
      <c r="B50" s="19">
        <v>452731</v>
      </c>
      <c r="C50" s="72" t="s">
        <v>62</v>
      </c>
      <c r="D50" s="20">
        <v>144</v>
      </c>
      <c r="E50" s="20">
        <v>3.58</v>
      </c>
      <c r="F50" s="84">
        <v>12</v>
      </c>
      <c r="G50" s="80">
        <v>36.67</v>
      </c>
      <c r="H50" s="20">
        <v>42.17</v>
      </c>
      <c r="I50" s="20">
        <v>42.9</v>
      </c>
      <c r="J50" s="20">
        <v>44</v>
      </c>
    </row>
    <row r="51" spans="1:10" x14ac:dyDescent="0.2">
      <c r="A51" s="20">
        <v>3</v>
      </c>
      <c r="B51" s="19">
        <v>452732</v>
      </c>
      <c r="C51" s="72" t="s">
        <v>62</v>
      </c>
      <c r="D51" s="20">
        <v>72</v>
      </c>
      <c r="E51" s="20">
        <v>6.71</v>
      </c>
      <c r="F51" s="84">
        <v>12</v>
      </c>
      <c r="G51" s="80">
        <v>73.33</v>
      </c>
      <c r="H51" s="20">
        <v>84.33</v>
      </c>
      <c r="I51" s="20">
        <v>85.8</v>
      </c>
      <c r="J51" s="20">
        <v>88</v>
      </c>
    </row>
    <row r="52" spans="1:10" x14ac:dyDescent="0.2">
      <c r="A52" s="20">
        <v>3</v>
      </c>
      <c r="B52" s="19">
        <v>452734</v>
      </c>
      <c r="C52" s="72" t="s">
        <v>62</v>
      </c>
      <c r="D52" s="20">
        <v>8</v>
      </c>
      <c r="E52" s="20">
        <v>0</v>
      </c>
      <c r="F52" s="84">
        <v>1</v>
      </c>
      <c r="G52" s="80">
        <v>42.5</v>
      </c>
      <c r="H52" s="20">
        <v>48.88</v>
      </c>
      <c r="I52" s="20">
        <v>49.73</v>
      </c>
      <c r="J52" s="20">
        <v>51</v>
      </c>
    </row>
    <row r="53" spans="1:10" x14ac:dyDescent="0.2">
      <c r="A53" s="20">
        <v>3</v>
      </c>
      <c r="B53" s="19">
        <v>452735</v>
      </c>
      <c r="C53" s="20" t="s">
        <v>62</v>
      </c>
      <c r="D53" s="20">
        <v>4</v>
      </c>
      <c r="E53" s="20">
        <v>144.18</v>
      </c>
      <c r="F53" s="84">
        <v>1</v>
      </c>
      <c r="G53" s="80">
        <v>135.83000000000001</v>
      </c>
      <c r="H53" s="20">
        <v>156.19999999999999</v>
      </c>
      <c r="I53" s="20">
        <v>158.91999999999999</v>
      </c>
      <c r="J53" s="20">
        <v>163</v>
      </c>
    </row>
    <row r="54" spans="1:10" x14ac:dyDescent="0.2">
      <c r="A54" s="20">
        <v>3</v>
      </c>
      <c r="B54" s="19">
        <v>452738</v>
      </c>
      <c r="C54" s="20" t="s">
        <v>62</v>
      </c>
      <c r="D54" s="20">
        <v>6</v>
      </c>
      <c r="E54" s="20">
        <v>0</v>
      </c>
      <c r="F54" s="84">
        <v>1</v>
      </c>
      <c r="G54" s="80">
        <v>0</v>
      </c>
      <c r="H54" s="20">
        <v>0</v>
      </c>
      <c r="I54" s="20">
        <v>0</v>
      </c>
      <c r="J54" s="20">
        <v>0</v>
      </c>
    </row>
    <row r="55" spans="1:10" x14ac:dyDescent="0.2">
      <c r="A55" s="20">
        <v>3</v>
      </c>
      <c r="B55" s="19">
        <v>452739</v>
      </c>
      <c r="C55" s="72" t="s">
        <v>62</v>
      </c>
      <c r="D55" s="20">
        <v>24</v>
      </c>
      <c r="E55" s="20">
        <v>19.28</v>
      </c>
      <c r="F55" s="84">
        <v>3</v>
      </c>
      <c r="G55" s="80">
        <v>67.5</v>
      </c>
      <c r="H55" s="20">
        <v>77.63</v>
      </c>
      <c r="I55" s="20">
        <v>78.98</v>
      </c>
      <c r="J55" s="20">
        <v>81</v>
      </c>
    </row>
    <row r="56" spans="1:10" x14ac:dyDescent="0.2">
      <c r="A56" s="20">
        <v>3</v>
      </c>
      <c r="B56" s="19">
        <v>452740</v>
      </c>
      <c r="C56" s="72" t="s">
        <v>62</v>
      </c>
      <c r="D56" s="20">
        <v>8</v>
      </c>
      <c r="E56" s="20">
        <v>37.369999999999997</v>
      </c>
      <c r="F56" s="84">
        <v>1</v>
      </c>
      <c r="G56" s="80">
        <v>42.5</v>
      </c>
      <c r="H56" s="20">
        <v>48.88</v>
      </c>
      <c r="I56" s="20">
        <v>49.73</v>
      </c>
      <c r="J56" s="20">
        <v>51</v>
      </c>
    </row>
    <row r="57" spans="1:10" x14ac:dyDescent="0.2">
      <c r="A57" s="20">
        <v>3</v>
      </c>
      <c r="B57" s="19">
        <v>452741</v>
      </c>
      <c r="C57" s="72" t="s">
        <v>62</v>
      </c>
      <c r="D57" s="20">
        <v>24</v>
      </c>
      <c r="E57" s="20">
        <v>18.66</v>
      </c>
      <c r="F57" s="84">
        <v>3</v>
      </c>
      <c r="G57" s="80">
        <v>67.5</v>
      </c>
      <c r="H57" s="20">
        <v>77.63</v>
      </c>
      <c r="I57" s="20">
        <v>78.98</v>
      </c>
      <c r="J57" s="20">
        <v>81</v>
      </c>
    </row>
    <row r="58" spans="1:10" x14ac:dyDescent="0.2">
      <c r="A58" s="20">
        <v>3</v>
      </c>
      <c r="B58" s="19">
        <v>452742</v>
      </c>
      <c r="C58" s="20" t="s">
        <v>62</v>
      </c>
      <c r="D58" s="20">
        <v>8</v>
      </c>
      <c r="E58" s="20">
        <v>38.17</v>
      </c>
      <c r="F58" s="84">
        <v>1</v>
      </c>
      <c r="G58" s="80">
        <v>42.5</v>
      </c>
      <c r="H58" s="20">
        <v>48.88</v>
      </c>
      <c r="I58" s="20">
        <v>49.73</v>
      </c>
      <c r="J58" s="20">
        <v>51</v>
      </c>
    </row>
    <row r="59" spans="1:10" x14ac:dyDescent="0.2">
      <c r="A59" s="20">
        <v>3</v>
      </c>
      <c r="B59" s="19">
        <v>453078</v>
      </c>
      <c r="C59" s="72" t="s">
        <v>62</v>
      </c>
      <c r="D59" s="20">
        <v>10</v>
      </c>
      <c r="E59" s="20">
        <v>65.73</v>
      </c>
      <c r="F59" s="84">
        <v>1</v>
      </c>
      <c r="G59" s="80">
        <v>66.67</v>
      </c>
      <c r="H59" s="20">
        <v>76.67</v>
      </c>
      <c r="I59" s="20">
        <v>78</v>
      </c>
      <c r="J59" s="20">
        <v>80</v>
      </c>
    </row>
    <row r="60" spans="1:10" x14ac:dyDescent="0.2">
      <c r="A60" s="20">
        <v>3</v>
      </c>
      <c r="B60" s="19">
        <v>453082</v>
      </c>
      <c r="C60" s="72" t="s">
        <v>62</v>
      </c>
      <c r="D60" s="20">
        <v>72</v>
      </c>
      <c r="E60" s="20">
        <v>0.88</v>
      </c>
      <c r="F60" s="84">
        <v>12</v>
      </c>
      <c r="G60" s="80">
        <v>73.33</v>
      </c>
      <c r="H60" s="20">
        <v>84.33</v>
      </c>
      <c r="I60" s="20">
        <v>85.8</v>
      </c>
      <c r="J60" s="20">
        <v>88</v>
      </c>
    </row>
    <row r="61" spans="1:10" x14ac:dyDescent="0.2">
      <c r="A61" s="20">
        <v>3</v>
      </c>
      <c r="B61" s="19">
        <v>453094</v>
      </c>
      <c r="C61" s="72" t="s">
        <v>62</v>
      </c>
      <c r="D61" s="20">
        <v>24</v>
      </c>
      <c r="E61" s="20">
        <v>3.61</v>
      </c>
      <c r="F61" s="84">
        <v>3</v>
      </c>
      <c r="G61" s="80">
        <v>67.5</v>
      </c>
      <c r="H61" s="20">
        <v>77.63</v>
      </c>
      <c r="I61" s="20">
        <v>78.98</v>
      </c>
      <c r="J61" s="20">
        <v>81</v>
      </c>
    </row>
    <row r="62" spans="1:10" x14ac:dyDescent="0.2">
      <c r="A62" s="20">
        <v>3</v>
      </c>
      <c r="B62" s="19">
        <v>453095</v>
      </c>
      <c r="C62" s="72" t="s">
        <v>62</v>
      </c>
      <c r="D62" s="20">
        <v>8</v>
      </c>
      <c r="E62" s="20">
        <v>37.79</v>
      </c>
      <c r="F62" s="84">
        <v>1</v>
      </c>
      <c r="G62" s="80">
        <v>42.5</v>
      </c>
      <c r="H62" s="20">
        <v>48.88</v>
      </c>
      <c r="I62" s="20">
        <v>49.73</v>
      </c>
      <c r="J62" s="20">
        <v>51</v>
      </c>
    </row>
    <row r="63" spans="1:10" x14ac:dyDescent="0.2">
      <c r="A63" s="20">
        <v>3</v>
      </c>
      <c r="B63" s="19">
        <v>453204</v>
      </c>
      <c r="C63" s="20" t="s">
        <v>62</v>
      </c>
      <c r="D63" s="20">
        <v>36</v>
      </c>
      <c r="E63" s="20">
        <v>0</v>
      </c>
      <c r="F63" s="84">
        <v>6</v>
      </c>
      <c r="G63" s="80">
        <v>0</v>
      </c>
      <c r="H63" s="20">
        <v>0</v>
      </c>
      <c r="I63" s="20">
        <v>0</v>
      </c>
      <c r="J63" s="20">
        <v>0</v>
      </c>
    </row>
    <row r="64" spans="1:10" x14ac:dyDescent="0.2">
      <c r="A64" s="20">
        <v>3</v>
      </c>
      <c r="B64" s="19">
        <v>453637</v>
      </c>
      <c r="C64" s="72" t="s">
        <v>62</v>
      </c>
      <c r="D64" s="20">
        <v>96</v>
      </c>
      <c r="E64" s="20">
        <v>7.56</v>
      </c>
      <c r="F64" s="84">
        <v>12</v>
      </c>
      <c r="G64" s="80">
        <v>75.83</v>
      </c>
      <c r="H64" s="20">
        <v>87.2</v>
      </c>
      <c r="I64" s="20">
        <v>88.72</v>
      </c>
      <c r="J64" s="20">
        <v>91</v>
      </c>
    </row>
    <row r="65" spans="1:10" x14ac:dyDescent="0.2">
      <c r="A65" s="20">
        <v>3</v>
      </c>
      <c r="B65" s="19">
        <v>454161</v>
      </c>
      <c r="C65" s="20" t="s">
        <v>62</v>
      </c>
      <c r="D65" s="20">
        <v>72</v>
      </c>
      <c r="E65" s="20">
        <v>7.12</v>
      </c>
      <c r="F65" s="84">
        <v>12</v>
      </c>
      <c r="G65" s="80">
        <v>73.33</v>
      </c>
      <c r="H65" s="20">
        <v>84.33</v>
      </c>
      <c r="I65" s="20">
        <v>85.8</v>
      </c>
      <c r="J65" s="20">
        <v>88</v>
      </c>
    </row>
    <row r="66" spans="1:10" x14ac:dyDescent="0.2">
      <c r="A66" s="20">
        <v>3</v>
      </c>
      <c r="B66" s="19">
        <v>454162</v>
      </c>
      <c r="C66" s="72" t="s">
        <v>62</v>
      </c>
      <c r="D66" s="20">
        <v>72</v>
      </c>
      <c r="E66" s="20">
        <v>4.12</v>
      </c>
      <c r="F66" s="84">
        <v>12</v>
      </c>
      <c r="G66" s="80">
        <v>73.33</v>
      </c>
      <c r="H66" s="20">
        <v>84.33</v>
      </c>
      <c r="I66" s="20">
        <v>85.8</v>
      </c>
      <c r="J66" s="20">
        <v>88</v>
      </c>
    </row>
    <row r="67" spans="1:10" x14ac:dyDescent="0.2">
      <c r="A67" s="20">
        <v>3</v>
      </c>
      <c r="B67" s="19">
        <v>454164</v>
      </c>
      <c r="C67" s="20" t="s">
        <v>62</v>
      </c>
      <c r="D67" s="20">
        <v>24</v>
      </c>
      <c r="E67" s="20">
        <v>19.14</v>
      </c>
      <c r="F67" s="84">
        <v>3</v>
      </c>
      <c r="G67" s="80">
        <v>60.83</v>
      </c>
      <c r="H67" s="20">
        <v>69.95</v>
      </c>
      <c r="I67" s="20">
        <v>71.17</v>
      </c>
      <c r="J67" s="20">
        <v>73</v>
      </c>
    </row>
    <row r="68" spans="1:10" x14ac:dyDescent="0.2">
      <c r="A68" s="20">
        <v>3</v>
      </c>
      <c r="B68" s="19">
        <v>454165</v>
      </c>
      <c r="C68" s="72" t="s">
        <v>62</v>
      </c>
      <c r="D68" s="20">
        <v>24</v>
      </c>
      <c r="E68" s="20">
        <v>25.08</v>
      </c>
      <c r="F68" s="84">
        <v>3</v>
      </c>
      <c r="G68" s="80">
        <v>60.83</v>
      </c>
      <c r="H68" s="20">
        <v>69.95</v>
      </c>
      <c r="I68" s="20">
        <v>71.17</v>
      </c>
      <c r="J68" s="20">
        <v>73</v>
      </c>
    </row>
    <row r="69" spans="1:10" x14ac:dyDescent="0.2">
      <c r="A69" s="20">
        <v>3</v>
      </c>
      <c r="B69" s="19">
        <v>454167</v>
      </c>
      <c r="C69" s="20" t="s">
        <v>62</v>
      </c>
      <c r="D69" s="20">
        <v>8</v>
      </c>
      <c r="E69" s="20">
        <v>41.82</v>
      </c>
      <c r="F69" s="84">
        <v>1</v>
      </c>
      <c r="G69" s="80">
        <v>37.5</v>
      </c>
      <c r="H69" s="20">
        <v>43.13</v>
      </c>
      <c r="I69" s="20">
        <v>43.88</v>
      </c>
      <c r="J69" s="20">
        <v>45</v>
      </c>
    </row>
    <row r="70" spans="1:10" x14ac:dyDescent="0.2">
      <c r="A70" s="20">
        <v>3</v>
      </c>
      <c r="B70" s="19">
        <v>454168</v>
      </c>
      <c r="C70" s="20" t="s">
        <v>62</v>
      </c>
      <c r="D70" s="20">
        <v>8</v>
      </c>
      <c r="E70" s="20">
        <v>40.28</v>
      </c>
      <c r="F70" s="84">
        <v>1</v>
      </c>
      <c r="G70" s="80">
        <v>37.5</v>
      </c>
      <c r="H70" s="20">
        <v>43.13</v>
      </c>
      <c r="I70" s="20">
        <v>43.88</v>
      </c>
      <c r="J70" s="20">
        <v>45</v>
      </c>
    </row>
    <row r="71" spans="1:10" x14ac:dyDescent="0.2">
      <c r="A71" s="20">
        <v>3</v>
      </c>
      <c r="B71" s="19">
        <v>454169</v>
      </c>
      <c r="C71" s="20" t="s">
        <v>62</v>
      </c>
      <c r="D71" s="20">
        <v>8</v>
      </c>
      <c r="E71" s="20">
        <v>40.54</v>
      </c>
      <c r="F71" s="84">
        <v>1</v>
      </c>
      <c r="G71" s="80">
        <v>37.5</v>
      </c>
      <c r="H71" s="20">
        <v>43.13</v>
      </c>
      <c r="I71" s="20">
        <v>43.88</v>
      </c>
      <c r="J71" s="20">
        <v>45</v>
      </c>
    </row>
    <row r="72" spans="1:10" x14ac:dyDescent="0.2">
      <c r="A72" s="20">
        <v>3</v>
      </c>
      <c r="B72" s="19">
        <v>454723</v>
      </c>
      <c r="C72" s="72" t="s">
        <v>62</v>
      </c>
      <c r="D72" s="20">
        <v>96</v>
      </c>
      <c r="E72" s="20">
        <v>5.74</v>
      </c>
      <c r="F72" s="84">
        <v>12</v>
      </c>
      <c r="G72" s="80">
        <v>0</v>
      </c>
      <c r="H72" s="20">
        <v>0</v>
      </c>
      <c r="I72" s="20">
        <v>0</v>
      </c>
      <c r="J72" s="20">
        <v>0</v>
      </c>
    </row>
    <row r="73" spans="1:10" x14ac:dyDescent="0.2">
      <c r="A73" s="20">
        <v>3</v>
      </c>
      <c r="B73" s="19">
        <v>455162</v>
      </c>
      <c r="C73" s="72" t="s">
        <v>62</v>
      </c>
      <c r="D73" s="20">
        <v>4</v>
      </c>
      <c r="E73" s="20">
        <v>139.94999999999999</v>
      </c>
      <c r="F73" s="84">
        <v>1</v>
      </c>
      <c r="G73" s="80"/>
      <c r="H73" s="20">
        <v>0</v>
      </c>
      <c r="I73" s="20">
        <v>0</v>
      </c>
      <c r="J73" s="20">
        <v>0</v>
      </c>
    </row>
    <row r="74" spans="1:10" x14ac:dyDescent="0.2">
      <c r="A74" s="20">
        <v>3</v>
      </c>
      <c r="B74" s="19">
        <v>455317</v>
      </c>
      <c r="C74" s="72" t="s">
        <v>62</v>
      </c>
      <c r="D74" s="20">
        <v>18</v>
      </c>
      <c r="E74" s="20">
        <v>20.22</v>
      </c>
      <c r="F74" s="84">
        <v>3</v>
      </c>
      <c r="G74" s="80">
        <v>102.5</v>
      </c>
      <c r="H74" s="20">
        <v>117.88</v>
      </c>
      <c r="I74" s="20">
        <v>119.93</v>
      </c>
      <c r="J74" s="20">
        <v>123</v>
      </c>
    </row>
    <row r="75" spans="1:10" x14ac:dyDescent="0.2">
      <c r="A75" s="20">
        <v>3</v>
      </c>
      <c r="B75" s="19">
        <v>455585</v>
      </c>
      <c r="C75" s="72" t="s">
        <v>62</v>
      </c>
      <c r="D75" s="20">
        <v>6</v>
      </c>
      <c r="E75" s="20">
        <v>87.47</v>
      </c>
      <c r="F75" s="84">
        <v>1</v>
      </c>
      <c r="G75" s="80">
        <v>66.67</v>
      </c>
      <c r="H75" s="20">
        <v>76.67</v>
      </c>
      <c r="I75" s="20">
        <v>78</v>
      </c>
      <c r="J75" s="20">
        <v>80</v>
      </c>
    </row>
    <row r="76" spans="1:10" x14ac:dyDescent="0.2">
      <c r="A76" s="20">
        <v>3</v>
      </c>
      <c r="B76" s="19">
        <v>455719</v>
      </c>
      <c r="C76" s="20" t="s">
        <v>62</v>
      </c>
      <c r="D76" s="20">
        <v>144</v>
      </c>
      <c r="E76" s="20">
        <v>0</v>
      </c>
      <c r="F76" s="84">
        <v>12</v>
      </c>
      <c r="G76" s="80">
        <v>36.67</v>
      </c>
      <c r="H76" s="20">
        <v>42.17</v>
      </c>
      <c r="I76" s="20">
        <v>42.9</v>
      </c>
      <c r="J76" s="20">
        <v>44</v>
      </c>
    </row>
    <row r="77" spans="1:10" x14ac:dyDescent="0.2">
      <c r="A77" s="20">
        <v>3</v>
      </c>
      <c r="B77" s="19">
        <v>456473</v>
      </c>
      <c r="C77" s="72" t="s">
        <v>62</v>
      </c>
      <c r="D77" s="20">
        <v>96</v>
      </c>
      <c r="E77" s="20">
        <v>0</v>
      </c>
      <c r="F77" s="84">
        <v>12</v>
      </c>
      <c r="G77" s="80">
        <v>75.83</v>
      </c>
      <c r="H77" s="20">
        <v>87.2</v>
      </c>
      <c r="I77" s="20">
        <v>88.72</v>
      </c>
      <c r="J77" s="20">
        <v>91</v>
      </c>
    </row>
    <row r="78" spans="1:10" x14ac:dyDescent="0.2">
      <c r="A78" s="20">
        <v>3</v>
      </c>
      <c r="B78" s="19">
        <v>456474</v>
      </c>
      <c r="C78" s="72" t="s">
        <v>62</v>
      </c>
      <c r="D78" s="20">
        <v>36</v>
      </c>
      <c r="E78" s="20">
        <v>0.47</v>
      </c>
      <c r="F78" s="84">
        <v>6</v>
      </c>
      <c r="G78" s="80">
        <v>102.5</v>
      </c>
      <c r="H78" s="20">
        <v>117.88</v>
      </c>
      <c r="I78" s="20">
        <v>119.93</v>
      </c>
      <c r="J78" s="20">
        <v>123</v>
      </c>
    </row>
    <row r="79" spans="1:10" x14ac:dyDescent="0.2">
      <c r="A79" s="20">
        <v>3</v>
      </c>
      <c r="B79" s="19">
        <v>456476</v>
      </c>
      <c r="C79" s="20" t="s">
        <v>62</v>
      </c>
      <c r="D79" s="20">
        <v>6</v>
      </c>
      <c r="E79" s="20">
        <v>135.94</v>
      </c>
      <c r="F79" s="84">
        <v>1</v>
      </c>
      <c r="G79" s="80">
        <v>136.66999999999999</v>
      </c>
      <c r="H79" s="20">
        <v>157.16999999999999</v>
      </c>
      <c r="I79" s="20">
        <v>159.9</v>
      </c>
      <c r="J79" s="20">
        <v>164</v>
      </c>
    </row>
    <row r="80" spans="1:10" x14ac:dyDescent="0.2">
      <c r="A80" s="20">
        <v>3</v>
      </c>
      <c r="B80" s="19">
        <v>456478</v>
      </c>
      <c r="C80" s="20" t="s">
        <v>62</v>
      </c>
      <c r="D80" s="20">
        <v>18</v>
      </c>
      <c r="E80" s="20">
        <v>36.39</v>
      </c>
      <c r="F80" s="84">
        <v>3</v>
      </c>
      <c r="G80" s="80">
        <v>113.33</v>
      </c>
      <c r="H80" s="20">
        <v>130.33000000000001</v>
      </c>
      <c r="I80" s="20">
        <v>132.6</v>
      </c>
      <c r="J80" s="20">
        <v>136</v>
      </c>
    </row>
    <row r="81" spans="1:10" x14ac:dyDescent="0.2">
      <c r="A81" s="20">
        <v>3</v>
      </c>
      <c r="B81" s="19">
        <v>456479</v>
      </c>
      <c r="C81" s="20" t="s">
        <v>62</v>
      </c>
      <c r="D81" s="20">
        <v>10</v>
      </c>
      <c r="E81" s="20">
        <v>0</v>
      </c>
      <c r="F81" s="84">
        <v>1</v>
      </c>
      <c r="G81" s="80">
        <v>0</v>
      </c>
      <c r="H81" s="20">
        <v>0</v>
      </c>
      <c r="I81" s="20">
        <v>0</v>
      </c>
      <c r="J81" s="20">
        <v>0</v>
      </c>
    </row>
    <row r="82" spans="1:10" x14ac:dyDescent="0.2">
      <c r="A82" s="20">
        <v>3</v>
      </c>
      <c r="B82" s="19">
        <v>457167</v>
      </c>
      <c r="C82" s="20" t="s">
        <v>62</v>
      </c>
      <c r="D82" s="20">
        <v>288</v>
      </c>
      <c r="E82" s="20">
        <v>0</v>
      </c>
      <c r="F82" s="84">
        <v>12</v>
      </c>
      <c r="G82" s="80">
        <v>37.5</v>
      </c>
      <c r="H82" s="20">
        <v>43.13</v>
      </c>
      <c r="I82" s="20">
        <v>43.88</v>
      </c>
      <c r="J82" s="20">
        <v>45</v>
      </c>
    </row>
    <row r="83" spans="1:10" x14ac:dyDescent="0.2">
      <c r="A83" s="20">
        <v>3</v>
      </c>
      <c r="B83" s="19">
        <v>457168</v>
      </c>
      <c r="C83" s="72" t="s">
        <v>62</v>
      </c>
      <c r="D83" s="20">
        <v>288</v>
      </c>
      <c r="E83" s="20">
        <v>0</v>
      </c>
      <c r="F83" s="84">
        <v>12</v>
      </c>
      <c r="G83" s="80">
        <v>37.5</v>
      </c>
      <c r="H83" s="20">
        <v>43.13</v>
      </c>
      <c r="I83" s="20">
        <v>43.88</v>
      </c>
      <c r="J83" s="20">
        <v>45</v>
      </c>
    </row>
    <row r="84" spans="1:10" x14ac:dyDescent="0.2">
      <c r="A84" s="20">
        <v>3</v>
      </c>
      <c r="B84" s="19">
        <v>458427</v>
      </c>
      <c r="C84" s="72" t="s">
        <v>62</v>
      </c>
      <c r="D84" s="20">
        <v>10</v>
      </c>
      <c r="E84" s="20">
        <v>61.79</v>
      </c>
      <c r="F84" s="84">
        <v>1</v>
      </c>
      <c r="G84" s="80">
        <v>56.67</v>
      </c>
      <c r="H84" s="20">
        <v>65.17</v>
      </c>
      <c r="I84" s="20">
        <v>66.3</v>
      </c>
      <c r="J84" s="20">
        <v>68</v>
      </c>
    </row>
    <row r="85" spans="1:10" x14ac:dyDescent="0.2">
      <c r="A85" s="20">
        <v>3</v>
      </c>
      <c r="B85" s="19">
        <v>591079</v>
      </c>
      <c r="C85" s="20" t="s">
        <v>62</v>
      </c>
      <c r="D85" s="20">
        <v>72</v>
      </c>
      <c r="E85" s="20">
        <v>0</v>
      </c>
      <c r="F85" s="84">
        <v>12</v>
      </c>
      <c r="G85" s="80">
        <v>0</v>
      </c>
      <c r="H85" s="20">
        <v>0</v>
      </c>
      <c r="I85" s="20">
        <v>0</v>
      </c>
      <c r="J85" s="20">
        <v>0</v>
      </c>
    </row>
    <row r="86" spans="1:10" x14ac:dyDescent="0.2">
      <c r="A86" s="20">
        <v>4</v>
      </c>
      <c r="B86" s="19">
        <v>160330</v>
      </c>
      <c r="C86" s="20" t="s">
        <v>62</v>
      </c>
      <c r="D86" s="20">
        <v>12</v>
      </c>
      <c r="E86" s="20">
        <v>21.62</v>
      </c>
      <c r="F86" s="84">
        <v>1</v>
      </c>
      <c r="G86" s="80">
        <v>18.329999999999998</v>
      </c>
      <c r="H86" s="20">
        <v>21.08</v>
      </c>
      <c r="I86" s="20">
        <v>21.45</v>
      </c>
      <c r="J86" s="20">
        <v>22</v>
      </c>
    </row>
    <row r="87" spans="1:10" x14ac:dyDescent="0.2">
      <c r="A87" s="20">
        <v>4</v>
      </c>
      <c r="B87" s="19">
        <v>161330</v>
      </c>
      <c r="C87" s="72" t="s">
        <v>62</v>
      </c>
      <c r="D87" s="20">
        <v>12</v>
      </c>
      <c r="E87" s="20">
        <v>36.5</v>
      </c>
      <c r="F87" s="84">
        <v>1</v>
      </c>
      <c r="G87" s="80">
        <v>18.329999999999998</v>
      </c>
      <c r="H87" s="20">
        <v>21.08</v>
      </c>
      <c r="I87" s="20">
        <v>21.45</v>
      </c>
      <c r="J87" s="20">
        <v>22</v>
      </c>
    </row>
    <row r="88" spans="1:10" x14ac:dyDescent="0.2">
      <c r="A88" s="20">
        <v>4</v>
      </c>
      <c r="B88" s="19">
        <v>163700</v>
      </c>
      <c r="C88" s="72" t="s">
        <v>62</v>
      </c>
      <c r="D88" s="20">
        <v>12</v>
      </c>
      <c r="E88" s="20">
        <v>36.5</v>
      </c>
      <c r="F88" s="84">
        <v>1</v>
      </c>
      <c r="G88" s="80">
        <v>18.329999999999998</v>
      </c>
      <c r="H88" s="20">
        <v>21.08</v>
      </c>
      <c r="I88" s="20">
        <v>21.45</v>
      </c>
      <c r="J88" s="20">
        <v>22</v>
      </c>
    </row>
    <row r="89" spans="1:10" x14ac:dyDescent="0.2">
      <c r="A89" s="20">
        <v>4</v>
      </c>
      <c r="B89" s="19">
        <v>182539</v>
      </c>
      <c r="C89" s="72" t="s">
        <v>62</v>
      </c>
      <c r="D89" s="20">
        <v>48</v>
      </c>
      <c r="E89" s="20">
        <v>0</v>
      </c>
      <c r="F89" s="84">
        <v>6</v>
      </c>
      <c r="G89" s="80">
        <v>55</v>
      </c>
      <c r="H89" s="20">
        <v>63.25</v>
      </c>
      <c r="I89" s="20">
        <v>64.349999999999994</v>
      </c>
      <c r="J89" s="20">
        <v>66</v>
      </c>
    </row>
    <row r="90" spans="1:10" x14ac:dyDescent="0.2">
      <c r="A90" s="20">
        <v>4</v>
      </c>
      <c r="B90" s="19">
        <v>182549</v>
      </c>
      <c r="C90" s="72" t="s">
        <v>62</v>
      </c>
      <c r="D90" s="20">
        <v>48</v>
      </c>
      <c r="E90" s="20">
        <v>9.06</v>
      </c>
      <c r="F90" s="84">
        <v>6</v>
      </c>
      <c r="G90" s="80">
        <v>55</v>
      </c>
      <c r="H90" s="20">
        <v>63.25</v>
      </c>
      <c r="I90" s="20">
        <v>64.349999999999994</v>
      </c>
      <c r="J90" s="20">
        <v>66</v>
      </c>
    </row>
    <row r="91" spans="1:10" x14ac:dyDescent="0.2">
      <c r="A91" s="20">
        <v>4</v>
      </c>
      <c r="B91" s="19">
        <v>182569</v>
      </c>
      <c r="C91" s="20" t="s">
        <v>62</v>
      </c>
      <c r="D91" s="20">
        <v>48</v>
      </c>
      <c r="E91" s="20">
        <v>0</v>
      </c>
      <c r="F91" s="84">
        <v>6</v>
      </c>
      <c r="G91" s="80">
        <v>55</v>
      </c>
      <c r="H91" s="20">
        <v>63.25</v>
      </c>
      <c r="I91" s="20">
        <v>64.349999999999994</v>
      </c>
      <c r="J91" s="20">
        <v>66</v>
      </c>
    </row>
    <row r="92" spans="1:10" x14ac:dyDescent="0.2">
      <c r="A92" s="20">
        <v>4</v>
      </c>
      <c r="B92" s="19">
        <v>305011</v>
      </c>
      <c r="C92" s="72" t="s">
        <v>62</v>
      </c>
      <c r="D92" s="20">
        <v>12</v>
      </c>
      <c r="E92" s="20">
        <v>27.5</v>
      </c>
      <c r="F92" s="84">
        <v>1</v>
      </c>
      <c r="G92" s="80">
        <v>31.67</v>
      </c>
      <c r="H92" s="20">
        <v>36.42</v>
      </c>
      <c r="I92" s="20">
        <v>37.049999999999997</v>
      </c>
      <c r="J92" s="20">
        <v>38</v>
      </c>
    </row>
    <row r="93" spans="1:10" x14ac:dyDescent="0.2">
      <c r="A93" s="20">
        <v>4</v>
      </c>
      <c r="B93" s="19">
        <v>308449</v>
      </c>
      <c r="C93" s="20" t="s">
        <v>62</v>
      </c>
      <c r="D93" s="20">
        <v>48</v>
      </c>
      <c r="E93" s="20">
        <v>0</v>
      </c>
      <c r="F93" s="84">
        <v>6</v>
      </c>
      <c r="G93" s="80">
        <v>55</v>
      </c>
      <c r="H93" s="20">
        <v>63.25</v>
      </c>
      <c r="I93" s="20">
        <v>64.349999999999994</v>
      </c>
      <c r="J93" s="20">
        <v>66</v>
      </c>
    </row>
    <row r="94" spans="1:10" x14ac:dyDescent="0.2">
      <c r="A94" s="20">
        <v>4</v>
      </c>
      <c r="B94" s="19">
        <v>408672</v>
      </c>
      <c r="C94" s="20" t="s">
        <v>62</v>
      </c>
      <c r="D94" s="20">
        <v>48</v>
      </c>
      <c r="E94" s="20">
        <v>0</v>
      </c>
      <c r="F94" s="84">
        <v>6</v>
      </c>
      <c r="G94" s="80">
        <v>55</v>
      </c>
      <c r="H94" s="20">
        <v>63.25</v>
      </c>
      <c r="I94" s="20">
        <v>64.349999999999994</v>
      </c>
      <c r="J94" s="20">
        <v>66</v>
      </c>
    </row>
    <row r="95" spans="1:10" x14ac:dyDescent="0.2">
      <c r="A95" s="20">
        <v>4</v>
      </c>
      <c r="B95" s="19">
        <v>408673</v>
      </c>
      <c r="C95" s="20" t="s">
        <v>62</v>
      </c>
      <c r="D95" s="20">
        <v>48</v>
      </c>
      <c r="E95" s="20">
        <v>0</v>
      </c>
      <c r="F95" s="84">
        <v>6</v>
      </c>
      <c r="G95" s="80">
        <v>55</v>
      </c>
      <c r="H95" s="20">
        <v>63.25</v>
      </c>
      <c r="I95" s="20">
        <v>64.349999999999994</v>
      </c>
      <c r="J95" s="20">
        <v>66</v>
      </c>
    </row>
    <row r="96" spans="1:10" x14ac:dyDescent="0.2">
      <c r="A96" s="20">
        <v>4</v>
      </c>
      <c r="B96" s="19">
        <v>459345</v>
      </c>
      <c r="C96" s="72" t="s">
        <v>62</v>
      </c>
      <c r="D96" s="20">
        <v>12</v>
      </c>
      <c r="E96" s="20">
        <v>0</v>
      </c>
      <c r="F96" s="84">
        <v>1</v>
      </c>
      <c r="G96" s="80">
        <v>18.329999999999998</v>
      </c>
      <c r="H96" s="20">
        <v>21.08</v>
      </c>
      <c r="I96" s="20">
        <v>21.45</v>
      </c>
      <c r="J96" s="20">
        <v>22</v>
      </c>
    </row>
    <row r="97" spans="1:10" x14ac:dyDescent="0.2">
      <c r="A97" s="20">
        <v>4</v>
      </c>
      <c r="B97" s="19">
        <v>595359</v>
      </c>
      <c r="C97" s="72" t="s">
        <v>62</v>
      </c>
      <c r="D97" s="20">
        <v>36</v>
      </c>
      <c r="E97" s="20">
        <v>0</v>
      </c>
      <c r="F97" s="84">
        <v>6</v>
      </c>
      <c r="G97" s="80">
        <v>45</v>
      </c>
      <c r="H97" s="20">
        <v>51.75</v>
      </c>
      <c r="I97" s="20">
        <v>52.65</v>
      </c>
      <c r="J97" s="20">
        <v>54</v>
      </c>
    </row>
    <row r="98" spans="1:10" x14ac:dyDescent="0.2">
      <c r="A98" s="20">
        <v>5</v>
      </c>
      <c r="B98" s="19">
        <v>123456</v>
      </c>
      <c r="C98" s="20" t="s">
        <v>63</v>
      </c>
      <c r="D98" s="20">
        <v>12</v>
      </c>
      <c r="E98" s="20"/>
      <c r="F98" s="79">
        <v>3</v>
      </c>
      <c r="G98" s="80">
        <v>0</v>
      </c>
      <c r="H98" s="20">
        <v>0</v>
      </c>
      <c r="I98" s="20">
        <v>0</v>
      </c>
      <c r="J98" s="20">
        <v>0</v>
      </c>
    </row>
    <row r="99" spans="1:10" x14ac:dyDescent="0.2">
      <c r="A99" s="20">
        <v>5</v>
      </c>
      <c r="B99" s="19">
        <v>210353</v>
      </c>
      <c r="C99" s="72" t="s">
        <v>62</v>
      </c>
      <c r="D99" s="20">
        <v>48</v>
      </c>
      <c r="E99" s="20">
        <v>8.44</v>
      </c>
      <c r="F99" s="84">
        <v>6</v>
      </c>
      <c r="G99" s="80">
        <v>96.67</v>
      </c>
      <c r="H99" s="20">
        <v>111.17</v>
      </c>
      <c r="I99" s="20">
        <v>113.1</v>
      </c>
      <c r="J99" s="20">
        <v>116</v>
      </c>
    </row>
    <row r="100" spans="1:10" x14ac:dyDescent="0.2">
      <c r="A100" s="20">
        <v>5</v>
      </c>
      <c r="B100" s="19">
        <v>318926</v>
      </c>
      <c r="C100" s="20" t="s">
        <v>62</v>
      </c>
      <c r="D100" s="20">
        <v>24</v>
      </c>
      <c r="E100" s="20">
        <v>22.74</v>
      </c>
      <c r="F100" s="84">
        <v>1</v>
      </c>
      <c r="G100" s="80">
        <v>20.83</v>
      </c>
      <c r="H100" s="20">
        <v>23.95</v>
      </c>
      <c r="I100" s="20">
        <v>24.37</v>
      </c>
      <c r="J100" s="20">
        <v>25</v>
      </c>
    </row>
    <row r="101" spans="1:10" x14ac:dyDescent="0.2">
      <c r="A101" s="20">
        <v>5</v>
      </c>
      <c r="B101" s="19">
        <v>318931</v>
      </c>
      <c r="C101" s="20" t="s">
        <v>62</v>
      </c>
      <c r="D101" s="20">
        <v>24</v>
      </c>
      <c r="E101" s="20">
        <v>22.75</v>
      </c>
      <c r="F101" s="84">
        <v>3</v>
      </c>
      <c r="G101" s="80">
        <v>20.83</v>
      </c>
      <c r="H101" s="20">
        <v>23.95</v>
      </c>
      <c r="I101" s="20">
        <v>24.37</v>
      </c>
      <c r="J101" s="20">
        <v>25</v>
      </c>
    </row>
    <row r="102" spans="1:10" x14ac:dyDescent="0.2">
      <c r="A102" s="20">
        <v>5</v>
      </c>
      <c r="B102" s="19">
        <v>318932</v>
      </c>
      <c r="C102" s="20" t="s">
        <v>62</v>
      </c>
      <c r="D102" s="20">
        <v>12</v>
      </c>
      <c r="E102" s="20">
        <v>0</v>
      </c>
      <c r="F102" s="84">
        <v>1</v>
      </c>
      <c r="G102" s="80">
        <v>34.167000000000002</v>
      </c>
      <c r="H102" s="20">
        <v>39.29</v>
      </c>
      <c r="I102" s="20">
        <v>39.979999999999997</v>
      </c>
      <c r="J102" s="20">
        <v>41</v>
      </c>
    </row>
    <row r="103" spans="1:10" x14ac:dyDescent="0.2">
      <c r="A103" s="20">
        <v>5</v>
      </c>
      <c r="B103" s="19">
        <v>404189</v>
      </c>
      <c r="C103" s="20" t="s">
        <v>62</v>
      </c>
      <c r="D103" s="20">
        <v>12</v>
      </c>
      <c r="E103" s="20">
        <v>35.590000000000003</v>
      </c>
      <c r="F103" s="84">
        <v>3</v>
      </c>
      <c r="G103" s="80">
        <v>97.5</v>
      </c>
      <c r="H103" s="20">
        <v>112.13</v>
      </c>
      <c r="I103" s="20">
        <v>114.08</v>
      </c>
      <c r="J103" s="20">
        <v>117</v>
      </c>
    </row>
    <row r="104" spans="1:10" x14ac:dyDescent="0.2">
      <c r="A104" s="20">
        <v>5</v>
      </c>
      <c r="B104" s="19">
        <v>453400</v>
      </c>
      <c r="C104" s="72" t="s">
        <v>62</v>
      </c>
      <c r="D104" s="20">
        <v>12</v>
      </c>
      <c r="E104" s="20">
        <v>0</v>
      </c>
      <c r="F104" s="84">
        <v>1</v>
      </c>
      <c r="G104" s="80"/>
      <c r="H104" s="20">
        <v>0</v>
      </c>
      <c r="I104" s="20">
        <v>0</v>
      </c>
      <c r="J104" s="20">
        <v>0</v>
      </c>
    </row>
    <row r="105" spans="1:10" x14ac:dyDescent="0.2">
      <c r="A105" s="20">
        <v>5</v>
      </c>
      <c r="B105" s="19">
        <v>453401</v>
      </c>
      <c r="C105" s="72" t="s">
        <v>62</v>
      </c>
      <c r="D105" s="20">
        <v>12</v>
      </c>
      <c r="E105" s="20">
        <v>21.34</v>
      </c>
      <c r="F105" s="84">
        <v>1</v>
      </c>
      <c r="G105" s="80">
        <v>20.83</v>
      </c>
      <c r="H105" s="20">
        <v>23.95</v>
      </c>
      <c r="I105" s="20">
        <v>24.37</v>
      </c>
      <c r="J105" s="20">
        <v>25</v>
      </c>
    </row>
    <row r="106" spans="1:10" x14ac:dyDescent="0.2">
      <c r="A106" s="20">
        <v>5</v>
      </c>
      <c r="B106" s="19">
        <v>453404</v>
      </c>
      <c r="C106" s="72" t="s">
        <v>62</v>
      </c>
      <c r="D106" s="20">
        <v>12</v>
      </c>
      <c r="E106" s="20">
        <v>16.55</v>
      </c>
      <c r="F106" s="84">
        <v>1</v>
      </c>
      <c r="G106" s="80">
        <v>20.83</v>
      </c>
      <c r="H106" s="20">
        <v>23.95</v>
      </c>
      <c r="I106" s="20">
        <v>24.37</v>
      </c>
      <c r="J106" s="20">
        <v>25</v>
      </c>
    </row>
    <row r="107" spans="1:10" x14ac:dyDescent="0.2">
      <c r="A107" s="20">
        <v>5</v>
      </c>
      <c r="B107" s="19">
        <v>453737</v>
      </c>
      <c r="C107" s="72" t="s">
        <v>62</v>
      </c>
      <c r="D107" s="20">
        <v>24</v>
      </c>
      <c r="E107" s="20">
        <v>27.25</v>
      </c>
      <c r="F107" s="84">
        <v>3</v>
      </c>
      <c r="G107" s="80"/>
      <c r="H107" s="20">
        <v>0</v>
      </c>
      <c r="I107" s="20">
        <v>0</v>
      </c>
      <c r="J107" s="20">
        <v>0</v>
      </c>
    </row>
    <row r="108" spans="1:10" x14ac:dyDescent="0.2">
      <c r="A108" s="20">
        <v>5</v>
      </c>
      <c r="B108" s="19">
        <v>453738</v>
      </c>
      <c r="C108" s="72" t="s">
        <v>62</v>
      </c>
      <c r="D108" s="20">
        <v>24</v>
      </c>
      <c r="E108" s="20">
        <v>27.75</v>
      </c>
      <c r="F108" s="84">
        <v>3</v>
      </c>
      <c r="G108" s="80"/>
      <c r="H108" s="20">
        <v>0</v>
      </c>
      <c r="I108" s="20">
        <v>0</v>
      </c>
      <c r="J108" s="20">
        <v>0</v>
      </c>
    </row>
    <row r="109" spans="1:10" x14ac:dyDescent="0.2">
      <c r="A109" s="20">
        <v>5</v>
      </c>
      <c r="B109" s="19">
        <v>453744</v>
      </c>
      <c r="C109" s="72" t="s">
        <v>62</v>
      </c>
      <c r="D109" s="20">
        <v>12</v>
      </c>
      <c r="E109" s="20">
        <v>0</v>
      </c>
      <c r="F109" s="84">
        <v>1</v>
      </c>
      <c r="G109" s="80">
        <v>28.33</v>
      </c>
      <c r="H109" s="20">
        <v>32.58</v>
      </c>
      <c r="I109" s="20">
        <v>33.15</v>
      </c>
      <c r="J109" s="20">
        <v>34</v>
      </c>
    </row>
    <row r="110" spans="1:10" x14ac:dyDescent="0.2">
      <c r="A110" s="20">
        <v>5</v>
      </c>
      <c r="B110" s="19">
        <v>453752</v>
      </c>
      <c r="C110" s="72" t="s">
        <v>62</v>
      </c>
      <c r="D110" s="20">
        <v>24</v>
      </c>
      <c r="E110" s="20">
        <v>32.49</v>
      </c>
      <c r="F110" s="84">
        <v>3</v>
      </c>
      <c r="G110" s="80"/>
      <c r="H110" s="20">
        <v>0</v>
      </c>
      <c r="I110" s="20">
        <v>0</v>
      </c>
      <c r="J110" s="20">
        <v>0</v>
      </c>
    </row>
    <row r="111" spans="1:10" x14ac:dyDescent="0.2">
      <c r="A111" s="20">
        <v>5</v>
      </c>
      <c r="B111" s="19">
        <v>453754</v>
      </c>
      <c r="C111" s="72" t="s">
        <v>62</v>
      </c>
      <c r="D111" s="20">
        <v>24</v>
      </c>
      <c r="E111" s="20">
        <v>26.28</v>
      </c>
      <c r="F111" s="84">
        <v>3</v>
      </c>
      <c r="G111" s="80"/>
      <c r="H111" s="20">
        <v>0</v>
      </c>
      <c r="I111" s="20">
        <v>0</v>
      </c>
      <c r="J111" s="20">
        <v>0</v>
      </c>
    </row>
    <row r="112" spans="1:10" x14ac:dyDescent="0.2">
      <c r="A112" s="20">
        <v>5</v>
      </c>
      <c r="B112" s="19">
        <v>453758</v>
      </c>
      <c r="C112" s="72" t="s">
        <v>62</v>
      </c>
      <c r="D112" s="20">
        <v>12</v>
      </c>
      <c r="E112" s="20">
        <v>0</v>
      </c>
      <c r="F112" s="84">
        <v>1</v>
      </c>
      <c r="G112" s="80">
        <v>28.33</v>
      </c>
      <c r="H112" s="20">
        <v>32.58</v>
      </c>
      <c r="I112" s="20">
        <v>33.15</v>
      </c>
      <c r="J112" s="20">
        <v>34</v>
      </c>
    </row>
    <row r="113" spans="1:10" x14ac:dyDescent="0.2">
      <c r="A113" s="20">
        <v>5</v>
      </c>
      <c r="B113" s="19">
        <v>453770</v>
      </c>
      <c r="C113" s="72" t="s">
        <v>62</v>
      </c>
      <c r="D113" s="20">
        <v>12</v>
      </c>
      <c r="E113" s="20">
        <v>0</v>
      </c>
      <c r="F113" s="84">
        <v>1</v>
      </c>
      <c r="G113" s="80">
        <v>28.33</v>
      </c>
      <c r="H113" s="20">
        <v>32.58</v>
      </c>
      <c r="I113" s="20">
        <v>33.15</v>
      </c>
      <c r="J113" s="20">
        <v>34</v>
      </c>
    </row>
    <row r="114" spans="1:10" x14ac:dyDescent="0.2">
      <c r="A114" s="20">
        <v>5</v>
      </c>
      <c r="B114" s="19">
        <v>453772</v>
      </c>
      <c r="C114" s="20" t="s">
        <v>62</v>
      </c>
      <c r="D114" s="20">
        <v>6</v>
      </c>
      <c r="E114" s="20">
        <v>59.75</v>
      </c>
      <c r="F114" s="84">
        <v>1</v>
      </c>
      <c r="G114" s="80">
        <v>58.33</v>
      </c>
      <c r="H114" s="20">
        <v>67.08</v>
      </c>
      <c r="I114" s="20">
        <v>68.25</v>
      </c>
      <c r="J114" s="20">
        <v>70</v>
      </c>
    </row>
    <row r="115" spans="1:10" x14ac:dyDescent="0.2">
      <c r="A115" s="20">
        <v>5</v>
      </c>
      <c r="B115" s="19">
        <v>453778</v>
      </c>
      <c r="C115" s="72" t="s">
        <v>62</v>
      </c>
      <c r="D115" s="20">
        <v>12</v>
      </c>
      <c r="E115" s="20">
        <v>0</v>
      </c>
      <c r="F115" s="84">
        <v>1</v>
      </c>
      <c r="G115" s="80">
        <v>28.33</v>
      </c>
      <c r="H115" s="20">
        <v>32.58</v>
      </c>
      <c r="I115" s="20">
        <v>33.15</v>
      </c>
      <c r="J115" s="20">
        <v>34</v>
      </c>
    </row>
    <row r="116" spans="1:10" x14ac:dyDescent="0.2">
      <c r="A116" s="20">
        <v>5</v>
      </c>
      <c r="B116" s="19">
        <v>453780</v>
      </c>
      <c r="C116" s="20" t="s">
        <v>62</v>
      </c>
      <c r="D116" s="20">
        <v>12</v>
      </c>
      <c r="E116" s="20">
        <v>0</v>
      </c>
      <c r="F116" s="84">
        <v>1</v>
      </c>
      <c r="G116" s="80">
        <v>28.33</v>
      </c>
      <c r="H116" s="20">
        <v>32.58</v>
      </c>
      <c r="I116" s="20">
        <v>33.15</v>
      </c>
      <c r="J116" s="20">
        <v>34</v>
      </c>
    </row>
    <row r="117" spans="1:10" x14ac:dyDescent="0.2">
      <c r="A117" s="20">
        <v>5</v>
      </c>
      <c r="B117" s="19">
        <v>453788</v>
      </c>
      <c r="C117" s="20" t="s">
        <v>62</v>
      </c>
      <c r="D117" s="20">
        <v>12</v>
      </c>
      <c r="E117" s="20">
        <v>0</v>
      </c>
      <c r="F117" s="84">
        <v>1</v>
      </c>
      <c r="G117" s="80">
        <v>28.33</v>
      </c>
      <c r="H117" s="20">
        <v>32.58</v>
      </c>
      <c r="I117" s="20">
        <v>33.15</v>
      </c>
      <c r="J117" s="20">
        <v>34</v>
      </c>
    </row>
    <row r="118" spans="1:10" x14ac:dyDescent="0.2">
      <c r="A118" s="20">
        <v>5</v>
      </c>
      <c r="B118" s="19">
        <v>453802</v>
      </c>
      <c r="C118" s="72" t="s">
        <v>62</v>
      </c>
      <c r="D118" s="20">
        <v>12</v>
      </c>
      <c r="E118" s="20">
        <v>44.73</v>
      </c>
      <c r="F118" s="84">
        <v>1</v>
      </c>
      <c r="G118" s="80"/>
      <c r="H118" s="20">
        <v>0</v>
      </c>
      <c r="I118" s="20">
        <v>0</v>
      </c>
      <c r="J118" s="20">
        <v>0</v>
      </c>
    </row>
    <row r="119" spans="1:10" x14ac:dyDescent="0.2">
      <c r="A119" s="20">
        <v>5</v>
      </c>
      <c r="B119" s="19">
        <v>453809</v>
      </c>
      <c r="C119" s="72" t="s">
        <v>62</v>
      </c>
      <c r="D119" s="20">
        <v>12</v>
      </c>
      <c r="E119" s="20">
        <v>36.119999999999997</v>
      </c>
      <c r="F119" s="84">
        <v>1</v>
      </c>
      <c r="G119" s="80"/>
      <c r="H119" s="20">
        <v>0</v>
      </c>
      <c r="I119" s="20">
        <v>0</v>
      </c>
      <c r="J119" s="20">
        <v>0</v>
      </c>
    </row>
    <row r="120" spans="1:10" x14ac:dyDescent="0.2">
      <c r="A120" s="20">
        <v>5</v>
      </c>
      <c r="B120" s="19">
        <v>456456</v>
      </c>
      <c r="C120" s="20" t="s">
        <v>62</v>
      </c>
      <c r="D120" s="20">
        <v>8</v>
      </c>
      <c r="E120" s="20">
        <v>0</v>
      </c>
      <c r="F120" s="84">
        <v>1</v>
      </c>
      <c r="G120" s="80">
        <v>16.670000000000002</v>
      </c>
      <c r="H120" s="20">
        <v>19.170000000000002</v>
      </c>
      <c r="I120" s="20">
        <v>19.5</v>
      </c>
      <c r="J120" s="20">
        <v>20</v>
      </c>
    </row>
    <row r="121" spans="1:10" x14ac:dyDescent="0.2">
      <c r="A121" s="20">
        <v>5</v>
      </c>
      <c r="B121" s="19">
        <v>456457</v>
      </c>
      <c r="C121" s="20" t="s">
        <v>62</v>
      </c>
      <c r="D121" s="20">
        <v>8</v>
      </c>
      <c r="E121" s="20">
        <v>0</v>
      </c>
      <c r="F121" s="84">
        <v>1</v>
      </c>
      <c r="G121" s="80">
        <v>16.670000000000002</v>
      </c>
      <c r="H121" s="20">
        <v>19.170000000000002</v>
      </c>
      <c r="I121" s="20">
        <v>19.5</v>
      </c>
      <c r="J121" s="20">
        <v>20</v>
      </c>
    </row>
    <row r="122" spans="1:10" x14ac:dyDescent="0.2">
      <c r="A122" s="20">
        <v>6</v>
      </c>
      <c r="B122" s="19">
        <v>100484</v>
      </c>
      <c r="C122" s="20" t="s">
        <v>62</v>
      </c>
      <c r="D122" s="20">
        <v>120</v>
      </c>
      <c r="E122" s="20">
        <v>6.67</v>
      </c>
      <c r="F122" s="84">
        <v>12</v>
      </c>
      <c r="G122" s="80">
        <v>79.167000000000002</v>
      </c>
      <c r="H122" s="20">
        <v>91.04</v>
      </c>
      <c r="I122" s="20">
        <v>92.63</v>
      </c>
      <c r="J122" s="20">
        <v>95</v>
      </c>
    </row>
    <row r="123" spans="1:10" x14ac:dyDescent="0.2">
      <c r="A123" s="20">
        <v>6</v>
      </c>
      <c r="B123" s="19">
        <v>102181</v>
      </c>
      <c r="C123" s="20" t="s">
        <v>62</v>
      </c>
      <c r="D123" s="20">
        <v>120</v>
      </c>
      <c r="E123" s="20">
        <v>6.67</v>
      </c>
      <c r="F123" s="84">
        <v>12</v>
      </c>
      <c r="G123" s="80">
        <v>90.83</v>
      </c>
      <c r="H123" s="20">
        <v>104.45</v>
      </c>
      <c r="I123" s="20">
        <v>106.27</v>
      </c>
      <c r="J123" s="20">
        <v>109</v>
      </c>
    </row>
    <row r="124" spans="1:10" x14ac:dyDescent="0.2">
      <c r="A124" s="20">
        <v>6</v>
      </c>
      <c r="B124" s="19">
        <v>105016</v>
      </c>
      <c r="C124" s="20" t="s">
        <v>62</v>
      </c>
      <c r="D124" s="20">
        <v>72</v>
      </c>
      <c r="E124" s="20">
        <v>9.7200000000000006</v>
      </c>
      <c r="F124" s="84">
        <v>6</v>
      </c>
      <c r="G124" s="80">
        <v>90.83</v>
      </c>
      <c r="H124" s="20">
        <v>104.45</v>
      </c>
      <c r="I124" s="20">
        <v>106.27</v>
      </c>
      <c r="J124" s="20">
        <v>109</v>
      </c>
    </row>
    <row r="125" spans="1:10" x14ac:dyDescent="0.2">
      <c r="A125" s="20">
        <v>6</v>
      </c>
      <c r="B125" s="19">
        <v>319174</v>
      </c>
      <c r="C125" s="72" t="s">
        <v>62</v>
      </c>
      <c r="D125" s="20">
        <v>120</v>
      </c>
      <c r="E125" s="20">
        <v>5.51</v>
      </c>
      <c r="F125" s="84">
        <v>12</v>
      </c>
      <c r="G125" s="80">
        <v>76.67</v>
      </c>
      <c r="H125" s="20">
        <v>88.17</v>
      </c>
      <c r="I125" s="20">
        <v>89.7</v>
      </c>
      <c r="J125" s="20">
        <v>92</v>
      </c>
    </row>
    <row r="126" spans="1:10" x14ac:dyDescent="0.2">
      <c r="A126" s="20">
        <v>6</v>
      </c>
      <c r="B126" s="19">
        <v>319175</v>
      </c>
      <c r="C126" s="72" t="s">
        <v>62</v>
      </c>
      <c r="D126" s="20">
        <v>60</v>
      </c>
      <c r="E126" s="20">
        <v>16.21</v>
      </c>
      <c r="F126" s="84">
        <v>6</v>
      </c>
      <c r="G126" s="80"/>
      <c r="H126" s="20">
        <v>0</v>
      </c>
      <c r="I126" s="20">
        <v>0</v>
      </c>
      <c r="J126" s="20">
        <v>0</v>
      </c>
    </row>
    <row r="127" spans="1:10" x14ac:dyDescent="0.2">
      <c r="A127" s="20">
        <v>6</v>
      </c>
      <c r="B127" s="19">
        <v>319177</v>
      </c>
      <c r="C127" s="72" t="s">
        <v>62</v>
      </c>
      <c r="D127" s="20">
        <v>120</v>
      </c>
      <c r="E127" s="20">
        <v>7.7</v>
      </c>
      <c r="F127" s="84">
        <v>12</v>
      </c>
      <c r="G127" s="80">
        <v>90.83</v>
      </c>
      <c r="H127" s="20">
        <v>104.45</v>
      </c>
      <c r="I127" s="20">
        <v>106.27</v>
      </c>
      <c r="J127" s="20">
        <v>109</v>
      </c>
    </row>
    <row r="128" spans="1:10" x14ac:dyDescent="0.2">
      <c r="A128" s="20">
        <v>6</v>
      </c>
      <c r="B128" s="19">
        <v>319178</v>
      </c>
      <c r="C128" s="72" t="s">
        <v>62</v>
      </c>
      <c r="D128" s="20">
        <v>60</v>
      </c>
      <c r="E128" s="20">
        <v>16.149999999999999</v>
      </c>
      <c r="F128" s="84">
        <v>6</v>
      </c>
      <c r="G128" s="80">
        <v>98.33</v>
      </c>
      <c r="H128" s="20">
        <v>113.08</v>
      </c>
      <c r="I128" s="20">
        <v>115.05</v>
      </c>
      <c r="J128" s="20">
        <v>118</v>
      </c>
    </row>
    <row r="129" spans="1:10" x14ac:dyDescent="0.2">
      <c r="A129" s="20">
        <v>6</v>
      </c>
      <c r="B129" s="19">
        <v>319181</v>
      </c>
      <c r="C129" s="20" t="s">
        <v>62</v>
      </c>
      <c r="D129" s="20">
        <v>120</v>
      </c>
      <c r="E129" s="20">
        <v>8.8699999999999992</v>
      </c>
      <c r="F129" s="84">
        <v>12</v>
      </c>
      <c r="G129" s="80">
        <v>90.83</v>
      </c>
      <c r="H129" s="20">
        <v>104.45</v>
      </c>
      <c r="I129" s="20">
        <v>106.27</v>
      </c>
      <c r="J129" s="20">
        <v>109</v>
      </c>
    </row>
    <row r="130" spans="1:10" x14ac:dyDescent="0.2">
      <c r="A130" s="20">
        <v>6</v>
      </c>
      <c r="B130" s="19">
        <v>319184</v>
      </c>
      <c r="C130" s="72" t="s">
        <v>62</v>
      </c>
      <c r="D130" s="20">
        <v>120</v>
      </c>
      <c r="E130" s="20">
        <v>2.93</v>
      </c>
      <c r="F130" s="84">
        <v>12</v>
      </c>
      <c r="G130" s="80">
        <v>108.33</v>
      </c>
      <c r="H130" s="20">
        <v>124.58</v>
      </c>
      <c r="I130" s="20">
        <v>126.75</v>
      </c>
      <c r="J130" s="20">
        <v>130</v>
      </c>
    </row>
    <row r="131" spans="1:10" x14ac:dyDescent="0.2">
      <c r="A131" s="20">
        <v>6</v>
      </c>
      <c r="B131" s="19">
        <v>319189</v>
      </c>
      <c r="C131" s="72" t="s">
        <v>62</v>
      </c>
      <c r="D131" s="20">
        <v>72</v>
      </c>
      <c r="E131" s="20">
        <v>10.57</v>
      </c>
      <c r="F131" s="84">
        <v>12</v>
      </c>
      <c r="G131" s="80">
        <v>120.83</v>
      </c>
      <c r="H131" s="20">
        <v>138.94999999999999</v>
      </c>
      <c r="I131" s="20">
        <v>141.37</v>
      </c>
      <c r="J131" s="20">
        <v>145</v>
      </c>
    </row>
    <row r="132" spans="1:10" x14ac:dyDescent="0.2">
      <c r="A132" s="20">
        <v>6</v>
      </c>
      <c r="B132" s="19">
        <v>319492</v>
      </c>
      <c r="C132" s="72" t="s">
        <v>62</v>
      </c>
      <c r="D132" s="20">
        <v>120</v>
      </c>
      <c r="E132" s="20">
        <v>9.0399999999999991</v>
      </c>
      <c r="F132" s="84">
        <v>12</v>
      </c>
      <c r="G132" s="80">
        <v>90.83</v>
      </c>
      <c r="H132" s="20">
        <v>104.45</v>
      </c>
      <c r="I132" s="20">
        <v>106.27</v>
      </c>
      <c r="J132" s="20">
        <v>109</v>
      </c>
    </row>
    <row r="133" spans="1:10" x14ac:dyDescent="0.2">
      <c r="A133" s="20">
        <v>6</v>
      </c>
      <c r="B133" s="19">
        <v>319496</v>
      </c>
      <c r="C133" s="72" t="s">
        <v>62</v>
      </c>
      <c r="D133" s="20">
        <v>72</v>
      </c>
      <c r="E133" s="20">
        <v>9.9600000000000009</v>
      </c>
      <c r="F133" s="84">
        <v>6</v>
      </c>
      <c r="G133" s="80">
        <v>120.83</v>
      </c>
      <c r="H133" s="20">
        <v>138.94999999999999</v>
      </c>
      <c r="I133" s="20">
        <v>141.37</v>
      </c>
      <c r="J133" s="20">
        <v>145</v>
      </c>
    </row>
    <row r="134" spans="1:10" x14ac:dyDescent="0.2">
      <c r="A134" s="20">
        <v>6</v>
      </c>
      <c r="B134" s="19">
        <v>404266</v>
      </c>
      <c r="C134" s="20" t="s">
        <v>62</v>
      </c>
      <c r="D134" s="20">
        <v>60</v>
      </c>
      <c r="E134" s="20">
        <v>0</v>
      </c>
      <c r="F134" s="84">
        <v>6</v>
      </c>
      <c r="G134" s="80">
        <v>0</v>
      </c>
      <c r="H134" s="20">
        <v>0</v>
      </c>
      <c r="I134" s="20">
        <v>0</v>
      </c>
      <c r="J134" s="20">
        <v>0</v>
      </c>
    </row>
    <row r="135" spans="1:10" x14ac:dyDescent="0.2">
      <c r="A135" s="20">
        <v>6</v>
      </c>
      <c r="B135" s="19">
        <v>452712</v>
      </c>
      <c r="C135" s="72" t="s">
        <v>62</v>
      </c>
      <c r="D135" s="20">
        <v>120</v>
      </c>
      <c r="E135" s="20">
        <v>4.22</v>
      </c>
      <c r="F135" s="84">
        <v>12</v>
      </c>
      <c r="G135" s="80">
        <v>90.83</v>
      </c>
      <c r="H135" s="20">
        <v>104.45</v>
      </c>
      <c r="I135" s="20">
        <v>106.27</v>
      </c>
      <c r="J135" s="20">
        <v>109</v>
      </c>
    </row>
    <row r="136" spans="1:10" x14ac:dyDescent="0.2">
      <c r="A136" s="20">
        <v>6</v>
      </c>
      <c r="B136" s="19">
        <v>455680</v>
      </c>
      <c r="C136" s="20" t="s">
        <v>62</v>
      </c>
      <c r="D136" s="20">
        <v>120</v>
      </c>
      <c r="E136" s="20">
        <v>7.82</v>
      </c>
      <c r="F136" s="84">
        <v>12</v>
      </c>
      <c r="G136" s="80">
        <v>77.5</v>
      </c>
      <c r="H136" s="20">
        <v>89.13</v>
      </c>
      <c r="I136" s="20">
        <v>90.68</v>
      </c>
      <c r="J136" s="20">
        <v>93</v>
      </c>
    </row>
    <row r="137" spans="1:10" x14ac:dyDescent="0.2">
      <c r="A137" s="20">
        <v>6</v>
      </c>
      <c r="B137" s="19">
        <v>459332</v>
      </c>
      <c r="C137" s="72" t="s">
        <v>62</v>
      </c>
      <c r="D137" s="20">
        <v>120</v>
      </c>
      <c r="E137" s="20">
        <v>0</v>
      </c>
      <c r="F137" s="84">
        <v>12</v>
      </c>
      <c r="G137" s="80">
        <v>110</v>
      </c>
      <c r="H137" s="20">
        <v>126.5</v>
      </c>
      <c r="I137" s="20">
        <v>128.69999999999999</v>
      </c>
      <c r="J137" s="20">
        <v>132</v>
      </c>
    </row>
    <row r="138" spans="1:10" x14ac:dyDescent="0.2">
      <c r="A138" s="20">
        <v>6</v>
      </c>
      <c r="B138" s="19">
        <v>591129</v>
      </c>
      <c r="C138" s="72" t="s">
        <v>62</v>
      </c>
      <c r="D138" s="20">
        <v>48</v>
      </c>
      <c r="E138" s="20">
        <v>0</v>
      </c>
      <c r="F138" s="84">
        <v>6</v>
      </c>
      <c r="G138" s="80">
        <v>64.167000000000002</v>
      </c>
      <c r="H138" s="20">
        <v>73.790000000000006</v>
      </c>
      <c r="I138" s="20">
        <v>75.08</v>
      </c>
      <c r="J138" s="20">
        <v>77</v>
      </c>
    </row>
    <row r="139" spans="1:10" x14ac:dyDescent="0.2">
      <c r="A139" s="20">
        <v>6</v>
      </c>
      <c r="B139" s="19">
        <v>591130</v>
      </c>
      <c r="C139" s="20" t="s">
        <v>62</v>
      </c>
      <c r="D139" s="20">
        <v>24</v>
      </c>
      <c r="E139" s="20">
        <v>0</v>
      </c>
      <c r="F139" s="84">
        <v>6</v>
      </c>
      <c r="G139" s="80">
        <v>175.26</v>
      </c>
      <c r="H139" s="20">
        <v>201.55</v>
      </c>
      <c r="I139" s="20">
        <v>205.05</v>
      </c>
      <c r="J139" s="20">
        <v>210.31</v>
      </c>
    </row>
    <row r="140" spans="1:10" x14ac:dyDescent="0.2">
      <c r="A140" s="20">
        <v>6</v>
      </c>
      <c r="B140" s="19">
        <v>591138</v>
      </c>
      <c r="C140" s="20" t="s">
        <v>62</v>
      </c>
      <c r="D140" s="20">
        <v>48</v>
      </c>
      <c r="E140" s="20">
        <v>0</v>
      </c>
      <c r="F140" s="84">
        <v>6</v>
      </c>
      <c r="G140" s="80">
        <v>79.167000000000002</v>
      </c>
      <c r="H140" s="20">
        <v>91.04</v>
      </c>
      <c r="I140" s="20">
        <v>92.63</v>
      </c>
      <c r="J140" s="20">
        <v>95</v>
      </c>
    </row>
    <row r="141" spans="1:10" x14ac:dyDescent="0.2">
      <c r="A141" s="20">
        <v>7</v>
      </c>
      <c r="B141" s="19">
        <v>215383</v>
      </c>
      <c r="C141" s="72" t="s">
        <v>62</v>
      </c>
      <c r="D141" s="20">
        <v>12</v>
      </c>
      <c r="E141" s="20">
        <v>43.75</v>
      </c>
      <c r="F141" s="84">
        <v>1</v>
      </c>
      <c r="G141" s="80">
        <v>65.83</v>
      </c>
      <c r="H141" s="20">
        <v>75.7</v>
      </c>
      <c r="I141" s="20">
        <v>77.02</v>
      </c>
      <c r="J141" s="20">
        <v>79</v>
      </c>
    </row>
    <row r="142" spans="1:10" x14ac:dyDescent="0.2">
      <c r="A142" s="20">
        <v>7</v>
      </c>
      <c r="B142" s="19">
        <v>888888</v>
      </c>
      <c r="C142" s="20" t="s">
        <v>60</v>
      </c>
      <c r="D142" s="20">
        <v>12</v>
      </c>
      <c r="E142" s="20"/>
      <c r="F142" s="79">
        <v>1</v>
      </c>
      <c r="G142" s="80">
        <v>0</v>
      </c>
      <c r="H142" s="20">
        <v>0</v>
      </c>
      <c r="I142" s="20">
        <v>0</v>
      </c>
      <c r="J142" s="20">
        <v>0</v>
      </c>
    </row>
    <row r="143" spans="1:10" x14ac:dyDescent="0.2">
      <c r="A143" s="20">
        <v>8</v>
      </c>
      <c r="B143" s="19">
        <v>309984</v>
      </c>
      <c r="C143" s="20" t="s">
        <v>59</v>
      </c>
      <c r="D143" s="20">
        <v>24</v>
      </c>
      <c r="E143" s="20">
        <v>0</v>
      </c>
      <c r="F143" s="84">
        <v>1</v>
      </c>
      <c r="G143" s="80">
        <v>0</v>
      </c>
      <c r="H143" s="20">
        <v>0</v>
      </c>
      <c r="I143" s="20">
        <v>0</v>
      </c>
      <c r="J143" s="20">
        <v>0</v>
      </c>
    </row>
    <row r="144" spans="1:10" x14ac:dyDescent="0.2">
      <c r="A144" s="20">
        <v>8</v>
      </c>
      <c r="B144" s="19">
        <v>591932</v>
      </c>
      <c r="C144" s="20" t="s">
        <v>57</v>
      </c>
      <c r="D144" s="20">
        <v>24</v>
      </c>
      <c r="E144" s="20">
        <v>0</v>
      </c>
      <c r="F144" s="84">
        <v>1</v>
      </c>
      <c r="G144" s="80">
        <v>0</v>
      </c>
      <c r="H144" s="20">
        <v>0</v>
      </c>
      <c r="I144" s="20">
        <v>0</v>
      </c>
      <c r="J144" s="20">
        <v>0</v>
      </c>
    </row>
    <row r="145" spans="1:10" x14ac:dyDescent="0.2">
      <c r="A145" s="20">
        <v>8</v>
      </c>
      <c r="B145" s="19">
        <v>595528</v>
      </c>
      <c r="C145" s="20" t="s">
        <v>56</v>
      </c>
      <c r="D145" s="20">
        <v>24</v>
      </c>
      <c r="E145" s="20">
        <v>0</v>
      </c>
      <c r="F145" s="84">
        <v>1</v>
      </c>
      <c r="G145" s="80">
        <v>0</v>
      </c>
      <c r="H145" s="20">
        <v>0</v>
      </c>
      <c r="I145" s="20">
        <v>0</v>
      </c>
      <c r="J145" s="20">
        <v>0</v>
      </c>
    </row>
    <row r="146" spans="1:10" x14ac:dyDescent="0.2">
      <c r="A146" s="20">
        <v>8</v>
      </c>
      <c r="B146" s="19">
        <v>595911</v>
      </c>
      <c r="C146" s="20" t="s">
        <v>58</v>
      </c>
      <c r="D146" s="20">
        <v>24</v>
      </c>
      <c r="E146" s="20">
        <v>0</v>
      </c>
      <c r="F146" s="84">
        <v>1</v>
      </c>
      <c r="G146" s="80">
        <v>0</v>
      </c>
      <c r="H146" s="20">
        <v>0</v>
      </c>
      <c r="I146" s="20">
        <v>0</v>
      </c>
      <c r="J146" s="20">
        <v>0</v>
      </c>
    </row>
    <row r="147" spans="1:10" x14ac:dyDescent="0.2">
      <c r="A147" s="20">
        <v>8</v>
      </c>
      <c r="B147" s="19">
        <v>599599</v>
      </c>
      <c r="C147" s="20" t="s">
        <v>61</v>
      </c>
      <c r="D147" s="20">
        <v>6</v>
      </c>
      <c r="E147" s="20"/>
      <c r="F147" s="79">
        <v>1</v>
      </c>
      <c r="G147" s="80">
        <v>0</v>
      </c>
      <c r="H147" s="20">
        <v>0</v>
      </c>
      <c r="I147" s="20">
        <v>0</v>
      </c>
      <c r="J147" s="20">
        <v>0</v>
      </c>
    </row>
  </sheetData>
  <sheetProtection sheet="1" objects="1" scenarios="1" selectLockedCells="1"/>
  <sortState ref="A5:J147">
    <sortCondition ref="A4"/>
    <sortCondition ref="B4"/>
  </sortState>
  <mergeCells count="1">
    <mergeCell ref="H3:J3"/>
  </mergeCells>
  <pageMargins left="0.62" right="0.59" top="0.45" bottom="0.6" header="0.3" footer="0.3"/>
  <pageSetup paperSize="9" scale="7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packprice_edit">
                <anchor>
                  <from>
                    <xdr:col>2</xdr:col>
                    <xdr:colOff>2009775</xdr:colOff>
                    <xdr:row>0</xdr:row>
                    <xdr:rowOff>47625</xdr:rowOff>
                  </from>
                  <to>
                    <xdr:col>2</xdr:col>
                    <xdr:colOff>2867025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7New</vt:lpstr>
      <vt:lpstr>STK</vt:lpstr>
      <vt:lpstr>Pro</vt:lpstr>
      <vt:lpstr>STK!Print_Area</vt:lpstr>
      <vt:lpstr>STK!Print_Titles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Dhiti</dc:creator>
  <cp:lastModifiedBy>FUTURERS</cp:lastModifiedBy>
  <cp:lastPrinted>2014-07-11T09:43:42Z</cp:lastPrinted>
  <dcterms:created xsi:type="dcterms:W3CDTF">2014-05-20T05:47:24Z</dcterms:created>
  <dcterms:modified xsi:type="dcterms:W3CDTF">2014-07-11T10:25:22Z</dcterms:modified>
</cp:coreProperties>
</file>