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21075" windowHeight="9165" activeTab="10"/>
  </bookViews>
  <sheets>
    <sheet name="1" sheetId="1" r:id="rId1"/>
    <sheet name="2" sheetId="2" r:id="rId2"/>
    <sheet name="3" sheetId="4" r:id="rId3"/>
    <sheet name="4" sheetId="13" r:id="rId4"/>
    <sheet name="5" sheetId="14" r:id="rId5"/>
    <sheet name="6" sheetId="5" r:id="rId6"/>
    <sheet name="7" sheetId="6" r:id="rId7"/>
    <sheet name="8" sheetId="15" r:id="rId8"/>
    <sheet name="9" sheetId="7" r:id="rId9"/>
    <sheet name="10" sheetId="16" r:id="rId10"/>
    <sheet name="11" sheetId="8" r:id="rId11"/>
    <sheet name="12" sheetId="17" r:id="rId12"/>
    <sheet name="13" sheetId="9" r:id="rId13"/>
    <sheet name="14" sheetId="18" r:id="rId14"/>
    <sheet name="15" sheetId="19" r:id="rId15"/>
    <sheet name="16" sheetId="11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  <sheet name="25" sheetId="28" r:id="rId25"/>
    <sheet name="26" sheetId="29" r:id="rId26"/>
    <sheet name="27" sheetId="30" r:id="rId27"/>
    <sheet name="28" sheetId="31" r:id="rId28"/>
    <sheet name="29" sheetId="32" r:id="rId29"/>
    <sheet name="30" sheetId="33" r:id="rId30"/>
    <sheet name="31" sheetId="35" r:id="rId31"/>
    <sheet name="Total" sheetId="12" r:id="rId32"/>
    <sheet name="Data" sheetId="10" r:id="rId33"/>
    <sheet name="Product Data" sheetId="3" r:id="rId34"/>
    <sheet name="Sheet1" sheetId="34" r:id="rId35"/>
  </sheets>
  <calcPr calcId="144525"/>
</workbook>
</file>

<file path=xl/calcChain.xml><?xml version="1.0" encoding="utf-8"?>
<calcChain xmlns="http://schemas.openxmlformats.org/spreadsheetml/2006/main">
  <c r="F16" i="12" l="1"/>
  <c r="J16" i="12"/>
  <c r="L16" i="12"/>
  <c r="N16" i="12"/>
  <c r="R16" i="12"/>
  <c r="B16" i="12"/>
  <c r="J16" i="8"/>
  <c r="P16" i="8" s="1"/>
  <c r="R16" i="8" s="1"/>
  <c r="S7" i="8"/>
  <c r="S8" i="8"/>
  <c r="S9" i="8"/>
  <c r="S10" i="8"/>
  <c r="S11" i="8"/>
  <c r="S12" i="8"/>
  <c r="S13" i="8"/>
  <c r="S14" i="8"/>
  <c r="S15" i="8"/>
  <c r="S16" i="8"/>
  <c r="R7" i="8"/>
  <c r="R8" i="8"/>
  <c r="R9" i="8"/>
  <c r="R10" i="8"/>
  <c r="R11" i="8"/>
  <c r="R12" i="8"/>
  <c r="R13" i="8"/>
  <c r="R14" i="8"/>
  <c r="R15" i="8"/>
  <c r="Q16" i="8"/>
  <c r="Q7" i="8"/>
  <c r="Q8" i="8"/>
  <c r="Q9" i="8"/>
  <c r="Q10" i="8"/>
  <c r="Q11" i="8"/>
  <c r="Q12" i="8"/>
  <c r="Q13" i="8"/>
  <c r="Q14" i="8"/>
  <c r="Q15" i="8"/>
  <c r="P7" i="8"/>
  <c r="P8" i="8"/>
  <c r="P9" i="8"/>
  <c r="P10" i="8"/>
  <c r="P11" i="8"/>
  <c r="P12" i="8"/>
  <c r="P13" i="8"/>
  <c r="P14" i="8"/>
  <c r="P15" i="8"/>
  <c r="M16" i="8"/>
  <c r="O16" i="8"/>
  <c r="O7" i="8"/>
  <c r="O8" i="8"/>
  <c r="O9" i="8"/>
  <c r="O10" i="8"/>
  <c r="O11" i="8"/>
  <c r="O12" i="8"/>
  <c r="O13" i="8"/>
  <c r="O14" i="8"/>
  <c r="O15" i="8"/>
  <c r="O6" i="8"/>
  <c r="N16" i="8"/>
  <c r="M7" i="8"/>
  <c r="M8" i="8"/>
  <c r="M9" i="8"/>
  <c r="M10" i="8"/>
  <c r="M11" i="8"/>
  <c r="M12" i="8"/>
  <c r="M13" i="8"/>
  <c r="M14" i="8"/>
  <c r="M15" i="8"/>
  <c r="M6" i="8"/>
  <c r="K16" i="8"/>
  <c r="K7" i="8"/>
  <c r="K8" i="8"/>
  <c r="K9" i="8"/>
  <c r="K10" i="8"/>
  <c r="K11" i="8"/>
  <c r="K12" i="8"/>
  <c r="K13" i="8"/>
  <c r="K14" i="8"/>
  <c r="K15" i="8"/>
  <c r="K6" i="8"/>
  <c r="I16" i="8"/>
  <c r="I7" i="8"/>
  <c r="I8" i="8"/>
  <c r="I9" i="8"/>
  <c r="I10" i="8"/>
  <c r="I11" i="8"/>
  <c r="I12" i="8"/>
  <c r="I13" i="8"/>
  <c r="I14" i="8"/>
  <c r="I15" i="8"/>
  <c r="H16" i="8"/>
  <c r="G16" i="8"/>
  <c r="G7" i="8"/>
  <c r="G8" i="8"/>
  <c r="G9" i="8"/>
  <c r="G10" i="8"/>
  <c r="G11" i="8"/>
  <c r="G12" i="8"/>
  <c r="G13" i="8"/>
  <c r="G14" i="8"/>
  <c r="G15" i="8"/>
  <c r="G6" i="8"/>
  <c r="F16" i="8"/>
  <c r="H15" i="8"/>
  <c r="H14" i="8"/>
  <c r="H13" i="8"/>
  <c r="E7" i="8"/>
  <c r="E8" i="8"/>
  <c r="E9" i="8"/>
  <c r="E10" i="8"/>
  <c r="E16" i="8" s="1"/>
  <c r="E11" i="8"/>
  <c r="E12" i="8"/>
  <c r="E13" i="8"/>
  <c r="E14" i="8"/>
  <c r="E15" i="8"/>
  <c r="E6" i="8"/>
  <c r="D16" i="8"/>
  <c r="B16" i="8"/>
  <c r="C16" i="8"/>
  <c r="C7" i="8"/>
  <c r="C8" i="8"/>
  <c r="C9" i="8"/>
  <c r="C10" i="8"/>
  <c r="C11" i="8"/>
  <c r="C12" i="8"/>
  <c r="C13" i="8"/>
  <c r="C14" i="8"/>
  <c r="C15" i="8"/>
  <c r="C6" i="8"/>
  <c r="S7" i="15" l="1"/>
  <c r="S8" i="15"/>
  <c r="S10" i="15"/>
  <c r="S11" i="15"/>
  <c r="S12" i="15"/>
  <c r="S13" i="15"/>
  <c r="S14" i="15"/>
  <c r="S15" i="15"/>
  <c r="R7" i="15"/>
  <c r="R8" i="15"/>
  <c r="R10" i="15"/>
  <c r="R11" i="15"/>
  <c r="R12" i="15"/>
  <c r="R13" i="15"/>
  <c r="R14" i="15"/>
  <c r="R15" i="15"/>
  <c r="Q7" i="15"/>
  <c r="Q8" i="15"/>
  <c r="Q10" i="15"/>
  <c r="Q11" i="15"/>
  <c r="Q12" i="15"/>
  <c r="Q13" i="15"/>
  <c r="Q14" i="15"/>
  <c r="Q15" i="15"/>
  <c r="P7" i="15"/>
  <c r="P8" i="15"/>
  <c r="P9" i="15"/>
  <c r="P10" i="15"/>
  <c r="P11" i="15"/>
  <c r="P12" i="15"/>
  <c r="P13" i="15"/>
  <c r="P14" i="15"/>
  <c r="P15" i="15"/>
  <c r="O7" i="15"/>
  <c r="O8" i="15"/>
  <c r="O9" i="15"/>
  <c r="O16" i="15" s="1"/>
  <c r="O10" i="15"/>
  <c r="O11" i="15"/>
  <c r="O12" i="15"/>
  <c r="O13" i="15"/>
  <c r="O14" i="15"/>
  <c r="O15" i="15"/>
  <c r="O6" i="15"/>
  <c r="N16" i="15"/>
  <c r="M7" i="15"/>
  <c r="M8" i="15"/>
  <c r="M9" i="15"/>
  <c r="M16" i="15" s="1"/>
  <c r="M10" i="15"/>
  <c r="M11" i="15"/>
  <c r="M12" i="15"/>
  <c r="M13" i="15"/>
  <c r="M14" i="15"/>
  <c r="M15" i="15"/>
  <c r="M6" i="15"/>
  <c r="L16" i="15"/>
  <c r="K7" i="15"/>
  <c r="K8" i="15"/>
  <c r="K9" i="15"/>
  <c r="K10" i="15"/>
  <c r="K11" i="15"/>
  <c r="K12" i="15"/>
  <c r="K13" i="15"/>
  <c r="K14" i="15"/>
  <c r="K15" i="15"/>
  <c r="K6" i="15"/>
  <c r="J16" i="15"/>
  <c r="I7" i="15"/>
  <c r="I8" i="15"/>
  <c r="I10" i="15"/>
  <c r="I11" i="15"/>
  <c r="I12" i="15"/>
  <c r="I13" i="15"/>
  <c r="I14" i="15"/>
  <c r="I15" i="15"/>
  <c r="H7" i="15"/>
  <c r="H8" i="15"/>
  <c r="H9" i="15"/>
  <c r="R9" i="15" s="1"/>
  <c r="H10" i="15"/>
  <c r="H11" i="15"/>
  <c r="H12" i="15"/>
  <c r="H13" i="15"/>
  <c r="H14" i="15"/>
  <c r="H15" i="15"/>
  <c r="G7" i="15"/>
  <c r="G8" i="15"/>
  <c r="G9" i="15"/>
  <c r="G16" i="15" s="1"/>
  <c r="G10" i="15"/>
  <c r="G11" i="15"/>
  <c r="G12" i="15"/>
  <c r="G13" i="15"/>
  <c r="G14" i="15"/>
  <c r="G15" i="15"/>
  <c r="G6" i="15"/>
  <c r="F16" i="15"/>
  <c r="E7" i="15"/>
  <c r="E8" i="15"/>
  <c r="E9" i="15"/>
  <c r="E16" i="15" s="1"/>
  <c r="E10" i="15"/>
  <c r="E11" i="15"/>
  <c r="E12" i="15"/>
  <c r="E13" i="15"/>
  <c r="E14" i="15"/>
  <c r="E15" i="15"/>
  <c r="E6" i="15"/>
  <c r="C7" i="15"/>
  <c r="C8" i="15"/>
  <c r="C9" i="15"/>
  <c r="C16" i="15" s="1"/>
  <c r="C10" i="15"/>
  <c r="C11" i="15"/>
  <c r="C12" i="15"/>
  <c r="C13" i="15"/>
  <c r="C14" i="15"/>
  <c r="C15" i="15"/>
  <c r="C6" i="15"/>
  <c r="S7" i="6"/>
  <c r="S8" i="6"/>
  <c r="S9" i="6"/>
  <c r="S10" i="6"/>
  <c r="S11" i="6"/>
  <c r="S12" i="6"/>
  <c r="S13" i="6"/>
  <c r="S14" i="6"/>
  <c r="S15" i="6"/>
  <c r="R7" i="6"/>
  <c r="R8" i="6"/>
  <c r="R9" i="6"/>
  <c r="R10" i="6"/>
  <c r="R11" i="6"/>
  <c r="R12" i="6"/>
  <c r="R13" i="6"/>
  <c r="R14" i="6"/>
  <c r="R15" i="6"/>
  <c r="Q7" i="6"/>
  <c r="Q8" i="6"/>
  <c r="Q9" i="6"/>
  <c r="Q10" i="6"/>
  <c r="Q11" i="6"/>
  <c r="Q12" i="6"/>
  <c r="Q13" i="6"/>
  <c r="Q14" i="6"/>
  <c r="Q15" i="6"/>
  <c r="P7" i="6"/>
  <c r="P8" i="6"/>
  <c r="P9" i="6"/>
  <c r="P10" i="6"/>
  <c r="P11" i="6"/>
  <c r="P12" i="6"/>
  <c r="P13" i="6"/>
  <c r="P14" i="6"/>
  <c r="P15" i="6"/>
  <c r="O16" i="6"/>
  <c r="N16" i="6"/>
  <c r="M16" i="6"/>
  <c r="M7" i="6"/>
  <c r="M8" i="6"/>
  <c r="M9" i="6"/>
  <c r="M10" i="6"/>
  <c r="M11" i="6"/>
  <c r="M12" i="6"/>
  <c r="M13" i="6"/>
  <c r="M14" i="6"/>
  <c r="M15" i="6"/>
  <c r="M6" i="6"/>
  <c r="L16" i="6"/>
  <c r="K16" i="6"/>
  <c r="K7" i="6"/>
  <c r="K8" i="6"/>
  <c r="K9" i="6"/>
  <c r="K10" i="6"/>
  <c r="K11" i="6"/>
  <c r="K12" i="6"/>
  <c r="K13" i="6"/>
  <c r="K14" i="6"/>
  <c r="K15" i="6"/>
  <c r="K6" i="6"/>
  <c r="J16" i="6"/>
  <c r="I7" i="6"/>
  <c r="I8" i="6"/>
  <c r="I9" i="6"/>
  <c r="I10" i="6"/>
  <c r="I11" i="6"/>
  <c r="I12" i="6"/>
  <c r="I13" i="6"/>
  <c r="I14" i="6"/>
  <c r="I15" i="6"/>
  <c r="H7" i="6"/>
  <c r="H8" i="6"/>
  <c r="H9" i="6"/>
  <c r="H10" i="6"/>
  <c r="H11" i="6"/>
  <c r="H12" i="6"/>
  <c r="H13" i="6"/>
  <c r="H14" i="6"/>
  <c r="H15" i="6"/>
  <c r="G7" i="6"/>
  <c r="G8" i="6"/>
  <c r="G9" i="6"/>
  <c r="G10" i="6"/>
  <c r="G11" i="6"/>
  <c r="G12" i="6"/>
  <c r="G13" i="6"/>
  <c r="G14" i="6"/>
  <c r="G15" i="6"/>
  <c r="G6" i="6"/>
  <c r="F16" i="6"/>
  <c r="E16" i="6"/>
  <c r="E7" i="6"/>
  <c r="E8" i="6"/>
  <c r="E9" i="6"/>
  <c r="E10" i="6"/>
  <c r="E11" i="6"/>
  <c r="E12" i="6"/>
  <c r="E13" i="6"/>
  <c r="E14" i="6"/>
  <c r="E15" i="6"/>
  <c r="E6" i="6"/>
  <c r="D16" i="6"/>
  <c r="C16" i="6"/>
  <c r="C7" i="6"/>
  <c r="C8" i="6"/>
  <c r="C9" i="6"/>
  <c r="C10" i="6"/>
  <c r="C11" i="6"/>
  <c r="C12" i="6"/>
  <c r="C13" i="6"/>
  <c r="C14" i="6"/>
  <c r="C15" i="6"/>
  <c r="C6" i="6"/>
  <c r="B16" i="6"/>
  <c r="R7" i="5"/>
  <c r="R8" i="5"/>
  <c r="R9" i="5"/>
  <c r="R10" i="5"/>
  <c r="R11" i="5"/>
  <c r="R12" i="5"/>
  <c r="R13" i="5"/>
  <c r="R14" i="5"/>
  <c r="R15" i="5"/>
  <c r="R6" i="5"/>
  <c r="P7" i="5"/>
  <c r="P8" i="5"/>
  <c r="P9" i="5"/>
  <c r="P10" i="5"/>
  <c r="P11" i="5"/>
  <c r="P12" i="5"/>
  <c r="P13" i="5"/>
  <c r="P14" i="5"/>
  <c r="P15" i="5"/>
  <c r="P6" i="5"/>
  <c r="O7" i="5"/>
  <c r="O8" i="5"/>
  <c r="O9" i="5"/>
  <c r="O10" i="5"/>
  <c r="O11" i="5"/>
  <c r="O12" i="5"/>
  <c r="O13" i="5"/>
  <c r="O14" i="5"/>
  <c r="O15" i="5"/>
  <c r="O6" i="5"/>
  <c r="M7" i="5"/>
  <c r="M8" i="5"/>
  <c r="M9" i="5"/>
  <c r="M10" i="5"/>
  <c r="M11" i="5"/>
  <c r="M12" i="5"/>
  <c r="M13" i="5"/>
  <c r="M14" i="5"/>
  <c r="M15" i="5"/>
  <c r="M6" i="5"/>
  <c r="K7" i="5"/>
  <c r="K8" i="5"/>
  <c r="K9" i="5"/>
  <c r="K10" i="5"/>
  <c r="Q10" i="5" s="1"/>
  <c r="K11" i="5"/>
  <c r="K12" i="5"/>
  <c r="K13" i="5"/>
  <c r="K14" i="5"/>
  <c r="Q14" i="5" s="1"/>
  <c r="K15" i="5"/>
  <c r="K6" i="5"/>
  <c r="H7" i="5"/>
  <c r="H8" i="5"/>
  <c r="H9" i="5"/>
  <c r="H10" i="5"/>
  <c r="H11" i="5"/>
  <c r="H12" i="5"/>
  <c r="H13" i="5"/>
  <c r="H14" i="5"/>
  <c r="H15" i="5"/>
  <c r="G7" i="5"/>
  <c r="G8" i="5"/>
  <c r="G9" i="5"/>
  <c r="G10" i="5"/>
  <c r="G11" i="5"/>
  <c r="G12" i="5"/>
  <c r="G13" i="5"/>
  <c r="G14" i="5"/>
  <c r="G15" i="5"/>
  <c r="G6" i="5"/>
  <c r="B16" i="5"/>
  <c r="D16" i="5"/>
  <c r="E7" i="5"/>
  <c r="E8" i="5"/>
  <c r="E9" i="5"/>
  <c r="E10" i="5"/>
  <c r="E11" i="5"/>
  <c r="E12" i="5"/>
  <c r="E13" i="5"/>
  <c r="E14" i="5"/>
  <c r="E15" i="5"/>
  <c r="E6" i="5"/>
  <c r="C7" i="5"/>
  <c r="C8" i="5"/>
  <c r="C9" i="5"/>
  <c r="I9" i="5" s="1"/>
  <c r="C10" i="5"/>
  <c r="C11" i="5"/>
  <c r="C12" i="5"/>
  <c r="C13" i="5"/>
  <c r="I13" i="5" s="1"/>
  <c r="C14" i="5"/>
  <c r="C15" i="5"/>
  <c r="C6" i="5"/>
  <c r="Q9" i="15" l="1"/>
  <c r="K16" i="15"/>
  <c r="I9" i="15"/>
  <c r="G16" i="6"/>
  <c r="I15" i="5"/>
  <c r="S15" i="5" s="1"/>
  <c r="I11" i="5"/>
  <c r="I7" i="5"/>
  <c r="Q6" i="5"/>
  <c r="Q12" i="5"/>
  <c r="Q8" i="5"/>
  <c r="O16" i="5"/>
  <c r="C16" i="5"/>
  <c r="I14" i="5"/>
  <c r="S14" i="5" s="1"/>
  <c r="I10" i="5"/>
  <c r="Q11" i="5"/>
  <c r="S11" i="5" s="1"/>
  <c r="Q7" i="5"/>
  <c r="S7" i="5" s="1"/>
  <c r="E16" i="5"/>
  <c r="I12" i="5"/>
  <c r="I8" i="5"/>
  <c r="S8" i="5" s="1"/>
  <c r="G16" i="5"/>
  <c r="Q13" i="5"/>
  <c r="S13" i="5" s="1"/>
  <c r="Q9" i="5"/>
  <c r="S9" i="5" s="1"/>
  <c r="S10" i="5"/>
  <c r="K16" i="5"/>
  <c r="M16" i="5"/>
  <c r="S9" i="15" l="1"/>
  <c r="S12" i="5"/>
  <c r="O7" i="14" l="1"/>
  <c r="O8" i="14"/>
  <c r="O9" i="14"/>
  <c r="O10" i="14"/>
  <c r="O11" i="14"/>
  <c r="O12" i="14"/>
  <c r="O13" i="14"/>
  <c r="O14" i="14"/>
  <c r="O15" i="14"/>
  <c r="O6" i="14"/>
  <c r="N16" i="14"/>
  <c r="M7" i="14"/>
  <c r="Q7" i="14" s="1"/>
  <c r="M8" i="14"/>
  <c r="M9" i="14"/>
  <c r="M10" i="14"/>
  <c r="M11" i="14"/>
  <c r="M12" i="14"/>
  <c r="M13" i="14"/>
  <c r="M14" i="14"/>
  <c r="M15" i="14"/>
  <c r="Q15" i="14" s="1"/>
  <c r="M6" i="14"/>
  <c r="L16" i="14"/>
  <c r="P16" i="14" s="1"/>
  <c r="R16" i="14" s="1"/>
  <c r="P15" i="14"/>
  <c r="R15" i="14" s="1"/>
  <c r="P14" i="14"/>
  <c r="R14" i="14" s="1"/>
  <c r="K7" i="14"/>
  <c r="K8" i="14"/>
  <c r="Q8" i="14" s="1"/>
  <c r="K9" i="14"/>
  <c r="K10" i="14"/>
  <c r="K11" i="14"/>
  <c r="K12" i="14"/>
  <c r="Q12" i="14" s="1"/>
  <c r="K13" i="14"/>
  <c r="K14" i="14"/>
  <c r="Q14" i="14" s="1"/>
  <c r="K15" i="14"/>
  <c r="K6" i="14"/>
  <c r="K16" i="14" s="1"/>
  <c r="J16" i="14"/>
  <c r="H7" i="14"/>
  <c r="H8" i="14"/>
  <c r="H9" i="14"/>
  <c r="H10" i="14"/>
  <c r="H11" i="14"/>
  <c r="H12" i="14"/>
  <c r="H13" i="14"/>
  <c r="H14" i="14"/>
  <c r="H15" i="14"/>
  <c r="F16" i="14"/>
  <c r="G7" i="14"/>
  <c r="G8" i="14"/>
  <c r="G9" i="14"/>
  <c r="G10" i="14"/>
  <c r="G11" i="14"/>
  <c r="G12" i="14"/>
  <c r="G13" i="14"/>
  <c r="G14" i="14"/>
  <c r="G15" i="14"/>
  <c r="G6" i="14"/>
  <c r="E7" i="14"/>
  <c r="E8" i="14"/>
  <c r="E9" i="14"/>
  <c r="E10" i="14"/>
  <c r="E11" i="14"/>
  <c r="E12" i="14"/>
  <c r="E13" i="14"/>
  <c r="E14" i="14"/>
  <c r="E15" i="14"/>
  <c r="E6" i="14"/>
  <c r="D16" i="14"/>
  <c r="B16" i="14"/>
  <c r="C7" i="14"/>
  <c r="I7" i="14" s="1"/>
  <c r="S7" i="14" s="1"/>
  <c r="C8" i="14"/>
  <c r="I8" i="14" s="1"/>
  <c r="C9" i="14"/>
  <c r="I9" i="14" s="1"/>
  <c r="C10" i="14"/>
  <c r="I10" i="14" s="1"/>
  <c r="C11" i="14"/>
  <c r="I11" i="14" s="1"/>
  <c r="C12" i="14"/>
  <c r="I12" i="14" s="1"/>
  <c r="C13" i="14"/>
  <c r="I13" i="14" s="1"/>
  <c r="C14" i="14"/>
  <c r="I14" i="14" s="1"/>
  <c r="C15" i="14"/>
  <c r="I15" i="14" s="1"/>
  <c r="S15" i="14" s="1"/>
  <c r="C6" i="14"/>
  <c r="I6" i="14" s="1"/>
  <c r="S12" i="14" l="1"/>
  <c r="Q6" i="14"/>
  <c r="E16" i="14"/>
  <c r="Q13" i="14"/>
  <c r="S13" i="14" s="1"/>
  <c r="Q9" i="14"/>
  <c r="S9" i="14" s="1"/>
  <c r="Q10" i="14"/>
  <c r="S10" i="14" s="1"/>
  <c r="S14" i="14"/>
  <c r="S8" i="14"/>
  <c r="C16" i="14"/>
  <c r="M16" i="14"/>
  <c r="Q11" i="14"/>
  <c r="S11" i="14" s="1"/>
  <c r="G16" i="14"/>
  <c r="R7" i="13"/>
  <c r="R8" i="13"/>
  <c r="R9" i="13"/>
  <c r="R10" i="13"/>
  <c r="R11" i="13"/>
  <c r="R12" i="13"/>
  <c r="R13" i="13"/>
  <c r="R14" i="13"/>
  <c r="R15" i="13"/>
  <c r="P7" i="13"/>
  <c r="P8" i="13"/>
  <c r="P9" i="13"/>
  <c r="P10" i="13"/>
  <c r="P11" i="13"/>
  <c r="P12" i="13"/>
  <c r="P13" i="13"/>
  <c r="P14" i="13"/>
  <c r="P15" i="13"/>
  <c r="O7" i="13"/>
  <c r="O8" i="13"/>
  <c r="O9" i="13"/>
  <c r="O10" i="13"/>
  <c r="O11" i="13"/>
  <c r="O12" i="13"/>
  <c r="O13" i="13"/>
  <c r="O14" i="13"/>
  <c r="O15" i="13"/>
  <c r="O6" i="13"/>
  <c r="N16" i="13"/>
  <c r="M7" i="13"/>
  <c r="M8" i="13"/>
  <c r="M9" i="13"/>
  <c r="M10" i="13"/>
  <c r="M11" i="13"/>
  <c r="M12" i="13"/>
  <c r="M13" i="13"/>
  <c r="M14" i="13"/>
  <c r="M15" i="13"/>
  <c r="M6" i="13"/>
  <c r="L16" i="13"/>
  <c r="K7" i="13"/>
  <c r="K8" i="13"/>
  <c r="K9" i="13"/>
  <c r="K10" i="13"/>
  <c r="K11" i="13"/>
  <c r="K12" i="13"/>
  <c r="K13" i="13"/>
  <c r="K14" i="13"/>
  <c r="K15" i="13"/>
  <c r="K6" i="13"/>
  <c r="J16" i="13"/>
  <c r="H7" i="13"/>
  <c r="H8" i="13"/>
  <c r="H9" i="13"/>
  <c r="H10" i="13"/>
  <c r="H11" i="13"/>
  <c r="H12" i="13"/>
  <c r="H13" i="13"/>
  <c r="H14" i="13"/>
  <c r="H15" i="13"/>
  <c r="H6" i="13"/>
  <c r="G7" i="13"/>
  <c r="G8" i="13"/>
  <c r="G9" i="13"/>
  <c r="G10" i="13"/>
  <c r="G11" i="13"/>
  <c r="G12" i="13"/>
  <c r="G13" i="13"/>
  <c r="G14" i="13"/>
  <c r="G15" i="13"/>
  <c r="G6" i="13"/>
  <c r="F16" i="13"/>
  <c r="E7" i="13"/>
  <c r="E8" i="13"/>
  <c r="E9" i="13"/>
  <c r="E10" i="13"/>
  <c r="E11" i="13"/>
  <c r="E12" i="13"/>
  <c r="E13" i="13"/>
  <c r="E14" i="13"/>
  <c r="E15" i="13"/>
  <c r="E6" i="13"/>
  <c r="D16" i="13"/>
  <c r="B16" i="13"/>
  <c r="C7" i="13"/>
  <c r="C8" i="13"/>
  <c r="C9" i="13"/>
  <c r="C10" i="13"/>
  <c r="C11" i="13"/>
  <c r="C12" i="13"/>
  <c r="C13" i="13"/>
  <c r="C14" i="13"/>
  <c r="C15" i="13"/>
  <c r="C6" i="13"/>
  <c r="I16" i="14" l="1"/>
  <c r="Q15" i="13"/>
  <c r="Q11" i="13"/>
  <c r="Q7" i="13"/>
  <c r="Q13" i="13"/>
  <c r="I15" i="13"/>
  <c r="S15" i="13" s="1"/>
  <c r="I11" i="13"/>
  <c r="S11" i="13" s="1"/>
  <c r="I7" i="13"/>
  <c r="S7" i="13" s="1"/>
  <c r="Q9" i="13"/>
  <c r="I14" i="13"/>
  <c r="I10" i="13"/>
  <c r="Q14" i="13"/>
  <c r="Q10" i="13"/>
  <c r="I13" i="13"/>
  <c r="I9" i="13"/>
  <c r="G16" i="13"/>
  <c r="E16" i="13"/>
  <c r="I12" i="13"/>
  <c r="I8" i="13"/>
  <c r="Q12" i="13"/>
  <c r="Q8" i="13"/>
  <c r="M16" i="13"/>
  <c r="C16" i="13"/>
  <c r="O16" i="13"/>
  <c r="K16" i="13"/>
  <c r="S12" i="13" l="1"/>
  <c r="S13" i="13"/>
  <c r="S14" i="13"/>
  <c r="I16" i="13"/>
  <c r="S9" i="13"/>
  <c r="S8" i="13"/>
  <c r="S10" i="13"/>
  <c r="N16" i="35"/>
  <c r="L16" i="35"/>
  <c r="J16" i="35"/>
  <c r="P16" i="35" s="1"/>
  <c r="F16" i="35"/>
  <c r="D16" i="35"/>
  <c r="H16" i="35" s="1"/>
  <c r="R16" i="35" s="1"/>
  <c r="B16" i="35"/>
  <c r="P15" i="35"/>
  <c r="O15" i="35"/>
  <c r="M15" i="35"/>
  <c r="K15" i="35"/>
  <c r="H15" i="35"/>
  <c r="R15" i="35" s="1"/>
  <c r="G15" i="35"/>
  <c r="E15" i="35"/>
  <c r="C15" i="35"/>
  <c r="R14" i="35"/>
  <c r="P14" i="35"/>
  <c r="O14" i="35"/>
  <c r="M14" i="35"/>
  <c r="K14" i="35"/>
  <c r="H14" i="35"/>
  <c r="G14" i="35"/>
  <c r="E14" i="35"/>
  <c r="C14" i="35"/>
  <c r="R13" i="35"/>
  <c r="P13" i="35"/>
  <c r="O13" i="35"/>
  <c r="M13" i="35"/>
  <c r="K13" i="35"/>
  <c r="H13" i="35"/>
  <c r="G13" i="35"/>
  <c r="E13" i="35"/>
  <c r="C13" i="35"/>
  <c r="R12" i="35"/>
  <c r="P12" i="35"/>
  <c r="O12" i="35"/>
  <c r="M12" i="35"/>
  <c r="K12" i="35"/>
  <c r="H12" i="35"/>
  <c r="G12" i="35"/>
  <c r="E12" i="35"/>
  <c r="C12" i="35"/>
  <c r="R11" i="35"/>
  <c r="P11" i="35"/>
  <c r="O11" i="35"/>
  <c r="M11" i="35"/>
  <c r="K11" i="35"/>
  <c r="H11" i="35"/>
  <c r="G11" i="35"/>
  <c r="E11" i="35"/>
  <c r="C11" i="35"/>
  <c r="R10" i="35"/>
  <c r="P10" i="35"/>
  <c r="O10" i="35"/>
  <c r="M10" i="35"/>
  <c r="K10" i="35"/>
  <c r="H10" i="35"/>
  <c r="G10" i="35"/>
  <c r="E10" i="35"/>
  <c r="C10" i="35"/>
  <c r="R9" i="35"/>
  <c r="P9" i="35"/>
  <c r="O9" i="35"/>
  <c r="M9" i="35"/>
  <c r="K9" i="35"/>
  <c r="H9" i="35"/>
  <c r="G9" i="35"/>
  <c r="E9" i="35"/>
  <c r="C9" i="35"/>
  <c r="R8" i="35"/>
  <c r="P8" i="35"/>
  <c r="O8" i="35"/>
  <c r="M8" i="35"/>
  <c r="K8" i="35"/>
  <c r="H8" i="35"/>
  <c r="G8" i="35"/>
  <c r="E8" i="35"/>
  <c r="C8" i="35"/>
  <c r="R7" i="35"/>
  <c r="P7" i="35"/>
  <c r="O7" i="35"/>
  <c r="M7" i="35"/>
  <c r="K7" i="35"/>
  <c r="H7" i="35"/>
  <c r="G7" i="35"/>
  <c r="E7" i="35"/>
  <c r="C7" i="35"/>
  <c r="R6" i="35"/>
  <c r="P6" i="35"/>
  <c r="O6" i="35"/>
  <c r="M6" i="35"/>
  <c r="K6" i="35"/>
  <c r="H6" i="35"/>
  <c r="G6" i="35"/>
  <c r="E6" i="35"/>
  <c r="C6" i="35"/>
  <c r="E16" i="35" l="1"/>
  <c r="M16" i="35"/>
  <c r="I7" i="35"/>
  <c r="Q7" i="35"/>
  <c r="I11" i="35"/>
  <c r="Q11" i="35"/>
  <c r="I15" i="35"/>
  <c r="Q15" i="35"/>
  <c r="I9" i="35"/>
  <c r="Q9" i="35"/>
  <c r="I13" i="35"/>
  <c r="Q13" i="35"/>
  <c r="C16" i="35"/>
  <c r="K16" i="35"/>
  <c r="I10" i="35"/>
  <c r="Q10" i="35"/>
  <c r="I14" i="35"/>
  <c r="Q14" i="35"/>
  <c r="G16" i="35"/>
  <c r="O16" i="35"/>
  <c r="I8" i="35"/>
  <c r="Q8" i="35"/>
  <c r="I12" i="35"/>
  <c r="Q12" i="35"/>
  <c r="Q6" i="35"/>
  <c r="I6" i="35"/>
  <c r="P7" i="33"/>
  <c r="P8" i="33"/>
  <c r="P9" i="33"/>
  <c r="P10" i="33"/>
  <c r="P11" i="33"/>
  <c r="P12" i="33"/>
  <c r="P13" i="33"/>
  <c r="P14" i="33"/>
  <c r="P15" i="33"/>
  <c r="N16" i="33"/>
  <c r="O7" i="33"/>
  <c r="O8" i="33"/>
  <c r="O9" i="33"/>
  <c r="O10" i="33"/>
  <c r="O11" i="33"/>
  <c r="O12" i="33"/>
  <c r="O13" i="33"/>
  <c r="O14" i="33"/>
  <c r="O15" i="33"/>
  <c r="O15" i="12" s="1"/>
  <c r="O6" i="33"/>
  <c r="L16" i="33"/>
  <c r="M7" i="33"/>
  <c r="M8" i="33"/>
  <c r="M9" i="33"/>
  <c r="M10" i="33"/>
  <c r="M11" i="33"/>
  <c r="M12" i="33"/>
  <c r="M13" i="33"/>
  <c r="M14" i="33"/>
  <c r="M15" i="33"/>
  <c r="M15" i="12" s="1"/>
  <c r="M6" i="33"/>
  <c r="J16" i="33"/>
  <c r="K7" i="33"/>
  <c r="K8" i="33"/>
  <c r="K9" i="33"/>
  <c r="K10" i="33"/>
  <c r="K11" i="33"/>
  <c r="K12" i="33"/>
  <c r="K13" i="33"/>
  <c r="K14" i="33"/>
  <c r="K15" i="33"/>
  <c r="K15" i="12" s="1"/>
  <c r="K6" i="33"/>
  <c r="H7" i="33"/>
  <c r="H8" i="33"/>
  <c r="H9" i="33"/>
  <c r="R9" i="33" s="1"/>
  <c r="H10" i="33"/>
  <c r="H11" i="33"/>
  <c r="H12" i="33"/>
  <c r="H13" i="33"/>
  <c r="R13" i="33" s="1"/>
  <c r="H14" i="33"/>
  <c r="H15" i="33"/>
  <c r="G7" i="33"/>
  <c r="G8" i="33"/>
  <c r="G9" i="33"/>
  <c r="G10" i="33"/>
  <c r="G11" i="33"/>
  <c r="G12" i="33"/>
  <c r="G13" i="33"/>
  <c r="G14" i="33"/>
  <c r="G15" i="33"/>
  <c r="G6" i="33"/>
  <c r="E7" i="33"/>
  <c r="E8" i="33"/>
  <c r="E9" i="33"/>
  <c r="E10" i="33"/>
  <c r="E11" i="33"/>
  <c r="E12" i="33"/>
  <c r="E13" i="33"/>
  <c r="E14" i="33"/>
  <c r="E15" i="33"/>
  <c r="E6" i="33"/>
  <c r="F16" i="33"/>
  <c r="D16" i="33"/>
  <c r="B16" i="33"/>
  <c r="C7" i="33"/>
  <c r="C8" i="33"/>
  <c r="C9" i="33"/>
  <c r="C10" i="33"/>
  <c r="C11" i="33"/>
  <c r="C12" i="33"/>
  <c r="C13" i="33"/>
  <c r="C14" i="33"/>
  <c r="C15" i="33"/>
  <c r="C6" i="33"/>
  <c r="N15" i="12"/>
  <c r="N14" i="12"/>
  <c r="N13" i="12"/>
  <c r="N12" i="12"/>
  <c r="N11" i="12"/>
  <c r="N10" i="12"/>
  <c r="N9" i="12"/>
  <c r="N8" i="12"/>
  <c r="N7" i="12"/>
  <c r="N6" i="12"/>
  <c r="L15" i="12"/>
  <c r="L14" i="12"/>
  <c r="L13" i="12"/>
  <c r="L12" i="12"/>
  <c r="L11" i="12"/>
  <c r="L10" i="12"/>
  <c r="L9" i="12"/>
  <c r="L8" i="12"/>
  <c r="L7" i="12"/>
  <c r="L6" i="12"/>
  <c r="J15" i="12"/>
  <c r="J14" i="12"/>
  <c r="J13" i="12"/>
  <c r="J12" i="12"/>
  <c r="J11" i="12"/>
  <c r="J10" i="12"/>
  <c r="J9" i="12"/>
  <c r="J8" i="12"/>
  <c r="J7" i="12"/>
  <c r="J6" i="12"/>
  <c r="F15" i="12"/>
  <c r="F14" i="12"/>
  <c r="F13" i="12"/>
  <c r="F12" i="12"/>
  <c r="F11" i="12"/>
  <c r="F10" i="12"/>
  <c r="F9" i="12"/>
  <c r="F8" i="12"/>
  <c r="F7" i="12"/>
  <c r="F6" i="12"/>
  <c r="D15" i="12"/>
  <c r="D14" i="12"/>
  <c r="D13" i="12"/>
  <c r="D12" i="12"/>
  <c r="D11" i="12"/>
  <c r="D10" i="12"/>
  <c r="D9" i="12"/>
  <c r="D8" i="12"/>
  <c r="D7" i="12"/>
  <c r="D6" i="12"/>
  <c r="B15" i="12"/>
  <c r="B14" i="12"/>
  <c r="B13" i="12"/>
  <c r="B12" i="12"/>
  <c r="B11" i="12"/>
  <c r="B10" i="12"/>
  <c r="B9" i="12"/>
  <c r="B8" i="12"/>
  <c r="B7" i="12"/>
  <c r="Q15" i="32"/>
  <c r="P7" i="32"/>
  <c r="P8" i="32"/>
  <c r="P9" i="32"/>
  <c r="P10" i="32"/>
  <c r="P11" i="32"/>
  <c r="P12" i="32"/>
  <c r="P13" i="32"/>
  <c r="P14" i="32"/>
  <c r="P15" i="32"/>
  <c r="O7" i="32"/>
  <c r="O8" i="32"/>
  <c r="O9" i="32"/>
  <c r="O10" i="32"/>
  <c r="O11" i="32"/>
  <c r="O12" i="32"/>
  <c r="O13" i="32"/>
  <c r="O14" i="32"/>
  <c r="O6" i="32"/>
  <c r="M7" i="32"/>
  <c r="M8" i="32"/>
  <c r="M9" i="32"/>
  <c r="M10" i="32"/>
  <c r="M11" i="32"/>
  <c r="M12" i="32"/>
  <c r="M13" i="32"/>
  <c r="M14" i="32"/>
  <c r="M6" i="32"/>
  <c r="K7" i="32"/>
  <c r="K8" i="32"/>
  <c r="K9" i="32"/>
  <c r="K10" i="32"/>
  <c r="K11" i="32"/>
  <c r="K12" i="32"/>
  <c r="K13" i="32"/>
  <c r="K14" i="32"/>
  <c r="K6" i="32"/>
  <c r="H7" i="32"/>
  <c r="R7" i="32" s="1"/>
  <c r="H8" i="32"/>
  <c r="H9" i="32"/>
  <c r="R9" i="32" s="1"/>
  <c r="H10" i="32"/>
  <c r="H11" i="32"/>
  <c r="R11" i="32" s="1"/>
  <c r="H12" i="32"/>
  <c r="H13" i="32"/>
  <c r="H14" i="32"/>
  <c r="R14" i="32" s="1"/>
  <c r="H15" i="32"/>
  <c r="R15" i="32" s="1"/>
  <c r="I15" i="32"/>
  <c r="G7" i="32"/>
  <c r="G8" i="32"/>
  <c r="G9" i="32"/>
  <c r="G10" i="32"/>
  <c r="G11" i="32"/>
  <c r="G12" i="32"/>
  <c r="G13" i="32"/>
  <c r="G14" i="32"/>
  <c r="G6" i="32"/>
  <c r="E7" i="32"/>
  <c r="E8" i="32"/>
  <c r="E9" i="32"/>
  <c r="E10" i="32"/>
  <c r="E11" i="32"/>
  <c r="E12" i="32"/>
  <c r="E13" i="32"/>
  <c r="E14" i="32"/>
  <c r="E6" i="32"/>
  <c r="C7" i="32"/>
  <c r="C8" i="32"/>
  <c r="C9" i="32"/>
  <c r="C10" i="32"/>
  <c r="C11" i="32"/>
  <c r="C12" i="32"/>
  <c r="C13" i="32"/>
  <c r="C14" i="32"/>
  <c r="F16" i="1"/>
  <c r="H15" i="1"/>
  <c r="H14" i="1"/>
  <c r="G7" i="1"/>
  <c r="G8" i="1"/>
  <c r="G9" i="1"/>
  <c r="G10" i="1"/>
  <c r="G11" i="1"/>
  <c r="G12" i="1"/>
  <c r="G13" i="1"/>
  <c r="G14" i="1"/>
  <c r="G15" i="1"/>
  <c r="G6" i="1"/>
  <c r="D16" i="1"/>
  <c r="E7" i="1"/>
  <c r="E8" i="1"/>
  <c r="E9" i="1"/>
  <c r="E10" i="1"/>
  <c r="E11" i="1"/>
  <c r="E12" i="1"/>
  <c r="E13" i="1"/>
  <c r="E14" i="1"/>
  <c r="E15" i="1"/>
  <c r="E6" i="1"/>
  <c r="B16" i="1"/>
  <c r="C7" i="1"/>
  <c r="C8" i="1"/>
  <c r="C9" i="1"/>
  <c r="C10" i="1"/>
  <c r="C11" i="1"/>
  <c r="C12" i="1"/>
  <c r="C13" i="1"/>
  <c r="C14" i="1"/>
  <c r="C15" i="1"/>
  <c r="C15" i="12" s="1"/>
  <c r="C6" i="1"/>
  <c r="C16" i="10"/>
  <c r="C6" i="32"/>
  <c r="I8" i="32" l="1"/>
  <c r="I16" i="35"/>
  <c r="S15" i="35"/>
  <c r="S7" i="35"/>
  <c r="E15" i="12"/>
  <c r="S6" i="35"/>
  <c r="S8" i="35"/>
  <c r="S14" i="35"/>
  <c r="S9" i="35"/>
  <c r="S11" i="35"/>
  <c r="Q16" i="35"/>
  <c r="S16" i="35" s="1"/>
  <c r="M16" i="33"/>
  <c r="Q8" i="33"/>
  <c r="S12" i="35"/>
  <c r="S10" i="35"/>
  <c r="S13" i="35"/>
  <c r="C16" i="33"/>
  <c r="Q7" i="33"/>
  <c r="D16" i="12"/>
  <c r="R14" i="33"/>
  <c r="R10" i="33"/>
  <c r="Q11" i="33"/>
  <c r="Q12" i="33"/>
  <c r="Q15" i="33"/>
  <c r="R12" i="33"/>
  <c r="R8" i="33"/>
  <c r="Q14" i="33"/>
  <c r="Q10" i="33"/>
  <c r="P16" i="33"/>
  <c r="R15" i="33"/>
  <c r="R11" i="33"/>
  <c r="R7" i="33"/>
  <c r="Q13" i="33"/>
  <c r="Q9" i="33"/>
  <c r="K16" i="33"/>
  <c r="G15" i="12"/>
  <c r="I15" i="33"/>
  <c r="I11" i="33"/>
  <c r="I7" i="33"/>
  <c r="I13" i="33"/>
  <c r="S13" i="33" s="1"/>
  <c r="I9" i="33"/>
  <c r="S9" i="33" s="1"/>
  <c r="I14" i="33"/>
  <c r="I10" i="33"/>
  <c r="I12" i="33"/>
  <c r="I8" i="33"/>
  <c r="S8" i="33" s="1"/>
  <c r="R8" i="32"/>
  <c r="O16" i="33"/>
  <c r="O14" i="12"/>
  <c r="P13" i="12"/>
  <c r="P11" i="12"/>
  <c r="P9" i="12"/>
  <c r="M14" i="12"/>
  <c r="Q15" i="12"/>
  <c r="P15" i="12"/>
  <c r="P8" i="12"/>
  <c r="P7" i="12"/>
  <c r="H12" i="12"/>
  <c r="H16" i="33"/>
  <c r="G16" i="33"/>
  <c r="H15" i="12"/>
  <c r="H10" i="12"/>
  <c r="H9" i="12"/>
  <c r="H8" i="12"/>
  <c r="H14" i="12"/>
  <c r="Q8" i="32"/>
  <c r="S8" i="32" s="1"/>
  <c r="C14" i="12"/>
  <c r="I9" i="32"/>
  <c r="E14" i="12"/>
  <c r="G14" i="12"/>
  <c r="Q9" i="32"/>
  <c r="I7" i="32"/>
  <c r="R13" i="32"/>
  <c r="Q13" i="32"/>
  <c r="R12" i="32"/>
  <c r="Q12" i="32"/>
  <c r="Q10" i="32"/>
  <c r="Q7" i="32"/>
  <c r="Q14" i="32"/>
  <c r="P14" i="12"/>
  <c r="P12" i="12"/>
  <c r="Q11" i="32"/>
  <c r="P10" i="12"/>
  <c r="K14" i="12"/>
  <c r="R10" i="32"/>
  <c r="I14" i="32"/>
  <c r="I13" i="32"/>
  <c r="H13" i="12"/>
  <c r="I11" i="32"/>
  <c r="H11" i="12"/>
  <c r="H7" i="12"/>
  <c r="I12" i="32"/>
  <c r="I10" i="32"/>
  <c r="S15" i="32"/>
  <c r="C7" i="31"/>
  <c r="C8" i="31"/>
  <c r="C9" i="31"/>
  <c r="C10" i="31"/>
  <c r="C11" i="31"/>
  <c r="C12" i="31"/>
  <c r="C13" i="31"/>
  <c r="C6" i="31"/>
  <c r="C12" i="7"/>
  <c r="P7" i="30"/>
  <c r="P8" i="30"/>
  <c r="P9" i="30"/>
  <c r="P10" i="30"/>
  <c r="P11" i="30"/>
  <c r="R11" i="30" s="1"/>
  <c r="P12" i="30"/>
  <c r="P13" i="30"/>
  <c r="O7" i="30"/>
  <c r="O8" i="30"/>
  <c r="O9" i="30"/>
  <c r="O10" i="30"/>
  <c r="O11" i="30"/>
  <c r="O12" i="30"/>
  <c r="O13" i="30"/>
  <c r="O6" i="30"/>
  <c r="N16" i="30"/>
  <c r="M13" i="30"/>
  <c r="L16" i="30"/>
  <c r="M7" i="30"/>
  <c r="M8" i="30"/>
  <c r="M9" i="30"/>
  <c r="M10" i="30"/>
  <c r="M11" i="30"/>
  <c r="M12" i="30"/>
  <c r="M6" i="30"/>
  <c r="K7" i="30"/>
  <c r="K8" i="30"/>
  <c r="K9" i="30"/>
  <c r="K10" i="30"/>
  <c r="K11" i="30"/>
  <c r="K12" i="30"/>
  <c r="K13" i="30"/>
  <c r="K6" i="30"/>
  <c r="J16" i="30"/>
  <c r="F16" i="30"/>
  <c r="H7" i="30"/>
  <c r="H8" i="30"/>
  <c r="H9" i="30"/>
  <c r="H10" i="30"/>
  <c r="R10" i="30" s="1"/>
  <c r="H11" i="30"/>
  <c r="H12" i="30"/>
  <c r="H13" i="30"/>
  <c r="G7" i="30"/>
  <c r="G8" i="30"/>
  <c r="G9" i="30"/>
  <c r="G10" i="30"/>
  <c r="G11" i="30"/>
  <c r="G12" i="30"/>
  <c r="G13" i="30"/>
  <c r="G6" i="30"/>
  <c r="E7" i="30"/>
  <c r="E8" i="30"/>
  <c r="E9" i="30"/>
  <c r="E10" i="30"/>
  <c r="E11" i="30"/>
  <c r="E12" i="30"/>
  <c r="E13" i="30"/>
  <c r="E6" i="30"/>
  <c r="D16" i="30"/>
  <c r="H16" i="30" s="1"/>
  <c r="B16" i="30"/>
  <c r="C7" i="30"/>
  <c r="C8" i="30"/>
  <c r="C9" i="30"/>
  <c r="C11" i="30"/>
  <c r="C12" i="30"/>
  <c r="C13" i="30"/>
  <c r="C6" i="30"/>
  <c r="S11" i="33" l="1"/>
  <c r="I15" i="12"/>
  <c r="S15" i="12" s="1"/>
  <c r="S12" i="33"/>
  <c r="S7" i="33"/>
  <c r="S14" i="33"/>
  <c r="R11" i="12"/>
  <c r="R8" i="12"/>
  <c r="P16" i="12"/>
  <c r="S15" i="33"/>
  <c r="S10" i="33"/>
  <c r="R13" i="30"/>
  <c r="R9" i="30"/>
  <c r="R12" i="30"/>
  <c r="R8" i="30"/>
  <c r="R7" i="30"/>
  <c r="R13" i="12"/>
  <c r="R15" i="12"/>
  <c r="I10" i="30"/>
  <c r="R10" i="12"/>
  <c r="R12" i="12"/>
  <c r="R9" i="12"/>
  <c r="R7" i="12"/>
  <c r="R14" i="12"/>
  <c r="I14" i="12"/>
  <c r="S7" i="32"/>
  <c r="S9" i="32"/>
  <c r="Q14" i="12"/>
  <c r="S12" i="32"/>
  <c r="S13" i="32"/>
  <c r="S10" i="32"/>
  <c r="S14" i="32"/>
  <c r="S11" i="32"/>
  <c r="P16" i="30"/>
  <c r="R16" i="30" s="1"/>
  <c r="I13" i="30"/>
  <c r="Q13" i="30"/>
  <c r="I8" i="30"/>
  <c r="I12" i="30"/>
  <c r="Q12" i="30"/>
  <c r="Q8" i="30"/>
  <c r="I9" i="30"/>
  <c r="Q9" i="30"/>
  <c r="Q11" i="30"/>
  <c r="Q7" i="30"/>
  <c r="M16" i="30"/>
  <c r="I11" i="30"/>
  <c r="K16" i="30"/>
  <c r="Q10" i="30"/>
  <c r="I7" i="30"/>
  <c r="O16" i="30"/>
  <c r="S10" i="30" l="1"/>
  <c r="S14" i="12"/>
  <c r="S7" i="30"/>
  <c r="S8" i="30"/>
  <c r="S9" i="30"/>
  <c r="S12" i="30"/>
  <c r="S13" i="30"/>
  <c r="Q16" i="30"/>
  <c r="S11" i="30"/>
  <c r="O7" i="24" l="1"/>
  <c r="O8" i="24"/>
  <c r="O9" i="24"/>
  <c r="O10" i="24"/>
  <c r="O11" i="24"/>
  <c r="O12" i="24"/>
  <c r="O13" i="24"/>
  <c r="O6" i="24"/>
  <c r="M7" i="24"/>
  <c r="M8" i="24"/>
  <c r="M9" i="24"/>
  <c r="M10" i="24"/>
  <c r="M11" i="24"/>
  <c r="M12" i="24"/>
  <c r="M13" i="24"/>
  <c r="M6" i="24"/>
  <c r="K7" i="24"/>
  <c r="Q7" i="24" s="1"/>
  <c r="K8" i="24"/>
  <c r="Q8" i="24" s="1"/>
  <c r="K9" i="24"/>
  <c r="Q9" i="24" s="1"/>
  <c r="K10" i="24"/>
  <c r="K11" i="24"/>
  <c r="Q11" i="24" s="1"/>
  <c r="K12" i="24"/>
  <c r="K13" i="24"/>
  <c r="Q13" i="24" s="1"/>
  <c r="S13" i="24" s="1"/>
  <c r="K6" i="24"/>
  <c r="G7" i="24"/>
  <c r="G8" i="24"/>
  <c r="G9" i="24"/>
  <c r="G10" i="24"/>
  <c r="G11" i="24"/>
  <c r="G12" i="24"/>
  <c r="G13" i="24"/>
  <c r="G6" i="24"/>
  <c r="E7" i="24"/>
  <c r="E8" i="24"/>
  <c r="E9" i="24"/>
  <c r="E10" i="24"/>
  <c r="E11" i="24"/>
  <c r="E12" i="24"/>
  <c r="E13" i="24"/>
  <c r="E6" i="24"/>
  <c r="C7" i="24"/>
  <c r="C8" i="24"/>
  <c r="C9" i="24"/>
  <c r="C10" i="24"/>
  <c r="C11" i="24"/>
  <c r="C12" i="24"/>
  <c r="C13" i="24"/>
  <c r="C6" i="24"/>
  <c r="Q12" i="24" l="1"/>
  <c r="Q10" i="24"/>
  <c r="H7" i="7"/>
  <c r="H8" i="7"/>
  <c r="H9" i="7"/>
  <c r="H10" i="7"/>
  <c r="H11" i="7"/>
  <c r="H12" i="7"/>
  <c r="H13" i="7"/>
  <c r="H6" i="7"/>
  <c r="G7" i="7"/>
  <c r="G8" i="7"/>
  <c r="G9" i="7"/>
  <c r="G10" i="7"/>
  <c r="G11" i="7"/>
  <c r="G12" i="7"/>
  <c r="G13" i="7"/>
  <c r="G6" i="7"/>
  <c r="F16" i="7"/>
  <c r="E7" i="7"/>
  <c r="E8" i="7"/>
  <c r="E9" i="7"/>
  <c r="E10" i="7"/>
  <c r="E11" i="7"/>
  <c r="E12" i="7"/>
  <c r="E13" i="7"/>
  <c r="E6" i="7"/>
  <c r="D16" i="7"/>
  <c r="C7" i="7"/>
  <c r="C8" i="7"/>
  <c r="C9" i="7"/>
  <c r="C10" i="7"/>
  <c r="C11" i="7"/>
  <c r="C13" i="7"/>
  <c r="C6" i="7"/>
  <c r="B16" i="7"/>
  <c r="I11" i="7" l="1"/>
  <c r="I7" i="7"/>
  <c r="I13" i="7"/>
  <c r="I12" i="7"/>
  <c r="I8" i="7"/>
  <c r="I9" i="7"/>
  <c r="I10" i="7"/>
  <c r="D16" i="15"/>
  <c r="B16" i="15"/>
  <c r="O7" i="6"/>
  <c r="O8" i="6"/>
  <c r="O9" i="6"/>
  <c r="O10" i="6"/>
  <c r="O11" i="6"/>
  <c r="O12" i="6"/>
  <c r="O13" i="6"/>
  <c r="O6" i="6"/>
  <c r="N16" i="5"/>
  <c r="L16" i="5"/>
  <c r="J16" i="5"/>
  <c r="F16" i="5"/>
  <c r="O7" i="4"/>
  <c r="O8" i="4"/>
  <c r="O9" i="4"/>
  <c r="O10" i="4"/>
  <c r="O11" i="4"/>
  <c r="O12" i="4"/>
  <c r="O13" i="4"/>
  <c r="O6" i="4"/>
  <c r="N16" i="4"/>
  <c r="P13" i="4"/>
  <c r="M7" i="4"/>
  <c r="M8" i="4"/>
  <c r="M9" i="4"/>
  <c r="M10" i="4"/>
  <c r="M11" i="4"/>
  <c r="M12" i="4"/>
  <c r="M13" i="4"/>
  <c r="M6" i="4"/>
  <c r="L16" i="4"/>
  <c r="K7" i="4"/>
  <c r="K8" i="4"/>
  <c r="K9" i="4"/>
  <c r="K10" i="4"/>
  <c r="K11" i="4"/>
  <c r="K12" i="4"/>
  <c r="K13" i="4"/>
  <c r="K6" i="4"/>
  <c r="J16" i="4"/>
  <c r="G7" i="4"/>
  <c r="G8" i="4"/>
  <c r="G9" i="4"/>
  <c r="G10" i="4"/>
  <c r="G11" i="4"/>
  <c r="G12" i="4"/>
  <c r="G13" i="4"/>
  <c r="G6" i="4"/>
  <c r="E7" i="4"/>
  <c r="E8" i="4"/>
  <c r="E9" i="4"/>
  <c r="E10" i="4"/>
  <c r="E11" i="4"/>
  <c r="E12" i="4"/>
  <c r="E13" i="4"/>
  <c r="E6" i="4"/>
  <c r="C7" i="4"/>
  <c r="C8" i="4"/>
  <c r="I8" i="4" s="1"/>
  <c r="C9" i="4"/>
  <c r="I9" i="4" s="1"/>
  <c r="C10" i="4"/>
  <c r="I10" i="4" s="1"/>
  <c r="C11" i="4"/>
  <c r="I11" i="4" s="1"/>
  <c r="C12" i="4"/>
  <c r="I12" i="4" s="1"/>
  <c r="C13" i="4"/>
  <c r="I13" i="4" s="1"/>
  <c r="C6" i="4"/>
  <c r="O16" i="14" l="1"/>
  <c r="Q16" i="14" s="1"/>
  <c r="S16" i="14" s="1"/>
  <c r="I7" i="4"/>
  <c r="Q12" i="4"/>
  <c r="S12" i="4" s="1"/>
  <c r="Q8" i="4"/>
  <c r="S8" i="4"/>
  <c r="Q10" i="4"/>
  <c r="S10" i="4" s="1"/>
  <c r="Q7" i="4"/>
  <c r="S7" i="4" s="1"/>
  <c r="Q11" i="4"/>
  <c r="S11" i="4" s="1"/>
  <c r="Q13" i="4"/>
  <c r="S13" i="4" s="1"/>
  <c r="Q9" i="4"/>
  <c r="S9" i="4" s="1"/>
  <c r="P13" i="14"/>
  <c r="F16" i="4"/>
  <c r="H13" i="4"/>
  <c r="R13" i="4" s="1"/>
  <c r="E16" i="4"/>
  <c r="D16" i="4"/>
  <c r="B16" i="4"/>
  <c r="N16" i="2"/>
  <c r="P13" i="2"/>
  <c r="R13" i="2"/>
  <c r="L16" i="2"/>
  <c r="J16" i="2"/>
  <c r="F16" i="2"/>
  <c r="H13" i="2"/>
  <c r="D16" i="2"/>
  <c r="C7" i="2"/>
  <c r="C8" i="2"/>
  <c r="C9" i="2"/>
  <c r="C10" i="2"/>
  <c r="C11" i="2"/>
  <c r="C12" i="2"/>
  <c r="C13" i="2"/>
  <c r="C6" i="2"/>
  <c r="B16" i="2"/>
  <c r="N16" i="1"/>
  <c r="P13" i="1"/>
  <c r="R13" i="1"/>
  <c r="O7" i="1"/>
  <c r="O8" i="1"/>
  <c r="O9" i="1"/>
  <c r="O10" i="1"/>
  <c r="O11" i="1"/>
  <c r="O12" i="1"/>
  <c r="O13" i="1"/>
  <c r="O6" i="1"/>
  <c r="L16" i="1"/>
  <c r="M7" i="1"/>
  <c r="M8" i="1"/>
  <c r="M9" i="1"/>
  <c r="M10" i="1"/>
  <c r="M11" i="1"/>
  <c r="M12" i="1"/>
  <c r="M13" i="1"/>
  <c r="M6" i="1"/>
  <c r="J16" i="1"/>
  <c r="K7" i="1"/>
  <c r="K8" i="1"/>
  <c r="K9" i="1"/>
  <c r="K10" i="1"/>
  <c r="K11" i="1"/>
  <c r="K12" i="1"/>
  <c r="K13" i="1"/>
  <c r="K6" i="1"/>
  <c r="B16" i="19"/>
  <c r="D16" i="19"/>
  <c r="F16" i="19"/>
  <c r="J16" i="19"/>
  <c r="C7" i="29"/>
  <c r="C8" i="29"/>
  <c r="C9" i="29"/>
  <c r="C10" i="29"/>
  <c r="C11" i="29"/>
  <c r="C12" i="29"/>
  <c r="C7" i="28"/>
  <c r="C8" i="28"/>
  <c r="C9" i="28"/>
  <c r="C10" i="28"/>
  <c r="C11" i="28"/>
  <c r="C12" i="28"/>
  <c r="C7" i="27"/>
  <c r="C8" i="27"/>
  <c r="C9" i="27"/>
  <c r="C10" i="27"/>
  <c r="C11" i="27"/>
  <c r="C12" i="27"/>
  <c r="C7" i="26"/>
  <c r="C8" i="26"/>
  <c r="C9" i="26"/>
  <c r="C10" i="26"/>
  <c r="C11" i="26"/>
  <c r="C12" i="26"/>
  <c r="C7" i="25"/>
  <c r="C8" i="25"/>
  <c r="C9" i="25"/>
  <c r="C10" i="25"/>
  <c r="C11" i="25"/>
  <c r="C12" i="25"/>
  <c r="C7" i="23"/>
  <c r="C8" i="23"/>
  <c r="C9" i="23"/>
  <c r="C10" i="23"/>
  <c r="C11" i="23"/>
  <c r="C12" i="23"/>
  <c r="C7" i="22"/>
  <c r="C8" i="22"/>
  <c r="C9" i="22"/>
  <c r="C10" i="22"/>
  <c r="C11" i="22"/>
  <c r="C12" i="22"/>
  <c r="C7" i="21"/>
  <c r="C8" i="21"/>
  <c r="C9" i="21"/>
  <c r="C10" i="21"/>
  <c r="C11" i="21"/>
  <c r="C12" i="21"/>
  <c r="C7" i="20"/>
  <c r="C8" i="20"/>
  <c r="C9" i="20"/>
  <c r="C10" i="20"/>
  <c r="C11" i="20"/>
  <c r="C12" i="20"/>
  <c r="C7" i="11"/>
  <c r="C8" i="11"/>
  <c r="C9" i="11"/>
  <c r="C10" i="11"/>
  <c r="C11" i="11"/>
  <c r="C12" i="11"/>
  <c r="C7" i="19"/>
  <c r="C8" i="19"/>
  <c r="C9" i="19"/>
  <c r="C10" i="19"/>
  <c r="C11" i="19"/>
  <c r="C12" i="19"/>
  <c r="C7" i="18"/>
  <c r="C8" i="18"/>
  <c r="C9" i="18"/>
  <c r="C10" i="18"/>
  <c r="C11" i="18"/>
  <c r="C12" i="18"/>
  <c r="C7" i="9"/>
  <c r="C8" i="9"/>
  <c r="C9" i="9"/>
  <c r="C10" i="9"/>
  <c r="C11" i="9"/>
  <c r="C12" i="9"/>
  <c r="C13" i="9"/>
  <c r="C7" i="17"/>
  <c r="C8" i="17"/>
  <c r="C9" i="17"/>
  <c r="C10" i="17"/>
  <c r="C11" i="17"/>
  <c r="C12" i="17"/>
  <c r="C7" i="16"/>
  <c r="C8" i="16"/>
  <c r="C9" i="16"/>
  <c r="C10" i="16"/>
  <c r="C11" i="16"/>
  <c r="C12" i="16"/>
  <c r="E7" i="31"/>
  <c r="E8" i="31"/>
  <c r="E9" i="31"/>
  <c r="E10" i="31"/>
  <c r="E11" i="31"/>
  <c r="E12" i="31"/>
  <c r="E7" i="29"/>
  <c r="E8" i="29"/>
  <c r="E9" i="29"/>
  <c r="E10" i="29"/>
  <c r="E11" i="29"/>
  <c r="E12" i="29"/>
  <c r="E7" i="28"/>
  <c r="E8" i="28"/>
  <c r="E9" i="28"/>
  <c r="E10" i="28"/>
  <c r="E11" i="28"/>
  <c r="E12" i="28"/>
  <c r="E7" i="27"/>
  <c r="E8" i="27"/>
  <c r="E9" i="27"/>
  <c r="E10" i="27"/>
  <c r="E11" i="27"/>
  <c r="E12" i="27"/>
  <c r="E7" i="26"/>
  <c r="E8" i="26"/>
  <c r="E9" i="26"/>
  <c r="E10" i="26"/>
  <c r="E11" i="26"/>
  <c r="E12" i="26"/>
  <c r="E7" i="25"/>
  <c r="E8" i="25"/>
  <c r="E9" i="25"/>
  <c r="E10" i="25"/>
  <c r="E11" i="25"/>
  <c r="E12" i="25"/>
  <c r="E7" i="23"/>
  <c r="E8" i="23"/>
  <c r="E9" i="23"/>
  <c r="E10" i="23"/>
  <c r="E11" i="23"/>
  <c r="E12" i="23"/>
  <c r="E7" i="22"/>
  <c r="E8" i="22"/>
  <c r="E9" i="22"/>
  <c r="E10" i="22"/>
  <c r="E11" i="22"/>
  <c r="E12" i="22"/>
  <c r="E7" i="21"/>
  <c r="E8" i="21"/>
  <c r="E9" i="21"/>
  <c r="E10" i="21"/>
  <c r="E11" i="21"/>
  <c r="E12" i="21"/>
  <c r="E7" i="20"/>
  <c r="E8" i="20"/>
  <c r="E9" i="20"/>
  <c r="E10" i="20"/>
  <c r="E11" i="20"/>
  <c r="E12" i="20"/>
  <c r="E7" i="11"/>
  <c r="E8" i="11"/>
  <c r="E9" i="11"/>
  <c r="E10" i="11"/>
  <c r="E11" i="11"/>
  <c r="E12" i="11"/>
  <c r="E7" i="19"/>
  <c r="E8" i="19"/>
  <c r="E9" i="19"/>
  <c r="E10" i="19"/>
  <c r="E11" i="19"/>
  <c r="E12" i="19"/>
  <c r="E7" i="18"/>
  <c r="E8" i="18"/>
  <c r="E9" i="18"/>
  <c r="E10" i="18"/>
  <c r="E11" i="18"/>
  <c r="E12" i="18"/>
  <c r="E7" i="9"/>
  <c r="E8" i="9"/>
  <c r="E9" i="9"/>
  <c r="E10" i="9"/>
  <c r="E11" i="9"/>
  <c r="E12" i="9"/>
  <c r="E13" i="9"/>
  <c r="E13" i="12" s="1"/>
  <c r="E7" i="17"/>
  <c r="E8" i="17"/>
  <c r="E9" i="17"/>
  <c r="E10" i="17"/>
  <c r="E11" i="17"/>
  <c r="E12" i="17"/>
  <c r="E7" i="16"/>
  <c r="E8" i="16"/>
  <c r="E9" i="16"/>
  <c r="E10" i="16"/>
  <c r="E11" i="16"/>
  <c r="E12" i="16"/>
  <c r="E7" i="2"/>
  <c r="E8" i="2"/>
  <c r="E9" i="2"/>
  <c r="E10" i="2"/>
  <c r="E11" i="2"/>
  <c r="E12" i="2"/>
  <c r="G7" i="31"/>
  <c r="G8" i="31"/>
  <c r="G9" i="31"/>
  <c r="G10" i="31"/>
  <c r="G11" i="31"/>
  <c r="G12" i="31"/>
  <c r="G7" i="29"/>
  <c r="G8" i="29"/>
  <c r="G9" i="29"/>
  <c r="G10" i="29"/>
  <c r="G11" i="29"/>
  <c r="G12" i="29"/>
  <c r="G7" i="28"/>
  <c r="G8" i="28"/>
  <c r="G9" i="28"/>
  <c r="G10" i="28"/>
  <c r="G11" i="28"/>
  <c r="G12" i="28"/>
  <c r="G7" i="27"/>
  <c r="G8" i="27"/>
  <c r="G9" i="27"/>
  <c r="G10" i="27"/>
  <c r="G11" i="27"/>
  <c r="G12" i="27"/>
  <c r="G7" i="26"/>
  <c r="G8" i="26"/>
  <c r="G9" i="26"/>
  <c r="G10" i="26"/>
  <c r="G11" i="26"/>
  <c r="G12" i="26"/>
  <c r="G7" i="25"/>
  <c r="G8" i="25"/>
  <c r="G9" i="25"/>
  <c r="G10" i="25"/>
  <c r="G11" i="25"/>
  <c r="G12" i="25"/>
  <c r="G7" i="23"/>
  <c r="G8" i="23"/>
  <c r="G9" i="23"/>
  <c r="G10" i="23"/>
  <c r="G11" i="23"/>
  <c r="G12" i="23"/>
  <c r="G7" i="22"/>
  <c r="G8" i="22"/>
  <c r="G9" i="22"/>
  <c r="G10" i="22"/>
  <c r="G11" i="22"/>
  <c r="G12" i="22"/>
  <c r="G7" i="21"/>
  <c r="G8" i="21"/>
  <c r="G9" i="21"/>
  <c r="G10" i="21"/>
  <c r="G11" i="21"/>
  <c r="G12" i="21"/>
  <c r="G7" i="20"/>
  <c r="G8" i="20"/>
  <c r="G9" i="20"/>
  <c r="G10" i="20"/>
  <c r="G11" i="20"/>
  <c r="G12" i="20"/>
  <c r="G7" i="11"/>
  <c r="G8" i="11"/>
  <c r="G9" i="11"/>
  <c r="G10" i="11"/>
  <c r="G11" i="11"/>
  <c r="G12" i="11"/>
  <c r="G7" i="19"/>
  <c r="G8" i="19"/>
  <c r="G9" i="19"/>
  <c r="G10" i="19"/>
  <c r="G11" i="19"/>
  <c r="G12" i="19"/>
  <c r="G7" i="18"/>
  <c r="G8" i="18"/>
  <c r="G9" i="18"/>
  <c r="G10" i="18"/>
  <c r="G11" i="18"/>
  <c r="G12" i="18"/>
  <c r="G7" i="9"/>
  <c r="G8" i="9"/>
  <c r="G9" i="9"/>
  <c r="G10" i="9"/>
  <c r="G11" i="9"/>
  <c r="G12" i="9"/>
  <c r="G13" i="9"/>
  <c r="G13" i="12" s="1"/>
  <c r="G7" i="17"/>
  <c r="G8" i="17"/>
  <c r="G9" i="17"/>
  <c r="G10" i="17"/>
  <c r="G11" i="17"/>
  <c r="G12" i="17"/>
  <c r="G7" i="16"/>
  <c r="G8" i="16"/>
  <c r="G9" i="16"/>
  <c r="G10" i="16"/>
  <c r="G11" i="16"/>
  <c r="G12" i="16"/>
  <c r="G7" i="2"/>
  <c r="G8" i="2"/>
  <c r="G9" i="2"/>
  <c r="G10" i="2"/>
  <c r="G11" i="2"/>
  <c r="G12" i="2"/>
  <c r="I7" i="24"/>
  <c r="S7" i="24" s="1"/>
  <c r="I10" i="24"/>
  <c r="S10" i="24" s="1"/>
  <c r="I11" i="24"/>
  <c r="S11" i="24" s="1"/>
  <c r="H13" i="1"/>
  <c r="H13" i="9"/>
  <c r="H13" i="17"/>
  <c r="K6" i="31"/>
  <c r="K6" i="29"/>
  <c r="K6" i="28"/>
  <c r="K6" i="27"/>
  <c r="K6" i="26"/>
  <c r="K6" i="25"/>
  <c r="K6" i="23"/>
  <c r="K6" i="22"/>
  <c r="K6" i="21"/>
  <c r="K6" i="20"/>
  <c r="K6" i="11"/>
  <c r="K6" i="19"/>
  <c r="K6" i="18"/>
  <c r="K6" i="9"/>
  <c r="K6" i="17"/>
  <c r="K6" i="16"/>
  <c r="K6" i="7"/>
  <c r="K6" i="2"/>
  <c r="K7" i="31"/>
  <c r="K8" i="31"/>
  <c r="K9" i="31"/>
  <c r="K10" i="31"/>
  <c r="K11" i="31"/>
  <c r="K12" i="31"/>
  <c r="K7" i="29"/>
  <c r="K8" i="29"/>
  <c r="K9" i="29"/>
  <c r="K10" i="29"/>
  <c r="K11" i="29"/>
  <c r="K12" i="29"/>
  <c r="K7" i="28"/>
  <c r="K8" i="28"/>
  <c r="K9" i="28"/>
  <c r="K10" i="28"/>
  <c r="K11" i="28"/>
  <c r="K12" i="28"/>
  <c r="K7" i="27"/>
  <c r="K8" i="27"/>
  <c r="K9" i="27"/>
  <c r="K10" i="27"/>
  <c r="K11" i="27"/>
  <c r="K12" i="27"/>
  <c r="K7" i="26"/>
  <c r="K8" i="26"/>
  <c r="K9" i="26"/>
  <c r="K10" i="26"/>
  <c r="K11" i="26"/>
  <c r="K12" i="26"/>
  <c r="K7" i="25"/>
  <c r="K8" i="25"/>
  <c r="K9" i="25"/>
  <c r="K10" i="25"/>
  <c r="K11" i="25"/>
  <c r="K12" i="25"/>
  <c r="K7" i="23"/>
  <c r="K8" i="23"/>
  <c r="K9" i="23"/>
  <c r="K10" i="23"/>
  <c r="K11" i="23"/>
  <c r="K12" i="23"/>
  <c r="K7" i="22"/>
  <c r="K8" i="22"/>
  <c r="K9" i="22"/>
  <c r="K10" i="22"/>
  <c r="K11" i="22"/>
  <c r="K12" i="22"/>
  <c r="K7" i="21"/>
  <c r="K8" i="21"/>
  <c r="K9" i="21"/>
  <c r="K10" i="21"/>
  <c r="K11" i="21"/>
  <c r="K12" i="21"/>
  <c r="K7" i="20"/>
  <c r="K8" i="20"/>
  <c r="K9" i="20"/>
  <c r="K10" i="20"/>
  <c r="K11" i="20"/>
  <c r="K12" i="20"/>
  <c r="K7" i="11"/>
  <c r="K8" i="11"/>
  <c r="K9" i="11"/>
  <c r="K10" i="11"/>
  <c r="K11" i="11"/>
  <c r="K12" i="11"/>
  <c r="K7" i="19"/>
  <c r="K8" i="19"/>
  <c r="K9" i="19"/>
  <c r="K10" i="19"/>
  <c r="K12" i="19"/>
  <c r="K7" i="18"/>
  <c r="K8" i="18"/>
  <c r="K9" i="18"/>
  <c r="K10" i="18"/>
  <c r="K11" i="18"/>
  <c r="K12" i="18"/>
  <c r="K7" i="9"/>
  <c r="K8" i="9"/>
  <c r="K9" i="9"/>
  <c r="K10" i="9"/>
  <c r="K11" i="9"/>
  <c r="K12" i="9"/>
  <c r="K13" i="9"/>
  <c r="K7" i="17"/>
  <c r="K8" i="17"/>
  <c r="K9" i="17"/>
  <c r="K10" i="17"/>
  <c r="K11" i="17"/>
  <c r="K12" i="17"/>
  <c r="K7" i="16"/>
  <c r="K8" i="16"/>
  <c r="K9" i="16"/>
  <c r="K10" i="16"/>
  <c r="K11" i="16"/>
  <c r="K12" i="16"/>
  <c r="K7" i="7"/>
  <c r="K8" i="7"/>
  <c r="K9" i="7"/>
  <c r="K10" i="7"/>
  <c r="K11" i="7"/>
  <c r="K12" i="7"/>
  <c r="K7" i="2"/>
  <c r="K8" i="2"/>
  <c r="K9" i="2"/>
  <c r="K10" i="2"/>
  <c r="K11" i="2"/>
  <c r="K12" i="2"/>
  <c r="M6" i="31"/>
  <c r="M6" i="29"/>
  <c r="M6" i="28"/>
  <c r="M6" i="27"/>
  <c r="M6" i="26"/>
  <c r="M6" i="25"/>
  <c r="M6" i="23"/>
  <c r="M6" i="22"/>
  <c r="M6" i="21"/>
  <c r="M6" i="20"/>
  <c r="M6" i="11"/>
  <c r="M6" i="19"/>
  <c r="M6" i="18"/>
  <c r="M6" i="9"/>
  <c r="M6" i="17"/>
  <c r="M6" i="16"/>
  <c r="M6" i="7"/>
  <c r="M6" i="2"/>
  <c r="M7" i="31"/>
  <c r="M8" i="31"/>
  <c r="M9" i="31"/>
  <c r="M10" i="31"/>
  <c r="M11" i="31"/>
  <c r="M12" i="31"/>
  <c r="M7" i="29"/>
  <c r="M8" i="29"/>
  <c r="M9" i="29"/>
  <c r="M10" i="29"/>
  <c r="M11" i="29"/>
  <c r="M12" i="29"/>
  <c r="M7" i="28"/>
  <c r="M8" i="28"/>
  <c r="M9" i="28"/>
  <c r="M10" i="28"/>
  <c r="M11" i="28"/>
  <c r="M12" i="28"/>
  <c r="M7" i="27"/>
  <c r="M8" i="27"/>
  <c r="M9" i="27"/>
  <c r="M10" i="27"/>
  <c r="M11" i="27"/>
  <c r="M12" i="27"/>
  <c r="M7" i="26"/>
  <c r="M8" i="26"/>
  <c r="M9" i="26"/>
  <c r="M10" i="26"/>
  <c r="M11" i="26"/>
  <c r="M12" i="26"/>
  <c r="M7" i="25"/>
  <c r="M8" i="25"/>
  <c r="M9" i="25"/>
  <c r="M10" i="25"/>
  <c r="M11" i="25"/>
  <c r="M12" i="25"/>
  <c r="M7" i="23"/>
  <c r="M8" i="23"/>
  <c r="M9" i="23"/>
  <c r="M10" i="23"/>
  <c r="M11" i="23"/>
  <c r="M12" i="23"/>
  <c r="M7" i="22"/>
  <c r="M8" i="22"/>
  <c r="M9" i="22"/>
  <c r="M10" i="22"/>
  <c r="M11" i="22"/>
  <c r="M12" i="22"/>
  <c r="M7" i="21"/>
  <c r="M8" i="21"/>
  <c r="M9" i="21"/>
  <c r="M10" i="21"/>
  <c r="M11" i="21"/>
  <c r="M12" i="21"/>
  <c r="M7" i="20"/>
  <c r="M8" i="20"/>
  <c r="M9" i="20"/>
  <c r="M10" i="20"/>
  <c r="M11" i="20"/>
  <c r="M12" i="20"/>
  <c r="M7" i="11"/>
  <c r="M8" i="11"/>
  <c r="M9" i="11"/>
  <c r="M10" i="11"/>
  <c r="M11" i="11"/>
  <c r="M12" i="11"/>
  <c r="M7" i="19"/>
  <c r="M8" i="19"/>
  <c r="M9" i="19"/>
  <c r="M10" i="19"/>
  <c r="M11" i="19"/>
  <c r="M12" i="19"/>
  <c r="M7" i="18"/>
  <c r="M8" i="18"/>
  <c r="M9" i="18"/>
  <c r="M10" i="18"/>
  <c r="M11" i="18"/>
  <c r="M12" i="18"/>
  <c r="M7" i="9"/>
  <c r="M8" i="9"/>
  <c r="M9" i="9"/>
  <c r="M10" i="9"/>
  <c r="M11" i="9"/>
  <c r="M12" i="9"/>
  <c r="M13" i="9"/>
  <c r="M7" i="17"/>
  <c r="M8" i="17"/>
  <c r="M9" i="17"/>
  <c r="M10" i="17"/>
  <c r="M11" i="17"/>
  <c r="M12" i="17"/>
  <c r="M7" i="16"/>
  <c r="M8" i="16"/>
  <c r="M9" i="16"/>
  <c r="M10" i="16"/>
  <c r="M11" i="16"/>
  <c r="M12" i="16"/>
  <c r="M7" i="7"/>
  <c r="M8" i="7"/>
  <c r="M9" i="7"/>
  <c r="M10" i="7"/>
  <c r="M11" i="7"/>
  <c r="M12" i="7"/>
  <c r="M7" i="2"/>
  <c r="M8" i="2"/>
  <c r="M9" i="2"/>
  <c r="M10" i="2"/>
  <c r="M11" i="2"/>
  <c r="M12" i="2"/>
  <c r="O6" i="31"/>
  <c r="O6" i="29"/>
  <c r="O6" i="28"/>
  <c r="O6" i="27"/>
  <c r="O6" i="26"/>
  <c r="O6" i="25"/>
  <c r="O6" i="23"/>
  <c r="O6" i="22"/>
  <c r="O6" i="21"/>
  <c r="O6" i="20"/>
  <c r="O6" i="11"/>
  <c r="O6" i="19"/>
  <c r="O6" i="18"/>
  <c r="O6" i="9"/>
  <c r="O6" i="17"/>
  <c r="O6" i="16"/>
  <c r="O6" i="7"/>
  <c r="O6" i="2"/>
  <c r="O7" i="31"/>
  <c r="O8" i="31"/>
  <c r="O9" i="31"/>
  <c r="O10" i="31"/>
  <c r="O11" i="31"/>
  <c r="O12" i="31"/>
  <c r="O7" i="29"/>
  <c r="O8" i="29"/>
  <c r="O9" i="29"/>
  <c r="O10" i="29"/>
  <c r="O11" i="29"/>
  <c r="O12" i="29"/>
  <c r="O7" i="28"/>
  <c r="O8" i="28"/>
  <c r="O9" i="28"/>
  <c r="O10" i="28"/>
  <c r="O11" i="28"/>
  <c r="O12" i="28"/>
  <c r="O7" i="27"/>
  <c r="O8" i="27"/>
  <c r="O9" i="27"/>
  <c r="O10" i="27"/>
  <c r="O11" i="27"/>
  <c r="O12" i="27"/>
  <c r="O7" i="26"/>
  <c r="O8" i="26"/>
  <c r="O9" i="26"/>
  <c r="O10" i="26"/>
  <c r="O11" i="26"/>
  <c r="O12" i="26"/>
  <c r="O7" i="25"/>
  <c r="O8" i="25"/>
  <c r="O9" i="25"/>
  <c r="O10" i="25"/>
  <c r="O11" i="25"/>
  <c r="O12" i="25"/>
  <c r="O7" i="23"/>
  <c r="O8" i="23"/>
  <c r="O9" i="23"/>
  <c r="O10" i="23"/>
  <c r="O11" i="23"/>
  <c r="O12" i="23"/>
  <c r="O7" i="22"/>
  <c r="O8" i="22"/>
  <c r="O9" i="22"/>
  <c r="O10" i="22"/>
  <c r="O11" i="22"/>
  <c r="O12" i="22"/>
  <c r="O7" i="21"/>
  <c r="O8" i="21"/>
  <c r="O9" i="21"/>
  <c r="O10" i="21"/>
  <c r="O11" i="21"/>
  <c r="O12" i="21"/>
  <c r="O7" i="20"/>
  <c r="O8" i="20"/>
  <c r="O9" i="20"/>
  <c r="O10" i="20"/>
  <c r="O11" i="20"/>
  <c r="O12" i="20"/>
  <c r="O7" i="11"/>
  <c r="O8" i="11"/>
  <c r="O9" i="11"/>
  <c r="O10" i="11"/>
  <c r="O11" i="11"/>
  <c r="O12" i="11"/>
  <c r="O7" i="19"/>
  <c r="O8" i="19"/>
  <c r="O9" i="19"/>
  <c r="O10" i="19"/>
  <c r="O11" i="19"/>
  <c r="O12" i="19"/>
  <c r="O7" i="18"/>
  <c r="O8" i="18"/>
  <c r="O9" i="18"/>
  <c r="O10" i="18"/>
  <c r="O11" i="18"/>
  <c r="O12" i="18"/>
  <c r="O7" i="9"/>
  <c r="O8" i="9"/>
  <c r="O9" i="9"/>
  <c r="O10" i="9"/>
  <c r="O11" i="9"/>
  <c r="O12" i="9"/>
  <c r="O13" i="9"/>
  <c r="O7" i="17"/>
  <c r="O8" i="17"/>
  <c r="O9" i="17"/>
  <c r="O10" i="17"/>
  <c r="O11" i="17"/>
  <c r="O12" i="17"/>
  <c r="O7" i="16"/>
  <c r="O8" i="16"/>
  <c r="O9" i="16"/>
  <c r="O10" i="16"/>
  <c r="O11" i="16"/>
  <c r="O12" i="16"/>
  <c r="O7" i="7"/>
  <c r="O8" i="7"/>
  <c r="O9" i="7"/>
  <c r="O10" i="7"/>
  <c r="O11" i="7"/>
  <c r="O12" i="7"/>
  <c r="O7" i="2"/>
  <c r="O8" i="2"/>
  <c r="O9" i="2"/>
  <c r="O10" i="2"/>
  <c r="O11" i="2"/>
  <c r="O12" i="2"/>
  <c r="P7" i="1"/>
  <c r="P8" i="1"/>
  <c r="P9" i="1"/>
  <c r="P10" i="1"/>
  <c r="P11" i="1"/>
  <c r="P12" i="1"/>
  <c r="P7" i="31"/>
  <c r="P8" i="31"/>
  <c r="P9" i="31"/>
  <c r="P10" i="31"/>
  <c r="P11" i="31"/>
  <c r="P12" i="31"/>
  <c r="P7" i="29"/>
  <c r="P8" i="29"/>
  <c r="P9" i="29"/>
  <c r="P10" i="29"/>
  <c r="P11" i="29"/>
  <c r="P12" i="29"/>
  <c r="P7" i="28"/>
  <c r="P8" i="28"/>
  <c r="P9" i="28"/>
  <c r="P10" i="28"/>
  <c r="P11" i="28"/>
  <c r="P12" i="28"/>
  <c r="P7" i="27"/>
  <c r="P8" i="27"/>
  <c r="P9" i="27"/>
  <c r="P10" i="27"/>
  <c r="P11" i="27"/>
  <c r="P12" i="27"/>
  <c r="P7" i="26"/>
  <c r="P8" i="26"/>
  <c r="P9" i="26"/>
  <c r="P10" i="26"/>
  <c r="P11" i="26"/>
  <c r="P12" i="26"/>
  <c r="P7" i="25"/>
  <c r="P8" i="25"/>
  <c r="P9" i="25"/>
  <c r="P10" i="25"/>
  <c r="P11" i="25"/>
  <c r="P12" i="25"/>
  <c r="P7" i="24"/>
  <c r="P8" i="24"/>
  <c r="P9" i="24"/>
  <c r="P10" i="24"/>
  <c r="P11" i="24"/>
  <c r="P12" i="24"/>
  <c r="P7" i="23"/>
  <c r="P8" i="23"/>
  <c r="P9" i="23"/>
  <c r="P10" i="23"/>
  <c r="P11" i="23"/>
  <c r="P12" i="23"/>
  <c r="P7" i="22"/>
  <c r="P8" i="22"/>
  <c r="P9" i="22"/>
  <c r="P10" i="22"/>
  <c r="P11" i="22"/>
  <c r="P12" i="22"/>
  <c r="P7" i="21"/>
  <c r="P8" i="21"/>
  <c r="P9" i="21"/>
  <c r="P10" i="21"/>
  <c r="P11" i="21"/>
  <c r="P12" i="21"/>
  <c r="P7" i="20"/>
  <c r="P8" i="20"/>
  <c r="P9" i="20"/>
  <c r="P10" i="20"/>
  <c r="P11" i="20"/>
  <c r="P12" i="20"/>
  <c r="P7" i="11"/>
  <c r="P8" i="11"/>
  <c r="P9" i="11"/>
  <c r="P10" i="11"/>
  <c r="P11" i="11"/>
  <c r="P12" i="11"/>
  <c r="P7" i="19"/>
  <c r="P8" i="19"/>
  <c r="P9" i="19"/>
  <c r="P10" i="19"/>
  <c r="P11" i="19"/>
  <c r="P12" i="19"/>
  <c r="P7" i="18"/>
  <c r="P8" i="18"/>
  <c r="P9" i="18"/>
  <c r="P10" i="18"/>
  <c r="P11" i="18"/>
  <c r="P12" i="18"/>
  <c r="P7" i="9"/>
  <c r="P8" i="9"/>
  <c r="P9" i="9"/>
  <c r="P10" i="9"/>
  <c r="P11" i="9"/>
  <c r="P12" i="9"/>
  <c r="P13" i="9"/>
  <c r="P7" i="17"/>
  <c r="P8" i="17"/>
  <c r="P9" i="17"/>
  <c r="P10" i="17"/>
  <c r="P11" i="17"/>
  <c r="P12" i="17"/>
  <c r="P13" i="17"/>
  <c r="P7" i="16"/>
  <c r="P8" i="16"/>
  <c r="P9" i="16"/>
  <c r="P10" i="16"/>
  <c r="P11" i="16"/>
  <c r="P12" i="16"/>
  <c r="P7" i="7"/>
  <c r="R7" i="7" s="1"/>
  <c r="P8" i="7"/>
  <c r="R8" i="7" s="1"/>
  <c r="P9" i="7"/>
  <c r="R9" i="7" s="1"/>
  <c r="P10" i="7"/>
  <c r="R10" i="7" s="1"/>
  <c r="P11" i="7"/>
  <c r="R11" i="7" s="1"/>
  <c r="P12" i="7"/>
  <c r="R12" i="7" s="1"/>
  <c r="P7" i="14"/>
  <c r="P8" i="14"/>
  <c r="P9" i="14"/>
  <c r="P10" i="14"/>
  <c r="P11" i="14"/>
  <c r="P12" i="14"/>
  <c r="P7" i="4"/>
  <c r="P8" i="4"/>
  <c r="P9" i="4"/>
  <c r="P10" i="4"/>
  <c r="P11" i="4"/>
  <c r="P12" i="4"/>
  <c r="P7" i="2"/>
  <c r="P8" i="2"/>
  <c r="P9" i="2"/>
  <c r="P10" i="2"/>
  <c r="P11" i="2"/>
  <c r="P12" i="2"/>
  <c r="R7" i="1"/>
  <c r="R8" i="1"/>
  <c r="R9" i="1"/>
  <c r="R10" i="1"/>
  <c r="R11" i="1"/>
  <c r="R12" i="1"/>
  <c r="R7" i="21"/>
  <c r="R8" i="21"/>
  <c r="R9" i="21"/>
  <c r="R10" i="21"/>
  <c r="R11" i="21"/>
  <c r="R12" i="21"/>
  <c r="R7" i="20"/>
  <c r="R8" i="20"/>
  <c r="R9" i="20"/>
  <c r="R10" i="20"/>
  <c r="R11" i="20"/>
  <c r="R12" i="20"/>
  <c r="R7" i="2"/>
  <c r="R8" i="2"/>
  <c r="R9" i="2"/>
  <c r="R10" i="2"/>
  <c r="R11" i="2"/>
  <c r="R12" i="2"/>
  <c r="N16" i="9"/>
  <c r="L16" i="9"/>
  <c r="J16" i="9"/>
  <c r="G6" i="9"/>
  <c r="F16" i="9"/>
  <c r="D16" i="9"/>
  <c r="E6" i="9"/>
  <c r="C6" i="9"/>
  <c r="B16" i="9"/>
  <c r="N16" i="17"/>
  <c r="L16" i="17"/>
  <c r="J16" i="17"/>
  <c r="F16" i="17"/>
  <c r="D16" i="17"/>
  <c r="B16" i="17"/>
  <c r="G11" i="12" l="1"/>
  <c r="K13" i="12"/>
  <c r="G7" i="12"/>
  <c r="E10" i="12"/>
  <c r="K6" i="12"/>
  <c r="M11" i="12"/>
  <c r="O12" i="12"/>
  <c r="C12" i="12"/>
  <c r="E9" i="12"/>
  <c r="M10" i="12"/>
  <c r="O11" i="12"/>
  <c r="O7" i="12"/>
  <c r="C7" i="12"/>
  <c r="G9" i="12"/>
  <c r="E12" i="12"/>
  <c r="E8" i="12"/>
  <c r="K12" i="12"/>
  <c r="K8" i="12"/>
  <c r="M13" i="12"/>
  <c r="M9" i="12"/>
  <c r="O6" i="12"/>
  <c r="O10" i="12"/>
  <c r="C10" i="12"/>
  <c r="K10" i="12"/>
  <c r="M7" i="12"/>
  <c r="O8" i="12"/>
  <c r="C8" i="12"/>
  <c r="G10" i="12"/>
  <c r="K9" i="12"/>
  <c r="M6" i="12"/>
  <c r="C11" i="12"/>
  <c r="Q8" i="17"/>
  <c r="Q11" i="19"/>
  <c r="G12" i="12"/>
  <c r="G8" i="12"/>
  <c r="E11" i="12"/>
  <c r="E7" i="12"/>
  <c r="K11" i="12"/>
  <c r="K7" i="12"/>
  <c r="M12" i="12"/>
  <c r="M8" i="12"/>
  <c r="O13" i="12"/>
  <c r="O9" i="12"/>
  <c r="C13" i="12"/>
  <c r="C9" i="12"/>
  <c r="R13" i="14"/>
  <c r="R13" i="17"/>
  <c r="I7" i="2"/>
  <c r="Q9" i="27"/>
  <c r="I9" i="31"/>
  <c r="I12" i="1"/>
  <c r="I9" i="23"/>
  <c r="I9" i="27"/>
  <c r="S9" i="27" s="1"/>
  <c r="I8" i="31"/>
  <c r="I11" i="1"/>
  <c r="I8" i="23"/>
  <c r="I12" i="9"/>
  <c r="I8" i="9"/>
  <c r="I12" i="25"/>
  <c r="I8" i="27"/>
  <c r="Q9" i="11"/>
  <c r="Q11" i="22"/>
  <c r="Q9" i="23"/>
  <c r="Q9" i="31"/>
  <c r="I7" i="16"/>
  <c r="I10" i="20"/>
  <c r="I11" i="16"/>
  <c r="I8" i="11"/>
  <c r="Q9" i="16"/>
  <c r="Q11" i="26"/>
  <c r="I11" i="26"/>
  <c r="I7" i="28"/>
  <c r="Q11" i="7"/>
  <c r="S11" i="7" s="1"/>
  <c r="Q12" i="9"/>
  <c r="Q8" i="9"/>
  <c r="I8" i="19"/>
  <c r="I10" i="26"/>
  <c r="I12" i="29"/>
  <c r="S13" i="1"/>
  <c r="S9" i="1"/>
  <c r="I7" i="17"/>
  <c r="I12" i="18"/>
  <c r="S12" i="21"/>
  <c r="I10" i="22"/>
  <c r="Q7" i="20"/>
  <c r="I8" i="16"/>
  <c r="I11" i="9"/>
  <c r="I7" i="19"/>
  <c r="I9" i="21"/>
  <c r="I7" i="22"/>
  <c r="Q10" i="1"/>
  <c r="Q11" i="1"/>
  <c r="Q7" i="1"/>
  <c r="I11" i="17"/>
  <c r="I10" i="9"/>
  <c r="I8" i="18"/>
  <c r="I10" i="19"/>
  <c r="I12" i="11"/>
  <c r="I8" i="21"/>
  <c r="I12" i="23"/>
  <c r="Q13" i="1"/>
  <c r="Q9" i="1"/>
  <c r="Q7" i="28"/>
  <c r="S7" i="28" s="1"/>
  <c r="Q10" i="2"/>
  <c r="Q12" i="7"/>
  <c r="S12" i="7" s="1"/>
  <c r="Q9" i="9"/>
  <c r="I12" i="2"/>
  <c r="I8" i="2"/>
  <c r="S10" i="1"/>
  <c r="I11" i="22"/>
  <c r="Q11" i="9"/>
  <c r="Q7" i="9"/>
  <c r="S8" i="21"/>
  <c r="Q10" i="25"/>
  <c r="Q12" i="26"/>
  <c r="Q8" i="26"/>
  <c r="Q10" i="27"/>
  <c r="Q12" i="28"/>
  <c r="Q8" i="28"/>
  <c r="Q10" i="29"/>
  <c r="Q10" i="31"/>
  <c r="I9" i="25"/>
  <c r="I7" i="26"/>
  <c r="I11" i="28"/>
  <c r="I9" i="29"/>
  <c r="S12" i="1"/>
  <c r="S8" i="1"/>
  <c r="Q12" i="1"/>
  <c r="Q8" i="1"/>
  <c r="I11" i="2"/>
  <c r="S10" i="20"/>
  <c r="Q9" i="2"/>
  <c r="Q7" i="7"/>
  <c r="S7" i="7" s="1"/>
  <c r="Q9" i="17"/>
  <c r="Q10" i="18"/>
  <c r="Q12" i="19"/>
  <c r="Q8" i="19"/>
  <c r="Q10" i="11"/>
  <c r="Q12" i="20"/>
  <c r="Q8" i="20"/>
  <c r="Q10" i="21"/>
  <c r="Q12" i="22"/>
  <c r="Q8" i="22"/>
  <c r="Q10" i="23"/>
  <c r="Q10" i="7"/>
  <c r="S10" i="7" s="1"/>
  <c r="Q12" i="16"/>
  <c r="Q8" i="16"/>
  <c r="Q12" i="17"/>
  <c r="Q9" i="18"/>
  <c r="Q7" i="19"/>
  <c r="Q11" i="20"/>
  <c r="Q9" i="21"/>
  <c r="Q7" i="22"/>
  <c r="Q10" i="9"/>
  <c r="Q9" i="25"/>
  <c r="Q7" i="26"/>
  <c r="Q11" i="28"/>
  <c r="Q9" i="29"/>
  <c r="I9" i="16"/>
  <c r="I10" i="11"/>
  <c r="I8" i="25"/>
  <c r="I12" i="27"/>
  <c r="I10" i="28"/>
  <c r="I8" i="29"/>
  <c r="I12" i="31"/>
  <c r="S11" i="1"/>
  <c r="S7" i="1"/>
  <c r="I7" i="1"/>
  <c r="I9" i="17"/>
  <c r="I10" i="18"/>
  <c r="I12" i="19"/>
  <c r="S12" i="20"/>
  <c r="S9" i="2"/>
  <c r="Q8" i="7"/>
  <c r="S8" i="7" s="1"/>
  <c r="Q10" i="16"/>
  <c r="Q10" i="17"/>
  <c r="I9" i="2"/>
  <c r="I8" i="1"/>
  <c r="S11" i="20"/>
  <c r="S7" i="20"/>
  <c r="S9" i="21"/>
  <c r="S7" i="21"/>
  <c r="I12" i="16"/>
  <c r="I12" i="17"/>
  <c r="I8" i="17"/>
  <c r="I7" i="9"/>
  <c r="I9" i="18"/>
  <c r="I11" i="19"/>
  <c r="I11" i="20"/>
  <c r="I7" i="20"/>
  <c r="I9" i="11"/>
  <c r="R13" i="9"/>
  <c r="I10" i="2"/>
  <c r="I10" i="16"/>
  <c r="I10" i="17"/>
  <c r="I13" i="9"/>
  <c r="I9" i="9"/>
  <c r="I11" i="18"/>
  <c r="I7" i="18"/>
  <c r="I9" i="19"/>
  <c r="I11" i="11"/>
  <c r="I7" i="11"/>
  <c r="I9" i="20"/>
  <c r="I11" i="21"/>
  <c r="I7" i="21"/>
  <c r="I9" i="22"/>
  <c r="I11" i="23"/>
  <c r="I7" i="23"/>
  <c r="I9" i="24"/>
  <c r="S9" i="24" s="1"/>
  <c r="I11" i="25"/>
  <c r="I7" i="25"/>
  <c r="I9" i="26"/>
  <c r="I11" i="27"/>
  <c r="I7" i="27"/>
  <c r="I9" i="28"/>
  <c r="I11" i="29"/>
  <c r="I7" i="29"/>
  <c r="I11" i="31"/>
  <c r="I7" i="31"/>
  <c r="I10" i="1"/>
  <c r="S8" i="20"/>
  <c r="I10" i="21"/>
  <c r="I12" i="22"/>
  <c r="I8" i="22"/>
  <c r="I10" i="23"/>
  <c r="I12" i="24"/>
  <c r="S12" i="24" s="1"/>
  <c r="I8" i="24"/>
  <c r="S8" i="24" s="1"/>
  <c r="I10" i="25"/>
  <c r="I12" i="26"/>
  <c r="I8" i="26"/>
  <c r="I10" i="27"/>
  <c r="I12" i="28"/>
  <c r="I8" i="28"/>
  <c r="I10" i="29"/>
  <c r="I10" i="31"/>
  <c r="I13" i="1"/>
  <c r="I9" i="1"/>
  <c r="S11" i="21"/>
  <c r="S9" i="20"/>
  <c r="S10" i="21"/>
  <c r="I8" i="20"/>
  <c r="S10" i="2"/>
  <c r="Q12" i="2"/>
  <c r="Q8" i="2"/>
  <c r="Q9" i="7"/>
  <c r="S9" i="7" s="1"/>
  <c r="Q11" i="16"/>
  <c r="Q7" i="16"/>
  <c r="Q11" i="17"/>
  <c r="Q7" i="17"/>
  <c r="Q12" i="18"/>
  <c r="Q8" i="18"/>
  <c r="Q10" i="19"/>
  <c r="Q12" i="11"/>
  <c r="Q8" i="11"/>
  <c r="Q10" i="20"/>
  <c r="Q12" i="21"/>
  <c r="Q8" i="21"/>
  <c r="Q10" i="22"/>
  <c r="Q12" i="23"/>
  <c r="Q8" i="23"/>
  <c r="Q12" i="25"/>
  <c r="Q8" i="25"/>
  <c r="Q10" i="26"/>
  <c r="Q12" i="27"/>
  <c r="Q8" i="27"/>
  <c r="Q10" i="28"/>
  <c r="Q12" i="29"/>
  <c r="Q8" i="29"/>
  <c r="Q12" i="31"/>
  <c r="Q8" i="31"/>
  <c r="Q11" i="2"/>
  <c r="Q7" i="2"/>
  <c r="Q11" i="18"/>
  <c r="Q7" i="18"/>
  <c r="Q9" i="19"/>
  <c r="Q11" i="11"/>
  <c r="Q7" i="11"/>
  <c r="Q9" i="20"/>
  <c r="Q11" i="21"/>
  <c r="Q7" i="21"/>
  <c r="Q9" i="22"/>
  <c r="Q11" i="23"/>
  <c r="Q7" i="23"/>
  <c r="Q11" i="25"/>
  <c r="Q7" i="25"/>
  <c r="Q9" i="26"/>
  <c r="Q11" i="27"/>
  <c r="Q7" i="27"/>
  <c r="Q9" i="28"/>
  <c r="Q11" i="29"/>
  <c r="Q7" i="29"/>
  <c r="Q11" i="31"/>
  <c r="Q7" i="31"/>
  <c r="S12" i="2"/>
  <c r="S8" i="2"/>
  <c r="S11" i="2"/>
  <c r="S7" i="2"/>
  <c r="M16" i="12" l="1"/>
  <c r="O16" i="12"/>
  <c r="K16" i="12"/>
  <c r="S8" i="17"/>
  <c r="S11" i="19"/>
  <c r="Q11" i="12"/>
  <c r="I9" i="12"/>
  <c r="I12" i="12"/>
  <c r="I13" i="12"/>
  <c r="Q10" i="12"/>
  <c r="Q12" i="12"/>
  <c r="I7" i="12"/>
  <c r="Q8" i="12"/>
  <c r="Q9" i="12"/>
  <c r="Q7" i="12"/>
  <c r="I11" i="12"/>
  <c r="I8" i="12"/>
  <c r="I10" i="12"/>
  <c r="Q13" i="12"/>
  <c r="S8" i="31"/>
  <c r="S9" i="9"/>
  <c r="S9" i="11"/>
  <c r="S8" i="29"/>
  <c r="S10" i="19"/>
  <c r="S8" i="9"/>
  <c r="S9" i="23"/>
  <c r="S10" i="29"/>
  <c r="S8" i="26"/>
  <c r="S11" i="9"/>
  <c r="S9" i="18"/>
  <c r="S10" i="16"/>
  <c r="S12" i="25"/>
  <c r="S12" i="9"/>
  <c r="S9" i="22"/>
  <c r="S7" i="11"/>
  <c r="S11" i="18"/>
  <c r="S8" i="23"/>
  <c r="S11" i="22"/>
  <c r="S8" i="27"/>
  <c r="S10" i="26"/>
  <c r="S9" i="31"/>
  <c r="S9" i="17"/>
  <c r="S8" i="11"/>
  <c r="S12" i="18"/>
  <c r="S8" i="19"/>
  <c r="S11" i="26"/>
  <c r="S7" i="17"/>
  <c r="S11" i="16"/>
  <c r="S10" i="31"/>
  <c r="S12" i="22"/>
  <c r="S10" i="9"/>
  <c r="S8" i="16"/>
  <c r="S11" i="17"/>
  <c r="S8" i="28"/>
  <c r="S10" i="23"/>
  <c r="S7" i="19"/>
  <c r="S12" i="28"/>
  <c r="S10" i="25"/>
  <c r="S9" i="16"/>
  <c r="S7" i="22"/>
  <c r="S12" i="26"/>
  <c r="S12" i="19"/>
  <c r="S10" i="22"/>
  <c r="S7" i="16"/>
  <c r="S12" i="11"/>
  <c r="S10" i="11"/>
  <c r="S12" i="29"/>
  <c r="S12" i="23"/>
  <c r="S8" i="18"/>
  <c r="S8" i="22"/>
  <c r="S12" i="17"/>
  <c r="S10" i="18"/>
  <c r="S12" i="31"/>
  <c r="S10" i="27"/>
  <c r="S8" i="25"/>
  <c r="S9" i="29"/>
  <c r="S10" i="28"/>
  <c r="S11" i="28"/>
  <c r="S7" i="26"/>
  <c r="S7" i="27"/>
  <c r="S11" i="25"/>
  <c r="S12" i="27"/>
  <c r="S7" i="9"/>
  <c r="S12" i="16"/>
  <c r="S10" i="17"/>
  <c r="S9" i="25"/>
  <c r="S7" i="29"/>
  <c r="S11" i="27"/>
  <c r="S11" i="11"/>
  <c r="S7" i="31"/>
  <c r="S11" i="29"/>
  <c r="S9" i="26"/>
  <c r="S7" i="23"/>
  <c r="S9" i="19"/>
  <c r="S11" i="31"/>
  <c r="S9" i="28"/>
  <c r="S7" i="25"/>
  <c r="S11" i="23"/>
  <c r="S7" i="18"/>
  <c r="B6" i="12"/>
  <c r="H16" i="12" s="1"/>
  <c r="B16" i="32"/>
  <c r="B16" i="31"/>
  <c r="B16" i="29"/>
  <c r="B16" i="28"/>
  <c r="B16" i="27"/>
  <c r="B16" i="26"/>
  <c r="B16" i="25"/>
  <c r="B16" i="24"/>
  <c r="B16" i="23"/>
  <c r="B16" i="22"/>
  <c r="B16" i="21"/>
  <c r="B16" i="20"/>
  <c r="B16" i="11"/>
  <c r="B16" i="18"/>
  <c r="B16" i="16"/>
  <c r="N16" i="31"/>
  <c r="N16" i="26"/>
  <c r="N16" i="22"/>
  <c r="N16" i="20"/>
  <c r="N16" i="19"/>
  <c r="L16" i="32"/>
  <c r="L16" i="29"/>
  <c r="L16" i="28"/>
  <c r="L16" i="25"/>
  <c r="L16" i="24"/>
  <c r="L16" i="21"/>
  <c r="L16" i="16"/>
  <c r="J16" i="28"/>
  <c r="J16" i="26"/>
  <c r="J16" i="24"/>
  <c r="J16" i="20"/>
  <c r="F16" i="32"/>
  <c r="F16" i="22"/>
  <c r="F16" i="20"/>
  <c r="D16" i="28"/>
  <c r="D16" i="22"/>
  <c r="R7" i="14"/>
  <c r="R8" i="14"/>
  <c r="R9" i="14"/>
  <c r="R10" i="14"/>
  <c r="R11" i="14"/>
  <c r="H7" i="16"/>
  <c r="R7" i="16" s="1"/>
  <c r="H8" i="16"/>
  <c r="R8" i="16" s="1"/>
  <c r="H9" i="16"/>
  <c r="R9" i="16" s="1"/>
  <c r="H10" i="16"/>
  <c r="R10" i="16" s="1"/>
  <c r="H11" i="16"/>
  <c r="R11" i="16" s="1"/>
  <c r="H7" i="8"/>
  <c r="H8" i="8"/>
  <c r="H9" i="8"/>
  <c r="H10" i="8"/>
  <c r="H11" i="8"/>
  <c r="H7" i="17"/>
  <c r="R7" i="17" s="1"/>
  <c r="H8" i="17"/>
  <c r="R8" i="17" s="1"/>
  <c r="H9" i="17"/>
  <c r="R9" i="17" s="1"/>
  <c r="H10" i="17"/>
  <c r="R10" i="17" s="1"/>
  <c r="H11" i="17"/>
  <c r="R11" i="17" s="1"/>
  <c r="H7" i="9"/>
  <c r="R7" i="9" s="1"/>
  <c r="H8" i="9"/>
  <c r="R8" i="9" s="1"/>
  <c r="H9" i="9"/>
  <c r="R9" i="9" s="1"/>
  <c r="H10" i="9"/>
  <c r="R10" i="9" s="1"/>
  <c r="H11" i="9"/>
  <c r="R11" i="9" s="1"/>
  <c r="H7" i="18"/>
  <c r="R7" i="18" s="1"/>
  <c r="H8" i="18"/>
  <c r="R8" i="18" s="1"/>
  <c r="H9" i="18"/>
  <c r="R9" i="18" s="1"/>
  <c r="H10" i="18"/>
  <c r="R10" i="18" s="1"/>
  <c r="H11" i="18"/>
  <c r="R11" i="18" s="1"/>
  <c r="H7" i="19"/>
  <c r="R7" i="19" s="1"/>
  <c r="H8" i="19"/>
  <c r="R8" i="19" s="1"/>
  <c r="H9" i="19"/>
  <c r="R9" i="19" s="1"/>
  <c r="H10" i="19"/>
  <c r="R10" i="19" s="1"/>
  <c r="H11" i="19"/>
  <c r="R11" i="19" s="1"/>
  <c r="H7" i="11"/>
  <c r="R7" i="11" s="1"/>
  <c r="H8" i="11"/>
  <c r="R8" i="11" s="1"/>
  <c r="H9" i="11"/>
  <c r="R9" i="11" s="1"/>
  <c r="H10" i="11"/>
  <c r="R10" i="11" s="1"/>
  <c r="H11" i="11"/>
  <c r="R11" i="11" s="1"/>
  <c r="H7" i="20"/>
  <c r="H8" i="20"/>
  <c r="H9" i="20"/>
  <c r="H10" i="20"/>
  <c r="H11" i="20"/>
  <c r="H7" i="21"/>
  <c r="H8" i="21"/>
  <c r="H9" i="21"/>
  <c r="H10" i="21"/>
  <c r="H11" i="21"/>
  <c r="H7" i="22"/>
  <c r="R7" i="22" s="1"/>
  <c r="H8" i="22"/>
  <c r="R8" i="22" s="1"/>
  <c r="H9" i="22"/>
  <c r="R9" i="22" s="1"/>
  <c r="H10" i="22"/>
  <c r="R10" i="22" s="1"/>
  <c r="H11" i="22"/>
  <c r="R11" i="22" s="1"/>
  <c r="H7" i="23"/>
  <c r="R7" i="23" s="1"/>
  <c r="H8" i="23"/>
  <c r="R8" i="23" s="1"/>
  <c r="H9" i="23"/>
  <c r="R9" i="23" s="1"/>
  <c r="H10" i="23"/>
  <c r="R10" i="23" s="1"/>
  <c r="H11" i="23"/>
  <c r="R11" i="23" s="1"/>
  <c r="H7" i="24"/>
  <c r="R7" i="24" s="1"/>
  <c r="H8" i="24"/>
  <c r="R8" i="24" s="1"/>
  <c r="H9" i="24"/>
  <c r="R9" i="24" s="1"/>
  <c r="H10" i="24"/>
  <c r="R10" i="24" s="1"/>
  <c r="H11" i="24"/>
  <c r="R11" i="24" s="1"/>
  <c r="H7" i="25"/>
  <c r="R7" i="25" s="1"/>
  <c r="H8" i="25"/>
  <c r="R8" i="25" s="1"/>
  <c r="H9" i="25"/>
  <c r="R9" i="25" s="1"/>
  <c r="H10" i="25"/>
  <c r="R10" i="25" s="1"/>
  <c r="H11" i="25"/>
  <c r="R11" i="25" s="1"/>
  <c r="H7" i="26"/>
  <c r="R7" i="26" s="1"/>
  <c r="H8" i="26"/>
  <c r="R8" i="26" s="1"/>
  <c r="H9" i="26"/>
  <c r="R9" i="26" s="1"/>
  <c r="H10" i="26"/>
  <c r="R10" i="26" s="1"/>
  <c r="H11" i="26"/>
  <c r="R11" i="26" s="1"/>
  <c r="H7" i="27"/>
  <c r="R7" i="27" s="1"/>
  <c r="H8" i="27"/>
  <c r="R8" i="27" s="1"/>
  <c r="H9" i="27"/>
  <c r="R9" i="27" s="1"/>
  <c r="H10" i="27"/>
  <c r="R10" i="27" s="1"/>
  <c r="H11" i="27"/>
  <c r="R11" i="27" s="1"/>
  <c r="H7" i="28"/>
  <c r="R7" i="28" s="1"/>
  <c r="H8" i="28"/>
  <c r="R8" i="28" s="1"/>
  <c r="H9" i="28"/>
  <c r="R9" i="28" s="1"/>
  <c r="H10" i="28"/>
  <c r="R10" i="28" s="1"/>
  <c r="H11" i="28"/>
  <c r="R11" i="28" s="1"/>
  <c r="H7" i="29"/>
  <c r="R7" i="29" s="1"/>
  <c r="H8" i="29"/>
  <c r="R8" i="29" s="1"/>
  <c r="H9" i="29"/>
  <c r="R9" i="29" s="1"/>
  <c r="H10" i="29"/>
  <c r="R10" i="29" s="1"/>
  <c r="H11" i="29"/>
  <c r="R11" i="29" s="1"/>
  <c r="H7" i="31"/>
  <c r="R7" i="31" s="1"/>
  <c r="H8" i="31"/>
  <c r="R8" i="31" s="1"/>
  <c r="H9" i="31"/>
  <c r="R9" i="31" s="1"/>
  <c r="H10" i="31"/>
  <c r="R10" i="31" s="1"/>
  <c r="H11" i="31"/>
  <c r="R11" i="31" s="1"/>
  <c r="H7" i="4"/>
  <c r="R7" i="4" s="1"/>
  <c r="H8" i="4"/>
  <c r="R8" i="4" s="1"/>
  <c r="H9" i="4"/>
  <c r="R9" i="4" s="1"/>
  <c r="H10" i="4"/>
  <c r="R10" i="4" s="1"/>
  <c r="H11" i="4"/>
  <c r="R11" i="4" s="1"/>
  <c r="G6" i="16"/>
  <c r="G6" i="17"/>
  <c r="G6" i="18"/>
  <c r="G6" i="19"/>
  <c r="G6" i="11"/>
  <c r="G6" i="20"/>
  <c r="G6" i="21"/>
  <c r="G6" i="22"/>
  <c r="G6" i="23"/>
  <c r="G6" i="25"/>
  <c r="G6" i="26"/>
  <c r="G6" i="27"/>
  <c r="G6" i="28"/>
  <c r="G6" i="29"/>
  <c r="G6" i="31"/>
  <c r="E6" i="16"/>
  <c r="E6" i="17"/>
  <c r="E6" i="18"/>
  <c r="E6" i="19"/>
  <c r="E6" i="11"/>
  <c r="E6" i="20"/>
  <c r="E6" i="21"/>
  <c r="E6" i="22"/>
  <c r="E6" i="23"/>
  <c r="E6" i="25"/>
  <c r="E6" i="26"/>
  <c r="E6" i="27"/>
  <c r="E6" i="28"/>
  <c r="E6" i="29"/>
  <c r="E6" i="31"/>
  <c r="E16" i="33"/>
  <c r="C6" i="16"/>
  <c r="C6" i="17"/>
  <c r="C6" i="18"/>
  <c r="C6" i="19"/>
  <c r="C6" i="11"/>
  <c r="C6" i="20"/>
  <c r="C6" i="21"/>
  <c r="C6" i="22"/>
  <c r="C6" i="23"/>
  <c r="C6" i="25"/>
  <c r="C6" i="26"/>
  <c r="C6" i="27"/>
  <c r="C6" i="28"/>
  <c r="C6" i="29"/>
  <c r="H7" i="2"/>
  <c r="H8" i="2"/>
  <c r="H9" i="2"/>
  <c r="H10" i="2"/>
  <c r="H11" i="2"/>
  <c r="H12" i="2"/>
  <c r="G6" i="2"/>
  <c r="E6" i="2"/>
  <c r="H7" i="1"/>
  <c r="H8" i="1"/>
  <c r="H9" i="1"/>
  <c r="H10" i="1"/>
  <c r="H11" i="1"/>
  <c r="H12" i="1"/>
  <c r="P6" i="33"/>
  <c r="H6" i="33"/>
  <c r="N16" i="32"/>
  <c r="J16" i="32"/>
  <c r="D16" i="32"/>
  <c r="P6" i="32"/>
  <c r="H6" i="32"/>
  <c r="L16" i="31"/>
  <c r="J16" i="31"/>
  <c r="F16" i="31"/>
  <c r="D16" i="31"/>
  <c r="H12" i="31"/>
  <c r="R12" i="31" s="1"/>
  <c r="P6" i="31"/>
  <c r="H6" i="31"/>
  <c r="P6" i="30"/>
  <c r="H6" i="30"/>
  <c r="N16" i="29"/>
  <c r="J16" i="29"/>
  <c r="F16" i="29"/>
  <c r="D16" i="29"/>
  <c r="H12" i="29"/>
  <c r="R12" i="29" s="1"/>
  <c r="P6" i="29"/>
  <c r="H6" i="29"/>
  <c r="N16" i="28"/>
  <c r="F16" i="28"/>
  <c r="H12" i="28"/>
  <c r="R12" i="28" s="1"/>
  <c r="P6" i="28"/>
  <c r="H6" i="28"/>
  <c r="N16" i="27"/>
  <c r="L16" i="27"/>
  <c r="J16" i="27"/>
  <c r="F16" i="27"/>
  <c r="D16" i="27"/>
  <c r="H12" i="27"/>
  <c r="R12" i="27" s="1"/>
  <c r="P6" i="27"/>
  <c r="H6" i="27"/>
  <c r="L16" i="26"/>
  <c r="F16" i="26"/>
  <c r="D16" i="26"/>
  <c r="H12" i="26"/>
  <c r="R12" i="26" s="1"/>
  <c r="P6" i="26"/>
  <c r="H6" i="26"/>
  <c r="N16" i="25"/>
  <c r="J16" i="25"/>
  <c r="F16" i="25"/>
  <c r="D16" i="25"/>
  <c r="H12" i="25"/>
  <c r="R12" i="25" s="1"/>
  <c r="P6" i="25"/>
  <c r="H6" i="25"/>
  <c r="N16" i="24"/>
  <c r="F16" i="24"/>
  <c r="D16" i="24"/>
  <c r="H12" i="24"/>
  <c r="R12" i="24" s="1"/>
  <c r="P6" i="24"/>
  <c r="H6" i="24"/>
  <c r="N16" i="23"/>
  <c r="L16" i="23"/>
  <c r="J16" i="23"/>
  <c r="F16" i="23"/>
  <c r="D16" i="23"/>
  <c r="H12" i="23"/>
  <c r="R12" i="23" s="1"/>
  <c r="P6" i="23"/>
  <c r="H6" i="23"/>
  <c r="L16" i="22"/>
  <c r="J16" i="22"/>
  <c r="H12" i="22"/>
  <c r="R12" i="22" s="1"/>
  <c r="P6" i="22"/>
  <c r="H6" i="22"/>
  <c r="N16" i="21"/>
  <c r="J16" i="21"/>
  <c r="F16" i="21"/>
  <c r="D16" i="21"/>
  <c r="R6" i="21"/>
  <c r="P6" i="21"/>
  <c r="H6" i="21"/>
  <c r="L16" i="20"/>
  <c r="D16" i="20"/>
  <c r="R6" i="20"/>
  <c r="P6" i="20"/>
  <c r="H6" i="20"/>
  <c r="L16" i="19"/>
  <c r="H12" i="19"/>
  <c r="R12" i="19" s="1"/>
  <c r="P6" i="19"/>
  <c r="H6" i="19"/>
  <c r="N16" i="18"/>
  <c r="L16" i="18"/>
  <c r="J16" i="18"/>
  <c r="F16" i="18"/>
  <c r="D16" i="18"/>
  <c r="H12" i="18"/>
  <c r="R12" i="18" s="1"/>
  <c r="P6" i="18"/>
  <c r="H6" i="18"/>
  <c r="H12" i="17"/>
  <c r="R12" i="17" s="1"/>
  <c r="P6" i="17"/>
  <c r="H6" i="17"/>
  <c r="N16" i="16"/>
  <c r="J16" i="16"/>
  <c r="F16" i="16"/>
  <c r="D16" i="16"/>
  <c r="H12" i="16"/>
  <c r="R12" i="16" s="1"/>
  <c r="P6" i="16"/>
  <c r="H6" i="16"/>
  <c r="P6" i="15"/>
  <c r="H6" i="15"/>
  <c r="R12" i="14"/>
  <c r="P6" i="14"/>
  <c r="H6" i="14"/>
  <c r="P6" i="13"/>
  <c r="R6" i="13" s="1"/>
  <c r="R6" i="24" l="1"/>
  <c r="R6" i="16"/>
  <c r="R6" i="33"/>
  <c r="R6" i="18"/>
  <c r="R6" i="15"/>
  <c r="S10" i="12"/>
  <c r="S9" i="12"/>
  <c r="G6" i="12"/>
  <c r="G16" i="12" s="1"/>
  <c r="S7" i="12"/>
  <c r="S8" i="12"/>
  <c r="S13" i="12"/>
  <c r="C6" i="12"/>
  <c r="C16" i="12" s="1"/>
  <c r="S12" i="12"/>
  <c r="E6" i="12"/>
  <c r="E16" i="12" s="1"/>
  <c r="S11" i="12"/>
  <c r="I6" i="25"/>
  <c r="R6" i="14"/>
  <c r="R6" i="17"/>
  <c r="K16" i="17"/>
  <c r="Q6" i="32"/>
  <c r="S6" i="21"/>
  <c r="Q6" i="25"/>
  <c r="Q6" i="21"/>
  <c r="R6" i="26"/>
  <c r="R6" i="28"/>
  <c r="R6" i="29"/>
  <c r="R6" i="30"/>
  <c r="R6" i="27"/>
  <c r="K16" i="22"/>
  <c r="M16" i="21"/>
  <c r="R6" i="19"/>
  <c r="R6" i="23"/>
  <c r="R6" i="25"/>
  <c r="R6" i="31"/>
  <c r="R6" i="32"/>
  <c r="M16" i="32"/>
  <c r="I6" i="2"/>
  <c r="O16" i="22"/>
  <c r="C16" i="26"/>
  <c r="M16" i="28"/>
  <c r="M16" i="25"/>
  <c r="E16" i="31"/>
  <c r="E16" i="30"/>
  <c r="I6" i="22"/>
  <c r="I6" i="26"/>
  <c r="G16" i="26"/>
  <c r="G16" i="24"/>
  <c r="G16" i="16"/>
  <c r="K16" i="26"/>
  <c r="Q6" i="22"/>
  <c r="M16" i="18"/>
  <c r="M16" i="16"/>
  <c r="O16" i="29"/>
  <c r="O16" i="26"/>
  <c r="O16" i="25"/>
  <c r="O16" i="21"/>
  <c r="O16" i="19"/>
  <c r="O16" i="16"/>
  <c r="I6" i="21"/>
  <c r="I6" i="32"/>
  <c r="I6" i="28"/>
  <c r="S6" i="20"/>
  <c r="G16" i="32"/>
  <c r="G16" i="28"/>
  <c r="G16" i="21"/>
  <c r="G16" i="20"/>
  <c r="G16" i="17"/>
  <c r="K16" i="31"/>
  <c r="M16" i="22"/>
  <c r="M16" i="19"/>
  <c r="O16" i="32"/>
  <c r="O16" i="24"/>
  <c r="O16" i="31"/>
  <c r="O16" i="27"/>
  <c r="O16" i="23"/>
  <c r="O16" i="17"/>
  <c r="O16" i="28"/>
  <c r="O16" i="20"/>
  <c r="O16" i="18"/>
  <c r="P16" i="28"/>
  <c r="M16" i="31"/>
  <c r="M16" i="24"/>
  <c r="M16" i="23"/>
  <c r="M16" i="20"/>
  <c r="M16" i="17"/>
  <c r="M16" i="26"/>
  <c r="P16" i="15"/>
  <c r="P16" i="18"/>
  <c r="P16" i="19"/>
  <c r="P16" i="27"/>
  <c r="P16" i="17"/>
  <c r="P16" i="21"/>
  <c r="P16" i="23"/>
  <c r="P16" i="26"/>
  <c r="P16" i="20"/>
  <c r="P16" i="24"/>
  <c r="P16" i="31"/>
  <c r="K16" i="19"/>
  <c r="K16" i="25"/>
  <c r="K16" i="21"/>
  <c r="K16" i="18"/>
  <c r="P16" i="32"/>
  <c r="P16" i="16"/>
  <c r="P16" i="25"/>
  <c r="K16" i="32"/>
  <c r="K16" i="28"/>
  <c r="K16" i="27"/>
  <c r="K16" i="23"/>
  <c r="K16" i="20"/>
  <c r="P16" i="29"/>
  <c r="P16" i="22"/>
  <c r="Q6" i="28"/>
  <c r="Q6" i="26"/>
  <c r="Q6" i="20"/>
  <c r="K16" i="16"/>
  <c r="K16" i="29"/>
  <c r="Q6" i="30"/>
  <c r="G16" i="23"/>
  <c r="G16" i="31"/>
  <c r="G16" i="25"/>
  <c r="G16" i="18"/>
  <c r="G16" i="22"/>
  <c r="G16" i="19"/>
  <c r="H16" i="25"/>
  <c r="H16" i="27"/>
  <c r="E16" i="32"/>
  <c r="E16" i="28"/>
  <c r="E16" i="19"/>
  <c r="E16" i="29"/>
  <c r="E16" i="21"/>
  <c r="H16" i="19"/>
  <c r="E16" i="16"/>
  <c r="H16" i="14"/>
  <c r="H16" i="31"/>
  <c r="E16" i="23"/>
  <c r="H16" i="18"/>
  <c r="H16" i="20"/>
  <c r="H16" i="21"/>
  <c r="H16" i="17"/>
  <c r="H16" i="26"/>
  <c r="E16" i="26"/>
  <c r="E16" i="25"/>
  <c r="E16" i="22"/>
  <c r="E16" i="18"/>
  <c r="H16" i="15"/>
  <c r="H16" i="23"/>
  <c r="H16" i="24"/>
  <c r="H16" i="32"/>
  <c r="R16" i="20"/>
  <c r="R16" i="21"/>
  <c r="C16" i="30"/>
  <c r="C16" i="22"/>
  <c r="C16" i="32"/>
  <c r="C16" i="28"/>
  <c r="C16" i="20"/>
  <c r="H16" i="22"/>
  <c r="H16" i="29"/>
  <c r="H16" i="16"/>
  <c r="H16" i="28"/>
  <c r="C16" i="29"/>
  <c r="C16" i="21"/>
  <c r="C16" i="18"/>
  <c r="C16" i="16"/>
  <c r="G16" i="30"/>
  <c r="E16" i="17"/>
  <c r="E16" i="20"/>
  <c r="E16" i="27"/>
  <c r="I6" i="20"/>
  <c r="C16" i="25"/>
  <c r="C16" i="19"/>
  <c r="C16" i="17"/>
  <c r="C16" i="27"/>
  <c r="I6" i="30"/>
  <c r="R6" i="22"/>
  <c r="C16" i="23"/>
  <c r="I6" i="23"/>
  <c r="C16" i="24"/>
  <c r="I6" i="24"/>
  <c r="G16" i="27"/>
  <c r="M16" i="27"/>
  <c r="C16" i="31"/>
  <c r="I6" i="31"/>
  <c r="E16" i="24"/>
  <c r="K16" i="24"/>
  <c r="Q6" i="24"/>
  <c r="G16" i="29"/>
  <c r="M16" i="29"/>
  <c r="I6" i="33"/>
  <c r="I6" i="27"/>
  <c r="Q6" i="23"/>
  <c r="I6" i="29"/>
  <c r="Q6" i="27"/>
  <c r="Q6" i="31"/>
  <c r="Q6" i="29"/>
  <c r="Q6" i="33"/>
  <c r="I6" i="19"/>
  <c r="Q6" i="19"/>
  <c r="I6" i="18"/>
  <c r="Q6" i="18"/>
  <c r="I6" i="17"/>
  <c r="Q6" i="17"/>
  <c r="I6" i="16"/>
  <c r="Q6" i="16"/>
  <c r="I6" i="15"/>
  <c r="Q6" i="15"/>
  <c r="P16" i="13"/>
  <c r="H16" i="13"/>
  <c r="I6" i="13"/>
  <c r="Q6" i="13"/>
  <c r="I16" i="30" l="1"/>
  <c r="S16" i="30" s="1"/>
  <c r="S6" i="25"/>
  <c r="S6" i="32"/>
  <c r="Q16" i="21"/>
  <c r="Q16" i="19"/>
  <c r="Q16" i="22"/>
  <c r="Q16" i="25"/>
  <c r="Q16" i="24"/>
  <c r="I16" i="16"/>
  <c r="I16" i="33"/>
  <c r="I16" i="23"/>
  <c r="Q16" i="15"/>
  <c r="Q16" i="32"/>
  <c r="I16" i="28"/>
  <c r="S6" i="30"/>
  <c r="Q16" i="33"/>
  <c r="S6" i="28"/>
  <c r="S6" i="22"/>
  <c r="Q16" i="26"/>
  <c r="I16" i="15"/>
  <c r="I16" i="26"/>
  <c r="Q16" i="16"/>
  <c r="S6" i="26"/>
  <c r="Q16" i="13"/>
  <c r="Q16" i="31"/>
  <c r="Q16" i="18"/>
  <c r="Q16" i="17"/>
  <c r="Q16" i="20"/>
  <c r="Q16" i="27"/>
  <c r="R16" i="28"/>
  <c r="R16" i="24"/>
  <c r="R16" i="27"/>
  <c r="Q16" i="23"/>
  <c r="Q16" i="28"/>
  <c r="R16" i="15"/>
  <c r="R16" i="19"/>
  <c r="R16" i="18"/>
  <c r="R16" i="33"/>
  <c r="R16" i="17"/>
  <c r="R16" i="23"/>
  <c r="R16" i="25"/>
  <c r="R16" i="26"/>
  <c r="R16" i="31"/>
  <c r="R16" i="29"/>
  <c r="R16" i="32"/>
  <c r="R16" i="22"/>
  <c r="R16" i="16"/>
  <c r="S6" i="14"/>
  <c r="S6" i="27"/>
  <c r="Q16" i="29"/>
  <c r="S6" i="19"/>
  <c r="S6" i="29"/>
  <c r="I16" i="31"/>
  <c r="I16" i="29"/>
  <c r="I16" i="32"/>
  <c r="S16" i="21"/>
  <c r="I16" i="19"/>
  <c r="I16" i="21"/>
  <c r="I16" i="20"/>
  <c r="I16" i="18"/>
  <c r="I16" i="22"/>
  <c r="I16" i="25"/>
  <c r="S16" i="20"/>
  <c r="I16" i="17"/>
  <c r="I16" i="24"/>
  <c r="I16" i="27"/>
  <c r="S6" i="33"/>
  <c r="S6" i="31"/>
  <c r="S6" i="24"/>
  <c r="S6" i="23"/>
  <c r="S6" i="18"/>
  <c r="S6" i="17"/>
  <c r="S6" i="16"/>
  <c r="S6" i="15"/>
  <c r="R16" i="13"/>
  <c r="S6" i="13"/>
  <c r="S16" i="13" l="1"/>
  <c r="S16" i="27"/>
  <c r="S16" i="32"/>
  <c r="S16" i="23"/>
  <c r="S16" i="22"/>
  <c r="S16" i="19"/>
  <c r="S16" i="16"/>
  <c r="S16" i="24"/>
  <c r="S16" i="25"/>
  <c r="S16" i="18"/>
  <c r="S16" i="26"/>
  <c r="S16" i="28"/>
  <c r="S16" i="15"/>
  <c r="S16" i="33"/>
  <c r="S16" i="31"/>
  <c r="S16" i="17"/>
  <c r="S16" i="29"/>
  <c r="G16" i="11" l="1"/>
  <c r="E16" i="11"/>
  <c r="M16" i="11"/>
  <c r="N16" i="11"/>
  <c r="L16" i="11"/>
  <c r="J16" i="11"/>
  <c r="F16" i="11"/>
  <c r="D16" i="11"/>
  <c r="H12" i="11"/>
  <c r="R12" i="11" s="1"/>
  <c r="P6" i="11"/>
  <c r="H6" i="11"/>
  <c r="E16" i="10"/>
  <c r="D16" i="10"/>
  <c r="B16" i="10"/>
  <c r="O16" i="9"/>
  <c r="M16" i="9"/>
  <c r="K16" i="9"/>
  <c r="G16" i="9"/>
  <c r="E16" i="9"/>
  <c r="C16" i="9"/>
  <c r="H12" i="9"/>
  <c r="R12" i="9" s="1"/>
  <c r="Q6" i="9"/>
  <c r="P6" i="9"/>
  <c r="I6" i="9"/>
  <c r="H6" i="9"/>
  <c r="H12" i="8"/>
  <c r="L16" i="8"/>
  <c r="Q6" i="8"/>
  <c r="P6" i="8"/>
  <c r="I6" i="8"/>
  <c r="H6" i="8"/>
  <c r="O16" i="7"/>
  <c r="N16" i="7"/>
  <c r="M16" i="7"/>
  <c r="L16" i="7"/>
  <c r="K16" i="7"/>
  <c r="J16" i="7"/>
  <c r="G16" i="7"/>
  <c r="E16" i="7"/>
  <c r="C16" i="7"/>
  <c r="Q6" i="7"/>
  <c r="P6" i="7"/>
  <c r="R6" i="7" s="1"/>
  <c r="I6" i="7"/>
  <c r="Q6" i="6"/>
  <c r="P6" i="6"/>
  <c r="I6" i="6"/>
  <c r="H6" i="6"/>
  <c r="I6" i="5"/>
  <c r="H6" i="5"/>
  <c r="H12" i="4"/>
  <c r="R12" i="4" s="1"/>
  <c r="O16" i="4"/>
  <c r="M16" i="4"/>
  <c r="K16" i="4"/>
  <c r="G16" i="4"/>
  <c r="C16" i="4"/>
  <c r="Q6" i="4"/>
  <c r="P6" i="4"/>
  <c r="I6" i="4"/>
  <c r="H6" i="4"/>
  <c r="H6" i="2"/>
  <c r="I6" i="1"/>
  <c r="H6" i="1"/>
  <c r="G7" i="3"/>
  <c r="F7" i="3"/>
  <c r="G6" i="3"/>
  <c r="F6" i="3"/>
  <c r="G5" i="3"/>
  <c r="F5" i="3"/>
  <c r="G4" i="3"/>
  <c r="F4" i="3"/>
  <c r="G3" i="3"/>
  <c r="F3" i="3"/>
  <c r="G2" i="3"/>
  <c r="F2" i="3"/>
  <c r="R6" i="11" l="1"/>
  <c r="R6" i="8"/>
  <c r="R6" i="4"/>
  <c r="R6" i="6"/>
  <c r="R6" i="9"/>
  <c r="Q16" i="7"/>
  <c r="S6" i="9"/>
  <c r="P16" i="9"/>
  <c r="S6" i="8"/>
  <c r="S6" i="4"/>
  <c r="S6" i="5"/>
  <c r="S6" i="7"/>
  <c r="Q16" i="9"/>
  <c r="H16" i="5"/>
  <c r="I16" i="5"/>
  <c r="Q6" i="12"/>
  <c r="I6" i="12"/>
  <c r="P6" i="12"/>
  <c r="H6" i="12"/>
  <c r="O16" i="11"/>
  <c r="I6" i="11"/>
  <c r="K16" i="11"/>
  <c r="Q6" i="11"/>
  <c r="P16" i="11"/>
  <c r="C16" i="11"/>
  <c r="I16" i="11" s="1"/>
  <c r="H16" i="11"/>
  <c r="I16" i="9"/>
  <c r="H16" i="9"/>
  <c r="H16" i="7"/>
  <c r="I16" i="7"/>
  <c r="P16" i="7"/>
  <c r="P16" i="6"/>
  <c r="Q16" i="6"/>
  <c r="S6" i="6"/>
  <c r="H16" i="6"/>
  <c r="I16" i="6"/>
  <c r="Q16" i="5"/>
  <c r="P16" i="5"/>
  <c r="Q16" i="4"/>
  <c r="P16" i="4"/>
  <c r="H16" i="4"/>
  <c r="I16" i="4"/>
  <c r="O16" i="2"/>
  <c r="M16" i="2"/>
  <c r="K16" i="2"/>
  <c r="G16" i="2"/>
  <c r="E16" i="2"/>
  <c r="C16" i="2"/>
  <c r="S6" i="2"/>
  <c r="R6" i="2"/>
  <c r="R16" i="2" s="1"/>
  <c r="Q6" i="2"/>
  <c r="P6" i="2"/>
  <c r="O16" i="1"/>
  <c r="M16" i="1"/>
  <c r="K16" i="1"/>
  <c r="G16" i="1"/>
  <c r="E16" i="1"/>
  <c r="C16" i="1"/>
  <c r="S6" i="1"/>
  <c r="R6" i="1"/>
  <c r="R16" i="1" s="1"/>
  <c r="Q6" i="1"/>
  <c r="P6" i="1"/>
  <c r="S16" i="2" l="1"/>
  <c r="S16" i="7"/>
  <c r="R16" i="5"/>
  <c r="R16" i="9"/>
  <c r="R16" i="7"/>
  <c r="S16" i="5"/>
  <c r="S16" i="9"/>
  <c r="S16" i="4"/>
  <c r="R16" i="4"/>
  <c r="Q16" i="2"/>
  <c r="I16" i="2"/>
  <c r="Q16" i="12"/>
  <c r="S6" i="12"/>
  <c r="I16" i="12"/>
  <c r="R6" i="12"/>
  <c r="R16" i="11"/>
  <c r="Q16" i="11"/>
  <c r="S16" i="11" s="1"/>
  <c r="S6" i="11"/>
  <c r="R16" i="6"/>
  <c r="S16" i="6"/>
  <c r="P16" i="2"/>
  <c r="H16" i="2"/>
  <c r="P16" i="1"/>
  <c r="H16" i="1"/>
  <c r="Q16" i="1"/>
  <c r="I16" i="1"/>
  <c r="S16" i="1"/>
  <c r="S16" i="12" l="1"/>
</calcChain>
</file>

<file path=xl/sharedStrings.xml><?xml version="1.0" encoding="utf-8"?>
<sst xmlns="http://schemas.openxmlformats.org/spreadsheetml/2006/main" count="1427" uniqueCount="79">
  <si>
    <t>OHO Jok  (Sachet)</t>
  </si>
  <si>
    <t>Total</t>
  </si>
  <si>
    <t>OHO Jok  (Cup)</t>
  </si>
  <si>
    <t>Total Market</t>
  </si>
  <si>
    <t xml:space="preserve">Customer </t>
  </si>
  <si>
    <t>Pork</t>
  </si>
  <si>
    <t>Chicken</t>
  </si>
  <si>
    <t>Seaweed</t>
  </si>
  <si>
    <t>Sachet</t>
  </si>
  <si>
    <t>Cup</t>
  </si>
  <si>
    <t>Cases</t>
  </si>
  <si>
    <t>Bht.</t>
  </si>
  <si>
    <t>1. The Mall Group</t>
  </si>
  <si>
    <t>2. Lotus Express</t>
  </si>
  <si>
    <t>3. Tesco Lotus</t>
  </si>
  <si>
    <t>4. Tarad Lotus</t>
  </si>
  <si>
    <t>5. BigC Supercenter</t>
  </si>
  <si>
    <t>6. Aeon (Max Value)</t>
  </si>
  <si>
    <t>7. Foodland</t>
  </si>
  <si>
    <t>OHO Daily Sales Report as of June 13, 2011</t>
  </si>
  <si>
    <t>CODE</t>
  </si>
  <si>
    <t>Description</t>
  </si>
  <si>
    <t>Pack</t>
  </si>
  <si>
    <t>Price</t>
  </si>
  <si>
    <t>ส่วนลดเพิ่ม</t>
  </si>
  <si>
    <t>The mall ลด 10%</t>
  </si>
  <si>
    <t>Lotus</t>
  </si>
  <si>
    <t>Big C</t>
  </si>
  <si>
    <t>Foodland</t>
  </si>
  <si>
    <t>จัสโก้</t>
  </si>
  <si>
    <t>C11336269</t>
  </si>
  <si>
    <t>OHO โจ๊กกึ่งสำเร็จรูป รสสาหร่าย (ถ้วย)</t>
  </si>
  <si>
    <t>1x12</t>
  </si>
  <si>
    <t>C11336238</t>
  </si>
  <si>
    <t>OHO โจ๊กกึ่งสำเร็จรูป รสไก่ (ถ้วย)</t>
  </si>
  <si>
    <t>C11336237</t>
  </si>
  <si>
    <t>OHO โจ๊กกึ่งสำเร็จรูป รสหมู (ถ้วย)</t>
  </si>
  <si>
    <t>C11337369</t>
  </si>
  <si>
    <t>OHO โจ๊กกึ่งสำเร็จรูป รสสาหร่าย (ซอง)</t>
  </si>
  <si>
    <t>1x24</t>
  </si>
  <si>
    <t>C11337338</t>
  </si>
  <si>
    <t>OHO โจ๊กกึ่งสำเร็จรูป รสไก่ (ซอง)</t>
  </si>
  <si>
    <t>C113373371</t>
  </si>
  <si>
    <t>OHO โจ๊กกึ่งสำเร็จรูป รสหมู (ซอง)</t>
  </si>
  <si>
    <t>8. Carrefour</t>
  </si>
  <si>
    <t>10. อื่นๆ</t>
  </si>
  <si>
    <t>9.  Top</t>
  </si>
  <si>
    <t>OHO Daily Sales Report as of July 1, 2011</t>
  </si>
  <si>
    <t>OHO Daily Sales Report as of July , 2011</t>
  </si>
  <si>
    <t>OHO Daily Sales Report as of July 2, 2011</t>
  </si>
  <si>
    <t>OHO Daily Sales Report as of July 3, 2011</t>
  </si>
  <si>
    <t>OHO Daily Sales Report as of July 4, 2011</t>
  </si>
  <si>
    <t>OHO Daily Sales Report as of July 5, 2011</t>
  </si>
  <si>
    <t>OHO Daily Sales Report as of July 6, 2011</t>
  </si>
  <si>
    <t>OHO Daily Sales Report as of July 7, 2011</t>
  </si>
  <si>
    <t>OHO Daily Sales Report as of July 8, 2011</t>
  </si>
  <si>
    <t>OHO Daily Sales Report as of July 9, 2011</t>
  </si>
  <si>
    <t>OHO Daily Sales Report as of July 10, 2011</t>
  </si>
  <si>
    <t>OHO Daily Sales Report as of July 11, 2011</t>
  </si>
  <si>
    <t>OHO Daily Sales Report as of July 12, 2011</t>
  </si>
  <si>
    <t>OHO Daily Sales Report as of July 13, 2011</t>
  </si>
  <si>
    <t>OHO Daily Sales Report as of July 14, 2011</t>
  </si>
  <si>
    <t>OHO Daily Sales Report as of July 15, 2011</t>
  </si>
  <si>
    <t>OHO Daily Sales Report as of July 16, 2011</t>
  </si>
  <si>
    <t>OHO Daily Sales Report as of July 17, 2011</t>
  </si>
  <si>
    <t>OHO Daily Sales Report as of July 18, 2011</t>
  </si>
  <si>
    <t>OHO Daily Sales Report as of July 19, 2011</t>
  </si>
  <si>
    <t>OHO Daily Sales Report as of July 20, 2011</t>
  </si>
  <si>
    <t>OHO Daily Sales Report as of July 21, 2011</t>
  </si>
  <si>
    <t>OHO Daily Sales Report as of July 22, 2011</t>
  </si>
  <si>
    <t>OHO Daily Sales Report as of July 23, 2011</t>
  </si>
  <si>
    <t>OHO Daily Sales Report as of July 24, 2011</t>
  </si>
  <si>
    <t>OHO Daily Sales Report as of July 25, 2011</t>
  </si>
  <si>
    <t>OHO Daily Sales Report as of July 26, 2011</t>
  </si>
  <si>
    <t>OHO Daily Sales Report as of July 27, 2011</t>
  </si>
  <si>
    <t>OHO Daily Sales Report as of July 28, 2011</t>
  </si>
  <si>
    <t>OHO Daily Sales Report as of July 29, 2011</t>
  </si>
  <si>
    <t>OHO Daily Sales Report as of July 30, 2011</t>
  </si>
  <si>
    <t>OHO Daily Sales Report as of July 31,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</si>
</sst>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-* #,##0_-;\-* #,##0_-;_-* &quot;-&quot;??_-;_-@_-"/>
    <numFmt numFmtId="188" formatCode="_-* #,##0\ _B_F_-;\-* #,##0\ _B_F_-;_-* &quot;-&quot;\ _B_F_-;_-@_-"/>
    <numFmt numFmtId="189" formatCode="_-* #,##0.000_-;\-* #,##0.000_-;_-* &quot;-&quot;??_-;_-@_-"/>
    <numFmt numFmtId="190" formatCode="_-* #,##0.0000_-;\-* #,##0.00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26"/>
      <color theme="1"/>
      <name val="AngsanaUPC"/>
      <family val="1"/>
    </font>
    <font>
      <sz val="18"/>
      <color theme="1"/>
      <name val="AngsanaUPC"/>
      <family val="1"/>
    </font>
    <font>
      <sz val="18"/>
      <name val="AngsanaUPC"/>
      <family val="1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name val="Arial"/>
      <family val="2"/>
    </font>
    <font>
      <sz val="16"/>
      <color theme="1"/>
      <name val="AngsanaUPC"/>
      <family val="1"/>
    </font>
    <font>
      <b/>
      <i/>
      <sz val="16"/>
      <color theme="1"/>
      <name val="AngsanaUPC"/>
      <family val="1"/>
    </font>
    <font>
      <b/>
      <sz val="16"/>
      <color theme="1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88" fontId="5" fillId="0" borderId="0" applyFont="0" applyFill="0" applyBorder="0" applyAlignment="0" applyProtection="0"/>
  </cellStyleXfs>
  <cellXfs count="150">
    <xf numFmtId="0" fontId="0" fillId="0" borderId="0" xfId="0"/>
    <xf numFmtId="0" fontId="3" fillId="0" borderId="0" xfId="0" applyFont="1"/>
    <xf numFmtId="0" fontId="3" fillId="0" borderId="0" xfId="0" applyFont="1" applyBorder="1"/>
    <xf numFmtId="187" fontId="3" fillId="0" borderId="0" xfId="1" applyNumberFormat="1" applyFont="1" applyBorder="1"/>
    <xf numFmtId="0" fontId="3" fillId="0" borderId="1" xfId="0" applyFont="1" applyBorder="1"/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187" fontId="3" fillId="0" borderId="0" xfId="1" applyNumberFormat="1" applyFont="1"/>
    <xf numFmtId="0" fontId="0" fillId="0" borderId="0" xfId="0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/>
    <xf numFmtId="0" fontId="7" fillId="0" borderId="29" xfId="2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7" fillId="0" borderId="30" xfId="2" applyFont="1" applyBorder="1" applyAlignment="1">
      <alignment horizontal="left" vertical="center"/>
    </xf>
    <xf numFmtId="0" fontId="7" fillId="0" borderId="31" xfId="2" applyFont="1" applyBorder="1" applyAlignment="1">
      <alignment horizontal="left" vertical="center"/>
    </xf>
    <xf numFmtId="43" fontId="3" fillId="0" borderId="0" xfId="1" applyFont="1" applyBorder="1"/>
    <xf numFmtId="43" fontId="3" fillId="0" borderId="10" xfId="1" applyFont="1" applyBorder="1" applyAlignment="1">
      <alignment horizontal="center"/>
    </xf>
    <xf numFmtId="43" fontId="3" fillId="0" borderId="0" xfId="1" applyFont="1"/>
    <xf numFmtId="43" fontId="3" fillId="3" borderId="10" xfId="1" applyFont="1" applyFill="1" applyBorder="1" applyAlignment="1">
      <alignment horizontal="center"/>
    </xf>
    <xf numFmtId="43" fontId="3" fillId="2" borderId="11" xfId="1" applyFont="1" applyFill="1" applyBorder="1" applyAlignment="1">
      <alignment horizontal="center"/>
    </xf>
    <xf numFmtId="43" fontId="3" fillId="0" borderId="8" xfId="1" applyFont="1" applyBorder="1" applyAlignment="1">
      <alignment horizontal="center"/>
    </xf>
    <xf numFmtId="43" fontId="3" fillId="0" borderId="12" xfId="1" applyFont="1" applyBorder="1" applyAlignment="1">
      <alignment horizontal="center"/>
    </xf>
    <xf numFmtId="0" fontId="8" fillId="0" borderId="4" xfId="0" applyFont="1" applyBorder="1"/>
    <xf numFmtId="187" fontId="8" fillId="0" borderId="13" xfId="1" applyNumberFormat="1" applyFont="1" applyBorder="1"/>
    <xf numFmtId="187" fontId="8" fillId="0" borderId="14" xfId="1" applyNumberFormat="1" applyFont="1" applyBorder="1"/>
    <xf numFmtId="187" fontId="8" fillId="3" borderId="14" xfId="1" applyNumberFormat="1" applyFont="1" applyFill="1" applyBorder="1"/>
    <xf numFmtId="187" fontId="8" fillId="0" borderId="15" xfId="1" applyNumberFormat="1" applyFont="1" applyBorder="1"/>
    <xf numFmtId="187" fontId="8" fillId="2" borderId="13" xfId="1" applyNumberFormat="1" applyFont="1" applyFill="1" applyBorder="1"/>
    <xf numFmtId="187" fontId="8" fillId="2" borderId="16" xfId="1" applyNumberFormat="1" applyFont="1" applyFill="1" applyBorder="1"/>
    <xf numFmtId="187" fontId="9" fillId="0" borderId="13" xfId="0" applyNumberFormat="1" applyFont="1" applyBorder="1"/>
    <xf numFmtId="187" fontId="8" fillId="0" borderId="15" xfId="0" applyNumberFormat="1" applyFont="1" applyBorder="1"/>
    <xf numFmtId="0" fontId="8" fillId="0" borderId="17" xfId="0" applyFont="1" applyBorder="1"/>
    <xf numFmtId="187" fontId="8" fillId="0" borderId="18" xfId="1" applyNumberFormat="1" applyFont="1" applyBorder="1"/>
    <xf numFmtId="187" fontId="8" fillId="0" borderId="19" xfId="1" applyNumberFormat="1" applyFont="1" applyBorder="1"/>
    <xf numFmtId="187" fontId="8" fillId="3" borderId="19" xfId="1" applyNumberFormat="1" applyFont="1" applyFill="1" applyBorder="1"/>
    <xf numFmtId="187" fontId="8" fillId="0" borderId="20" xfId="1" applyNumberFormat="1" applyFont="1" applyBorder="1"/>
    <xf numFmtId="187" fontId="8" fillId="2" borderId="18" xfId="1" applyNumberFormat="1" applyFont="1" applyFill="1" applyBorder="1"/>
    <xf numFmtId="187" fontId="8" fillId="2" borderId="21" xfId="1" applyNumberFormat="1" applyFont="1" applyFill="1" applyBorder="1"/>
    <xf numFmtId="187" fontId="9" fillId="0" borderId="18" xfId="0" applyNumberFormat="1" applyFont="1" applyBorder="1"/>
    <xf numFmtId="187" fontId="8" fillId="0" borderId="20" xfId="0" applyNumberFormat="1" applyFont="1" applyBorder="1"/>
    <xf numFmtId="0" fontId="8" fillId="0" borderId="17" xfId="0" applyFont="1" applyFill="1" applyBorder="1"/>
    <xf numFmtId="0" fontId="8" fillId="0" borderId="22" xfId="0" applyFont="1" applyFill="1" applyBorder="1"/>
    <xf numFmtId="187" fontId="8" fillId="0" borderId="23" xfId="1" applyNumberFormat="1" applyFont="1" applyBorder="1"/>
    <xf numFmtId="187" fontId="8" fillId="0" borderId="24" xfId="1" applyNumberFormat="1" applyFont="1" applyBorder="1"/>
    <xf numFmtId="187" fontId="8" fillId="3" borderId="24" xfId="1" applyNumberFormat="1" applyFont="1" applyFill="1" applyBorder="1"/>
    <xf numFmtId="187" fontId="8" fillId="0" borderId="25" xfId="1" applyNumberFormat="1" applyFont="1" applyBorder="1"/>
    <xf numFmtId="187" fontId="8" fillId="2" borderId="23" xfId="1" applyNumberFormat="1" applyFont="1" applyFill="1" applyBorder="1"/>
    <xf numFmtId="187" fontId="8" fillId="2" borderId="26" xfId="1" applyNumberFormat="1" applyFont="1" applyFill="1" applyBorder="1"/>
    <xf numFmtId="0" fontId="8" fillId="0" borderId="22" xfId="0" applyFont="1" applyBorder="1"/>
    <xf numFmtId="187" fontId="9" fillId="0" borderId="23" xfId="0" applyNumberFormat="1" applyFont="1" applyBorder="1"/>
    <xf numFmtId="187" fontId="8" fillId="0" borderId="25" xfId="0" applyNumberFormat="1" applyFont="1" applyBorder="1"/>
    <xf numFmtId="0" fontId="8" fillId="0" borderId="27" xfId="0" applyFont="1" applyBorder="1"/>
    <xf numFmtId="187" fontId="9" fillId="0" borderId="9" xfId="0" applyNumberFormat="1" applyFont="1" applyBorder="1"/>
    <xf numFmtId="187" fontId="9" fillId="0" borderId="10" xfId="0" applyNumberFormat="1" applyFont="1" applyBorder="1"/>
    <xf numFmtId="187" fontId="9" fillId="3" borderId="10" xfId="0" applyNumberFormat="1" applyFont="1" applyFill="1" applyBorder="1"/>
    <xf numFmtId="187" fontId="9" fillId="0" borderId="12" xfId="0" applyNumberFormat="1" applyFont="1" applyBorder="1"/>
    <xf numFmtId="187" fontId="9" fillId="2" borderId="9" xfId="0" applyNumberFormat="1" applyFont="1" applyFill="1" applyBorder="1"/>
    <xf numFmtId="187" fontId="9" fillId="2" borderId="28" xfId="0" applyNumberFormat="1" applyFont="1" applyFill="1" applyBorder="1"/>
    <xf numFmtId="43" fontId="8" fillId="0" borderId="14" xfId="1" applyFont="1" applyBorder="1"/>
    <xf numFmtId="43" fontId="9" fillId="0" borderId="10" xfId="1" applyFont="1" applyBorder="1"/>
    <xf numFmtId="43" fontId="8" fillId="3" borderId="14" xfId="1" applyFont="1" applyFill="1" applyBorder="1"/>
    <xf numFmtId="43" fontId="8" fillId="0" borderId="15" xfId="1" applyFont="1" applyBorder="1"/>
    <xf numFmtId="43" fontId="8" fillId="2" borderId="16" xfId="1" applyFont="1" applyFill="1" applyBorder="1"/>
    <xf numFmtId="43" fontId="8" fillId="0" borderId="19" xfId="1" applyFont="1" applyBorder="1"/>
    <xf numFmtId="43" fontId="8" fillId="3" borderId="19" xfId="1" applyFont="1" applyFill="1" applyBorder="1"/>
    <xf numFmtId="43" fontId="8" fillId="0" borderId="20" xfId="1" applyFont="1" applyBorder="1"/>
    <xf numFmtId="43" fontId="8" fillId="2" borderId="21" xfId="1" applyFont="1" applyFill="1" applyBorder="1"/>
    <xf numFmtId="43" fontId="8" fillId="0" borderId="24" xfId="1" applyFont="1" applyBorder="1"/>
    <xf numFmtId="43" fontId="8" fillId="3" borderId="24" xfId="1" applyFont="1" applyFill="1" applyBorder="1"/>
    <xf numFmtId="43" fontId="8" fillId="0" borderId="25" xfId="1" applyFont="1" applyBorder="1"/>
    <xf numFmtId="43" fontId="8" fillId="2" borderId="26" xfId="1" applyFont="1" applyFill="1" applyBorder="1"/>
    <xf numFmtId="43" fontId="9" fillId="3" borderId="10" xfId="1" applyFont="1" applyFill="1" applyBorder="1"/>
    <xf numFmtId="43" fontId="9" fillId="0" borderId="12" xfId="1" applyFont="1" applyBorder="1"/>
    <xf numFmtId="43" fontId="9" fillId="2" borderId="28" xfId="1" applyFont="1" applyFill="1" applyBorder="1"/>
    <xf numFmtId="0" fontId="10" fillId="0" borderId="27" xfId="0" applyFont="1" applyBorder="1"/>
    <xf numFmtId="189" fontId="3" fillId="0" borderId="0" xfId="1" applyNumberFormat="1" applyFont="1"/>
    <xf numFmtId="187" fontId="8" fillId="2" borderId="32" xfId="1" applyNumberFormat="1" applyFont="1" applyFill="1" applyBorder="1"/>
    <xf numFmtId="187" fontId="8" fillId="2" borderId="0" xfId="1" applyNumberFormat="1" applyFont="1" applyFill="1" applyBorder="1"/>
    <xf numFmtId="43" fontId="8" fillId="2" borderId="0" xfId="1" applyFont="1" applyFill="1" applyBorder="1"/>
    <xf numFmtId="0" fontId="6" fillId="0" borderId="26" xfId="0" applyFont="1" applyBorder="1"/>
    <xf numFmtId="0" fontId="0" fillId="0" borderId="26" xfId="0" applyBorder="1"/>
    <xf numFmtId="0" fontId="0" fillId="0" borderId="26" xfId="0" applyBorder="1" applyAlignment="1">
      <alignment horizontal="center"/>
    </xf>
    <xf numFmtId="0" fontId="3" fillId="0" borderId="26" xfId="0" applyFont="1" applyBorder="1"/>
    <xf numFmtId="43" fontId="8" fillId="3" borderId="14" xfId="1" applyNumberFormat="1" applyFont="1" applyFill="1" applyBorder="1"/>
    <xf numFmtId="43" fontId="8" fillId="0" borderId="15" xfId="1" applyNumberFormat="1" applyFont="1" applyBorder="1"/>
    <xf numFmtId="0" fontId="8" fillId="0" borderId="33" xfId="0" applyFont="1" applyBorder="1"/>
    <xf numFmtId="187" fontId="8" fillId="0" borderId="32" xfId="1" applyNumberFormat="1" applyFont="1" applyBorder="1"/>
    <xf numFmtId="187" fontId="8" fillId="0" borderId="34" xfId="1" applyNumberFormat="1" applyFont="1" applyBorder="1"/>
    <xf numFmtId="187" fontId="8" fillId="3" borderId="34" xfId="1" applyNumberFormat="1" applyFont="1" applyFill="1" applyBorder="1"/>
    <xf numFmtId="187" fontId="8" fillId="0" borderId="35" xfId="1" applyNumberFormat="1" applyFont="1" applyBorder="1"/>
    <xf numFmtId="43" fontId="8" fillId="3" borderId="34" xfId="1" applyNumberFormat="1" applyFont="1" applyFill="1" applyBorder="1"/>
    <xf numFmtId="43" fontId="8" fillId="0" borderId="35" xfId="1" applyNumberFormat="1" applyFont="1" applyBorder="1"/>
    <xf numFmtId="187" fontId="9" fillId="0" borderId="32" xfId="0" applyNumberFormat="1" applyFont="1" applyBorder="1"/>
    <xf numFmtId="187" fontId="8" fillId="0" borderId="35" xfId="0" applyNumberFormat="1" applyFont="1" applyBorder="1"/>
    <xf numFmtId="43" fontId="8" fillId="0" borderId="34" xfId="1" applyFont="1" applyBorder="1"/>
    <xf numFmtId="43" fontId="8" fillId="3" borderId="34" xfId="1" applyFont="1" applyFill="1" applyBorder="1"/>
    <xf numFmtId="43" fontId="8" fillId="0" borderId="35" xfId="1" applyFont="1" applyBorder="1"/>
    <xf numFmtId="0" fontId="8" fillId="0" borderId="29" xfId="0" applyFont="1" applyBorder="1"/>
    <xf numFmtId="43" fontId="8" fillId="3" borderId="19" xfId="1" applyNumberFormat="1" applyFont="1" applyFill="1" applyBorder="1"/>
    <xf numFmtId="43" fontId="8" fillId="0" borderId="20" xfId="1" applyNumberFormat="1" applyFont="1" applyBorder="1"/>
    <xf numFmtId="187" fontId="8" fillId="0" borderId="19" xfId="0" applyNumberFormat="1" applyFont="1" applyBorder="1"/>
    <xf numFmtId="0" fontId="8" fillId="0" borderId="37" xfId="0" applyFont="1" applyBorder="1"/>
    <xf numFmtId="187" fontId="8" fillId="0" borderId="38" xfId="1" applyNumberFormat="1" applyFont="1" applyBorder="1"/>
    <xf numFmtId="0" fontId="6" fillId="0" borderId="29" xfId="0" applyFont="1" applyBorder="1"/>
    <xf numFmtId="0" fontId="0" fillId="0" borderId="21" xfId="0" applyBorder="1"/>
    <xf numFmtId="0" fontId="0" fillId="0" borderId="21" xfId="0" applyBorder="1" applyAlignment="1">
      <alignment horizontal="center"/>
    </xf>
    <xf numFmtId="0" fontId="0" fillId="0" borderId="41" xfId="0" applyBorder="1"/>
    <xf numFmtId="0" fontId="6" fillId="0" borderId="37" xfId="0" applyFont="1" applyBorder="1"/>
    <xf numFmtId="0" fontId="0" fillId="0" borderId="40" xfId="0" applyBorder="1"/>
    <xf numFmtId="0" fontId="0" fillId="0" borderId="40" xfId="0" applyBorder="1" applyAlignment="1">
      <alignment horizontal="center"/>
    </xf>
    <xf numFmtId="0" fontId="0" fillId="0" borderId="42" xfId="0" applyBorder="1"/>
    <xf numFmtId="0" fontId="3" fillId="0" borderId="21" xfId="0" applyFont="1" applyBorder="1"/>
    <xf numFmtId="0" fontId="3" fillId="0" borderId="41" xfId="0" applyFont="1" applyBorder="1"/>
    <xf numFmtId="43" fontId="8" fillId="0" borderId="36" xfId="1" applyFont="1" applyBorder="1"/>
    <xf numFmtId="43" fontId="8" fillId="0" borderId="39" xfId="1" applyFont="1" applyBorder="1"/>
    <xf numFmtId="0" fontId="3" fillId="0" borderId="40" xfId="0" applyFont="1" applyBorder="1"/>
    <xf numFmtId="0" fontId="3" fillId="0" borderId="42" xfId="0" applyFont="1" applyBorder="1"/>
    <xf numFmtId="0" fontId="8" fillId="0" borderId="43" xfId="0" applyFont="1" applyBorder="1"/>
    <xf numFmtId="43" fontId="8" fillId="3" borderId="24" xfId="1" applyNumberFormat="1" applyFont="1" applyFill="1" applyBorder="1"/>
    <xf numFmtId="43" fontId="8" fillId="0" borderId="25" xfId="1" applyNumberFormat="1" applyFont="1" applyBorder="1"/>
    <xf numFmtId="187" fontId="8" fillId="0" borderId="24" xfId="0" applyNumberFormat="1" applyFont="1" applyBorder="1"/>
    <xf numFmtId="190" fontId="8" fillId="0" borderId="19" xfId="1" applyNumberFormat="1" applyFont="1" applyBorder="1"/>
    <xf numFmtId="190" fontId="8" fillId="0" borderId="20" xfId="1" applyNumberFormat="1" applyFont="1" applyBorder="1"/>
    <xf numFmtId="0" fontId="2" fillId="0" borderId="0" xfId="0" applyFont="1" applyBorder="1" applyAlignment="1">
      <alignment horizontal="center"/>
    </xf>
    <xf numFmtId="187" fontId="4" fillId="0" borderId="1" xfId="1" applyNumberFormat="1" applyFont="1" applyBorder="1" applyAlignment="1">
      <alignment horizontal="center" vertical="center"/>
    </xf>
    <xf numFmtId="187" fontId="4" fillId="0" borderId="2" xfId="1" applyNumberFormat="1" applyFont="1" applyBorder="1" applyAlignment="1">
      <alignment horizontal="center" vertical="center"/>
    </xf>
    <xf numFmtId="187" fontId="4" fillId="0" borderId="3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87" fontId="3" fillId="0" borderId="2" xfId="1" applyNumberFormat="1" applyFont="1" applyBorder="1" applyAlignment="1">
      <alignment horizontal="center"/>
    </xf>
    <xf numFmtId="187" fontId="3" fillId="0" borderId="3" xfId="1" applyNumberFormat="1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87" fontId="3" fillId="0" borderId="1" xfId="1" applyNumberFormat="1" applyFont="1" applyBorder="1" applyAlignment="1">
      <alignment horizontal="center"/>
    </xf>
    <xf numFmtId="187" fontId="3" fillId="3" borderId="5" xfId="1" applyNumberFormat="1" applyFont="1" applyFill="1" applyBorder="1" applyAlignment="1">
      <alignment horizontal="center"/>
    </xf>
    <xf numFmtId="187" fontId="3" fillId="3" borderId="6" xfId="1" applyNumberFormat="1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ลักษณะ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workbookViewId="0">
      <selection activeCell="F12" sqref="F1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17" bestFit="1" customWidth="1"/>
    <col min="4" max="4" width="9.125" style="17" bestFit="1" customWidth="1"/>
    <col min="5" max="5" width="10.375" style="17" bestFit="1" customWidth="1"/>
    <col min="6" max="6" width="9.125" style="17" bestFit="1" customWidth="1"/>
    <col min="7" max="7" width="10.375" style="17" bestFit="1" customWidth="1"/>
    <col min="8" max="9" width="10.375" style="17" customWidth="1"/>
    <col min="10" max="10" width="9.375" style="17" bestFit="1" customWidth="1"/>
    <col min="11" max="11" width="11.375" style="17" bestFit="1" customWidth="1"/>
    <col min="12" max="12" width="9.375" style="17" bestFit="1" customWidth="1"/>
    <col min="13" max="13" width="11.375" style="17" bestFit="1" customWidth="1"/>
    <col min="14" max="14" width="9.375" style="17" bestFit="1" customWidth="1"/>
    <col min="15" max="15" width="11.375" style="17" bestFit="1" customWidth="1"/>
    <col min="16" max="17" width="11.375" style="17" customWidth="1"/>
    <col min="18" max="18" width="9" style="1"/>
    <col min="19" max="19" width="10.375" style="1" bestFit="1" customWidth="1"/>
    <col min="20" max="16384" width="9" style="1"/>
  </cols>
  <sheetData>
    <row r="1" spans="1:19" ht="37.5" x14ac:dyDescent="0.75">
      <c r="A1" s="135" t="s">
        <v>47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7"/>
    </row>
    <row r="5" spans="1:19" ht="27" thickBot="1" x14ac:dyDescent="0.6">
      <c r="A5" s="9"/>
      <c r="B5" s="10" t="s">
        <v>10</v>
      </c>
      <c r="C5" s="11" t="s">
        <v>11</v>
      </c>
      <c r="D5" s="12" t="s">
        <v>10</v>
      </c>
      <c r="E5" s="13" t="s">
        <v>11</v>
      </c>
      <c r="F5" s="10" t="s">
        <v>10</v>
      </c>
      <c r="G5" s="11" t="s">
        <v>11</v>
      </c>
      <c r="H5" s="14" t="s">
        <v>10</v>
      </c>
      <c r="I5" s="15" t="s">
        <v>11</v>
      </c>
      <c r="J5" s="10" t="s">
        <v>10</v>
      </c>
      <c r="K5" s="11" t="s">
        <v>11</v>
      </c>
      <c r="L5" s="12" t="s">
        <v>10</v>
      </c>
      <c r="M5" s="13" t="s">
        <v>11</v>
      </c>
      <c r="N5" s="10" t="s">
        <v>10</v>
      </c>
      <c r="O5" s="11" t="s">
        <v>11</v>
      </c>
      <c r="P5" s="14" t="s">
        <v>10</v>
      </c>
      <c r="Q5" s="15" t="s">
        <v>11</v>
      </c>
      <c r="R5" s="10" t="s">
        <v>10</v>
      </c>
      <c r="S5" s="16" t="s">
        <v>11</v>
      </c>
    </row>
    <row r="6" spans="1:19" x14ac:dyDescent="0.55000000000000004">
      <c r="A6" s="34" t="s">
        <v>12</v>
      </c>
      <c r="B6" s="35"/>
      <c r="C6" s="36">
        <f>VLOOKUP($A$6:$A$15,Data!$A$6:$E$16,3,TRUE)*B6</f>
        <v>0</v>
      </c>
      <c r="D6" s="37"/>
      <c r="E6" s="37">
        <f>VLOOKUP($A$6:$A$15,Data!$A$6:$E$16,3,TRUE)*D6</f>
        <v>0</v>
      </c>
      <c r="F6" s="36"/>
      <c r="G6" s="38">
        <f>VLOOKUP($A$6:$A$15,Data!$A$6:$E$16,3,TRUE)*F6</f>
        <v>0</v>
      </c>
      <c r="H6" s="39">
        <f>B6+D6+F6</f>
        <v>0</v>
      </c>
      <c r="I6" s="40">
        <f>C6+E6+G6</f>
        <v>0</v>
      </c>
      <c r="J6" s="35"/>
      <c r="K6" s="36">
        <f>VLOOKUP($A$6:$A$13,Data!$A$6:$E$16,5,TRUE)*J6</f>
        <v>0</v>
      </c>
      <c r="L6" s="37"/>
      <c r="M6" s="95">
        <f>VLOOKUP($A$6:$A$13,Data!$A$6:$E$16,5,TRUE)*L6</f>
        <v>0</v>
      </c>
      <c r="N6" s="36"/>
      <c r="O6" s="96">
        <f>VLOOKUP($A$6:$A$13,Data!$A$6:$E$16,5,TRUE)*N6</f>
        <v>0</v>
      </c>
      <c r="P6" s="39">
        <f>J6+L6+N6</f>
        <v>0</v>
      </c>
      <c r="Q6" s="40">
        <f>K6+M6+O6</f>
        <v>0</v>
      </c>
      <c r="R6" s="41">
        <f t="shared" ref="R6:S13" si="0">B6+D6+F6+J6+L6+N6</f>
        <v>0</v>
      </c>
      <c r="S6" s="42">
        <f t="shared" si="0"/>
        <v>0</v>
      </c>
    </row>
    <row r="7" spans="1:19" x14ac:dyDescent="0.55000000000000004">
      <c r="A7" s="43" t="s">
        <v>13</v>
      </c>
      <c r="B7" s="44"/>
      <c r="C7" s="36">
        <f>VLOOKUP($A$6:$A$15,Data!$A$6:$E$16,3,TRUE)*B7</f>
        <v>0</v>
      </c>
      <c r="D7" s="46"/>
      <c r="E7" s="37">
        <f>VLOOKUP($A$6:$A$15,Data!$A$6:$E$16,3,TRUE)*D7</f>
        <v>0</v>
      </c>
      <c r="F7" s="45"/>
      <c r="G7" s="38">
        <f>VLOOKUP($A$6:$A$15,Data!$A$6:$E$16,3,TRUE)*F7</f>
        <v>0</v>
      </c>
      <c r="H7" s="39">
        <f t="shared" ref="H7:H15" si="1">B7+D7+F7</f>
        <v>0</v>
      </c>
      <c r="I7" s="40">
        <f t="shared" ref="I7:I13" si="2">C7+E7+G7</f>
        <v>0</v>
      </c>
      <c r="J7" s="44"/>
      <c r="K7" s="45">
        <f>VLOOKUP($A$6:$A$13,Data!$A$6:$E$16,5,TRUE)*J7</f>
        <v>0</v>
      </c>
      <c r="L7" s="46"/>
      <c r="M7" s="95">
        <f>VLOOKUP($A$6:$A$13,Data!$A$6:$E$16,5,TRUE)*L7</f>
        <v>0</v>
      </c>
      <c r="N7" s="45"/>
      <c r="O7" s="96">
        <f>VLOOKUP($A$6:$A$13,Data!$A$6:$E$16,5,TRUE)*N7</f>
        <v>0</v>
      </c>
      <c r="P7" s="48">
        <f t="shared" ref="P7:Q16" si="3">J7+L7+N7</f>
        <v>0</v>
      </c>
      <c r="Q7" s="40">
        <f t="shared" ref="Q7:Q13" si="4">K7+M7+O7</f>
        <v>0</v>
      </c>
      <c r="R7" s="50">
        <f t="shared" si="0"/>
        <v>0</v>
      </c>
      <c r="S7" s="42">
        <f t="shared" si="0"/>
        <v>0</v>
      </c>
    </row>
    <row r="8" spans="1:19" x14ac:dyDescent="0.55000000000000004">
      <c r="A8" s="52" t="s">
        <v>14</v>
      </c>
      <c r="B8" s="44"/>
      <c r="C8" s="36">
        <f>VLOOKUP($A$6:$A$15,Data!$A$6:$E$16,3,TRUE)*B8</f>
        <v>0</v>
      </c>
      <c r="D8" s="46"/>
      <c r="E8" s="37">
        <f>VLOOKUP($A$6:$A$15,Data!$A$6:$E$16,3,TRUE)*D8</f>
        <v>0</v>
      </c>
      <c r="F8" s="45"/>
      <c r="G8" s="38">
        <f>VLOOKUP($A$6:$A$15,Data!$A$6:$E$16,3,TRUE)*F8</f>
        <v>0</v>
      </c>
      <c r="H8" s="39">
        <f t="shared" si="1"/>
        <v>0</v>
      </c>
      <c r="I8" s="40">
        <f t="shared" si="2"/>
        <v>0</v>
      </c>
      <c r="J8" s="44"/>
      <c r="K8" s="45">
        <f>VLOOKUP($A$6:$A$13,Data!$A$6:$E$16,5,TRUE)*J8</f>
        <v>0</v>
      </c>
      <c r="L8" s="46"/>
      <c r="M8" s="95">
        <f>VLOOKUP($A$6:$A$13,Data!$A$6:$E$16,5,TRUE)*L8</f>
        <v>0</v>
      </c>
      <c r="N8" s="45"/>
      <c r="O8" s="96">
        <f>VLOOKUP($A$6:$A$13,Data!$A$6:$E$16,5,TRUE)*N8</f>
        <v>0</v>
      </c>
      <c r="P8" s="48">
        <f t="shared" si="3"/>
        <v>0</v>
      </c>
      <c r="Q8" s="40">
        <f t="shared" si="4"/>
        <v>0</v>
      </c>
      <c r="R8" s="50">
        <f t="shared" si="0"/>
        <v>0</v>
      </c>
      <c r="S8" s="42">
        <f t="shared" si="0"/>
        <v>0</v>
      </c>
    </row>
    <row r="9" spans="1:19" x14ac:dyDescent="0.55000000000000004">
      <c r="A9" s="53" t="s">
        <v>15</v>
      </c>
      <c r="B9" s="54"/>
      <c r="C9" s="36">
        <f>VLOOKUP($A$6:$A$15,Data!$A$6:$E$16,3,TRUE)*B9</f>
        <v>0</v>
      </c>
      <c r="D9" s="56"/>
      <c r="E9" s="37">
        <f>VLOOKUP($A$6:$A$15,Data!$A$6:$E$16,3,TRUE)*D9</f>
        <v>0</v>
      </c>
      <c r="F9" s="55"/>
      <c r="G9" s="38">
        <f>VLOOKUP($A$6:$A$15,Data!$A$6:$E$16,3,TRUE)*F9</f>
        <v>0</v>
      </c>
      <c r="H9" s="39">
        <f t="shared" si="1"/>
        <v>0</v>
      </c>
      <c r="I9" s="40">
        <f t="shared" si="2"/>
        <v>0</v>
      </c>
      <c r="J9" s="54"/>
      <c r="K9" s="55">
        <f>VLOOKUP($A$6:$A$13,Data!$A$6:$E$16,5,TRUE)*J9</f>
        <v>0</v>
      </c>
      <c r="L9" s="56"/>
      <c r="M9" s="95">
        <f>VLOOKUP($A$6:$A$13,Data!$A$6:$E$16,5,TRUE)*L9</f>
        <v>0</v>
      </c>
      <c r="N9" s="55"/>
      <c r="O9" s="96">
        <f>VLOOKUP($A$6:$A$13,Data!$A$6:$E$16,5,TRUE)*N9</f>
        <v>0</v>
      </c>
      <c r="P9" s="58">
        <f t="shared" si="3"/>
        <v>0</v>
      </c>
      <c r="Q9" s="40">
        <f t="shared" si="4"/>
        <v>0</v>
      </c>
      <c r="R9" s="50">
        <f t="shared" si="0"/>
        <v>0</v>
      </c>
      <c r="S9" s="42">
        <f t="shared" si="0"/>
        <v>0</v>
      </c>
    </row>
    <row r="10" spans="1:19" x14ac:dyDescent="0.55000000000000004">
      <c r="A10" s="60" t="s">
        <v>16</v>
      </c>
      <c r="B10" s="54"/>
      <c r="C10" s="36">
        <f>VLOOKUP($A$6:$A$15,Data!$A$6:$E$16,3,TRUE)*B10</f>
        <v>0</v>
      </c>
      <c r="D10" s="56"/>
      <c r="E10" s="37">
        <f>VLOOKUP($A$6:$A$15,Data!$A$6:$E$16,3,TRUE)*D10</f>
        <v>0</v>
      </c>
      <c r="F10" s="55"/>
      <c r="G10" s="38">
        <f>VLOOKUP($A$6:$A$15,Data!$A$6:$E$16,3,TRUE)*F10</f>
        <v>0</v>
      </c>
      <c r="H10" s="39">
        <f t="shared" si="1"/>
        <v>0</v>
      </c>
      <c r="I10" s="40">
        <f t="shared" si="2"/>
        <v>0</v>
      </c>
      <c r="J10" s="54"/>
      <c r="K10" s="55">
        <f>VLOOKUP($A$6:$A$13,Data!$A$6:$E$16,5,TRUE)*J10</f>
        <v>0</v>
      </c>
      <c r="L10" s="56"/>
      <c r="M10" s="95">
        <f>VLOOKUP($A$6:$A$13,Data!$A$6:$E$16,5,TRUE)*L10</f>
        <v>0</v>
      </c>
      <c r="N10" s="55"/>
      <c r="O10" s="96">
        <f>VLOOKUP($A$6:$A$13,Data!$A$6:$E$16,5,TRUE)*N10</f>
        <v>0</v>
      </c>
      <c r="P10" s="58">
        <f t="shared" si="3"/>
        <v>0</v>
      </c>
      <c r="Q10" s="40">
        <f t="shared" si="4"/>
        <v>0</v>
      </c>
      <c r="R10" s="61">
        <f t="shared" si="0"/>
        <v>0</v>
      </c>
      <c r="S10" s="42">
        <f t="shared" si="0"/>
        <v>0</v>
      </c>
    </row>
    <row r="11" spans="1:19" x14ac:dyDescent="0.55000000000000004">
      <c r="A11" s="53" t="s">
        <v>17</v>
      </c>
      <c r="B11" s="54"/>
      <c r="C11" s="36">
        <f>VLOOKUP($A$6:$A$15,Data!$A$6:$E$16,3,TRUE)*B11</f>
        <v>0</v>
      </c>
      <c r="D11" s="56"/>
      <c r="E11" s="37">
        <f>VLOOKUP($A$6:$A$15,Data!$A$6:$E$16,3,TRUE)*D11</f>
        <v>0</v>
      </c>
      <c r="F11" s="55"/>
      <c r="G11" s="38">
        <f>VLOOKUP($A$6:$A$15,Data!$A$6:$E$16,3,TRUE)*F11</f>
        <v>0</v>
      </c>
      <c r="H11" s="39">
        <f t="shared" si="1"/>
        <v>0</v>
      </c>
      <c r="I11" s="40">
        <f t="shared" si="2"/>
        <v>0</v>
      </c>
      <c r="J11" s="54"/>
      <c r="K11" s="55">
        <f>VLOOKUP($A$6:$A$13,Data!$A$6:$E$16,5,TRUE)*J11</f>
        <v>0</v>
      </c>
      <c r="L11" s="56"/>
      <c r="M11" s="95">
        <f>VLOOKUP($A$6:$A$13,Data!$A$6:$E$16,5,TRUE)*L11</f>
        <v>0</v>
      </c>
      <c r="N11" s="55"/>
      <c r="O11" s="96">
        <f>VLOOKUP($A$6:$A$13,Data!$A$6:$E$16,5,TRUE)*N11</f>
        <v>0</v>
      </c>
      <c r="P11" s="58">
        <f t="shared" si="3"/>
        <v>0</v>
      </c>
      <c r="Q11" s="40">
        <f t="shared" si="4"/>
        <v>0</v>
      </c>
      <c r="R11" s="61">
        <f t="shared" si="0"/>
        <v>0</v>
      </c>
      <c r="S11" s="42">
        <f t="shared" si="0"/>
        <v>0</v>
      </c>
    </row>
    <row r="12" spans="1:19" x14ac:dyDescent="0.55000000000000004">
      <c r="A12" s="60" t="s">
        <v>18</v>
      </c>
      <c r="B12" s="54"/>
      <c r="C12" s="36">
        <f>VLOOKUP($A$6:$A$15,Data!$A$6:$E$16,3,TRUE)*B12</f>
        <v>0</v>
      </c>
      <c r="D12" s="56"/>
      <c r="E12" s="37">
        <f>VLOOKUP($A$6:$A$15,Data!$A$6:$E$16,3,TRUE)*D12</f>
        <v>0</v>
      </c>
      <c r="F12" s="55"/>
      <c r="G12" s="38">
        <f>VLOOKUP($A$6:$A$15,Data!$A$6:$E$16,3,TRUE)*F12</f>
        <v>0</v>
      </c>
      <c r="H12" s="88">
        <f t="shared" si="1"/>
        <v>0</v>
      </c>
      <c r="I12" s="40">
        <f t="shared" si="2"/>
        <v>0</v>
      </c>
      <c r="J12" s="54"/>
      <c r="K12" s="55">
        <f>VLOOKUP($A$6:$A$13,Data!$A$6:$E$16,5,TRUE)*J12</f>
        <v>0</v>
      </c>
      <c r="L12" s="56"/>
      <c r="M12" s="95">
        <f>VLOOKUP($A$6:$A$13,Data!$A$6:$E$16,5,TRUE)*L12</f>
        <v>0</v>
      </c>
      <c r="N12" s="55"/>
      <c r="O12" s="96">
        <f>VLOOKUP($A$6:$A$13,Data!$A$6:$E$16,5,TRUE)*N12</f>
        <v>0</v>
      </c>
      <c r="P12" s="58">
        <f t="shared" si="3"/>
        <v>0</v>
      </c>
      <c r="Q12" s="40">
        <f t="shared" si="4"/>
        <v>0</v>
      </c>
      <c r="R12" s="61">
        <f>B12+D12+F12+J12+L12+N12</f>
        <v>0</v>
      </c>
      <c r="S12" s="42">
        <f t="shared" si="0"/>
        <v>0</v>
      </c>
    </row>
    <row r="13" spans="1:19" x14ac:dyDescent="0.55000000000000004">
      <c r="A13" s="60" t="s">
        <v>44</v>
      </c>
      <c r="B13" s="54"/>
      <c r="C13" s="36">
        <f>VLOOKUP($A$6:$A$15,Data!$A$6:$E$16,3,TRUE)*B13</f>
        <v>0</v>
      </c>
      <c r="D13" s="56"/>
      <c r="E13" s="37">
        <f>VLOOKUP($A$6:$A$15,Data!$A$6:$E$16,3,TRUE)*D13</f>
        <v>0</v>
      </c>
      <c r="F13" s="55"/>
      <c r="G13" s="38">
        <f>VLOOKUP($A$6:$A$15,Data!$A$6:$E$16,3,TRUE)*F13</f>
        <v>0</v>
      </c>
      <c r="H13" s="58">
        <f t="shared" si="1"/>
        <v>0</v>
      </c>
      <c r="I13" s="89">
        <f t="shared" si="2"/>
        <v>0</v>
      </c>
      <c r="J13" s="54"/>
      <c r="K13" s="55">
        <f>VLOOKUP($A$6:$A$13,Data!$A$6:$E$16,5,TRUE)*J13</f>
        <v>0</v>
      </c>
      <c r="L13" s="56"/>
      <c r="M13" s="102">
        <f>VLOOKUP($A$6:$A$13,Data!$A$6:$E$16,5,TRUE)*L13</f>
        <v>0</v>
      </c>
      <c r="N13" s="55"/>
      <c r="O13" s="103">
        <f>VLOOKUP($A$6:$A$13,Data!$A$6:$E$16,5,TRUE)*N13</f>
        <v>0</v>
      </c>
      <c r="P13" s="58">
        <f t="shared" si="3"/>
        <v>0</v>
      </c>
      <c r="Q13" s="89">
        <f t="shared" si="4"/>
        <v>0</v>
      </c>
      <c r="R13" s="61">
        <f>B13+D13+F13+J13+L13+N13</f>
        <v>0</v>
      </c>
      <c r="S13" s="105">
        <f t="shared" si="0"/>
        <v>0</v>
      </c>
    </row>
    <row r="14" spans="1:19" x14ac:dyDescent="0.55000000000000004">
      <c r="A14" s="109" t="s">
        <v>46</v>
      </c>
      <c r="B14" s="44"/>
      <c r="C14" s="36">
        <f>VLOOKUP($A$6:$A$15,Data!$A$6:$E$16,3,TRUE)*B14</f>
        <v>0</v>
      </c>
      <c r="D14" s="46"/>
      <c r="E14" s="37">
        <f>VLOOKUP($A$6:$A$15,Data!$A$6:$E$16,3,TRUE)*D14</f>
        <v>0</v>
      </c>
      <c r="F14" s="45"/>
      <c r="G14" s="38">
        <f>VLOOKUP($A$6:$A$15,Data!$A$6:$E$16,3,TRUE)*F14</f>
        <v>0</v>
      </c>
      <c r="H14" s="48">
        <f t="shared" si="1"/>
        <v>0</v>
      </c>
      <c r="I14" s="49"/>
      <c r="J14" s="44"/>
      <c r="K14" s="45"/>
      <c r="L14" s="46"/>
      <c r="M14" s="110"/>
      <c r="N14" s="45"/>
      <c r="O14" s="111"/>
      <c r="P14" s="48"/>
      <c r="Q14" s="49"/>
      <c r="R14" s="50"/>
      <c r="S14" s="112"/>
    </row>
    <row r="15" spans="1:19" ht="27" thickBot="1" x14ac:dyDescent="0.6">
      <c r="A15" s="129" t="s">
        <v>45</v>
      </c>
      <c r="B15" s="54"/>
      <c r="C15" s="99">
        <f>VLOOKUP($A$6:$A$15,Data!$A$6:$E$16,3,TRUE)*B15</f>
        <v>0</v>
      </c>
      <c r="D15" s="56"/>
      <c r="E15" s="100">
        <f>VLOOKUP($A$6:$A$15,Data!$A$6:$E$16,3,TRUE)*D15</f>
        <v>0</v>
      </c>
      <c r="F15" s="55"/>
      <c r="G15" s="101">
        <f>VLOOKUP($A$6:$A$15,Data!$A$6:$E$16,3,TRUE)*F15</f>
        <v>0</v>
      </c>
      <c r="H15" s="58">
        <f t="shared" si="1"/>
        <v>0</v>
      </c>
      <c r="I15" s="59"/>
      <c r="J15" s="54"/>
      <c r="K15" s="55"/>
      <c r="L15" s="56"/>
      <c r="M15" s="130"/>
      <c r="N15" s="55"/>
      <c r="O15" s="131"/>
      <c r="P15" s="58"/>
      <c r="Q15" s="59"/>
      <c r="R15" s="61"/>
      <c r="S15" s="132"/>
    </row>
    <row r="16" spans="1:19" ht="27" thickBot="1" x14ac:dyDescent="0.6">
      <c r="A16" s="86" t="s">
        <v>1</v>
      </c>
      <c r="B16" s="64">
        <f>SUM(B6:B15)</f>
        <v>0</v>
      </c>
      <c r="C16" s="65">
        <f t="shared" ref="C16:G16" si="5">SUM(C6:C12)</f>
        <v>0</v>
      </c>
      <c r="D16" s="66">
        <f>SUM(D6:D15)</f>
        <v>0</v>
      </c>
      <c r="E16" s="66">
        <f t="shared" si="5"/>
        <v>0</v>
      </c>
      <c r="F16" s="65">
        <f>SUM(F6:F15)</f>
        <v>0</v>
      </c>
      <c r="G16" s="67">
        <f t="shared" si="5"/>
        <v>0</v>
      </c>
      <c r="H16" s="68">
        <f t="shared" ref="H16:I16" si="6">B16+D16+F16</f>
        <v>0</v>
      </c>
      <c r="I16" s="69">
        <f t="shared" si="6"/>
        <v>0</v>
      </c>
      <c r="J16" s="64">
        <f>SUM(J6:J13)</f>
        <v>0</v>
      </c>
      <c r="K16" s="65">
        <f t="shared" ref="K16:O16" si="7">SUM(K6:K12)</f>
        <v>0</v>
      </c>
      <c r="L16" s="66">
        <f>SUM(L6:L13)</f>
        <v>0</v>
      </c>
      <c r="M16" s="66">
        <f t="shared" si="7"/>
        <v>0</v>
      </c>
      <c r="N16" s="65">
        <f>SUM(N6:N13)</f>
        <v>0</v>
      </c>
      <c r="O16" s="67">
        <f t="shared" si="7"/>
        <v>0</v>
      </c>
      <c r="P16" s="68">
        <f t="shared" si="3"/>
        <v>0</v>
      </c>
      <c r="Q16" s="69">
        <f t="shared" si="3"/>
        <v>0</v>
      </c>
      <c r="R16" s="64">
        <f>SUM(R6:R13)</f>
        <v>0</v>
      </c>
      <c r="S16" s="67">
        <f>SUM(S6:S12)</f>
        <v>0</v>
      </c>
    </row>
    <row r="18" spans="3:3" x14ac:dyDescent="0.55000000000000004">
      <c r="C18" s="87"/>
    </row>
    <row r="19" spans="3:3" x14ac:dyDescent="0.55000000000000004">
      <c r="C19" s="87"/>
    </row>
    <row r="20" spans="3:3" x14ac:dyDescent="0.55000000000000004">
      <c r="C20" s="87"/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17" bestFit="1" customWidth="1"/>
    <col min="4" max="4" width="9.125" style="17" bestFit="1" customWidth="1"/>
    <col min="5" max="5" width="10.375" style="17" bestFit="1" customWidth="1"/>
    <col min="6" max="6" width="9.125" style="17" bestFit="1" customWidth="1"/>
    <col min="7" max="7" width="10.375" style="17" bestFit="1" customWidth="1"/>
    <col min="8" max="9" width="10.375" style="17" customWidth="1"/>
    <col min="10" max="10" width="9.375" style="17" bestFit="1" customWidth="1"/>
    <col min="11" max="11" width="11.375" style="17" bestFit="1" customWidth="1"/>
    <col min="12" max="12" width="9.375" style="17" bestFit="1" customWidth="1"/>
    <col min="13" max="13" width="11.375" style="17" bestFit="1" customWidth="1"/>
    <col min="14" max="14" width="9.375" style="17" bestFit="1" customWidth="1"/>
    <col min="15" max="15" width="11.375" style="17" bestFit="1" customWidth="1"/>
    <col min="16" max="17" width="11.375" style="17" customWidth="1"/>
    <col min="18" max="18" width="9" style="1"/>
    <col min="19" max="19" width="10.375" style="1" bestFit="1" customWidth="1"/>
    <col min="20" max="16384" width="9" style="1"/>
  </cols>
  <sheetData>
    <row r="1" spans="1:19" ht="37.5" x14ac:dyDescent="0.75">
      <c r="A1" s="135" t="s">
        <v>49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7"/>
    </row>
    <row r="5" spans="1:19" ht="27" thickBot="1" x14ac:dyDescent="0.6">
      <c r="A5" s="9"/>
      <c r="B5" s="10" t="s">
        <v>10</v>
      </c>
      <c r="C5" s="11" t="s">
        <v>11</v>
      </c>
      <c r="D5" s="12" t="s">
        <v>10</v>
      </c>
      <c r="E5" s="13" t="s">
        <v>11</v>
      </c>
      <c r="F5" s="10" t="s">
        <v>10</v>
      </c>
      <c r="G5" s="11" t="s">
        <v>11</v>
      </c>
      <c r="H5" s="14" t="s">
        <v>10</v>
      </c>
      <c r="I5" s="15" t="s">
        <v>11</v>
      </c>
      <c r="J5" s="10" t="s">
        <v>10</v>
      </c>
      <c r="K5" s="11" t="s">
        <v>11</v>
      </c>
      <c r="L5" s="12" t="s">
        <v>10</v>
      </c>
      <c r="M5" s="13" t="s">
        <v>11</v>
      </c>
      <c r="N5" s="10" t="s">
        <v>10</v>
      </c>
      <c r="O5" s="11" t="s">
        <v>11</v>
      </c>
      <c r="P5" s="14" t="s">
        <v>10</v>
      </c>
      <c r="Q5" s="15" t="s">
        <v>11</v>
      </c>
      <c r="R5" s="10" t="s">
        <v>10</v>
      </c>
      <c r="S5" s="16" t="s">
        <v>11</v>
      </c>
    </row>
    <row r="6" spans="1:19" x14ac:dyDescent="0.55000000000000004">
      <c r="A6" s="34" t="s">
        <v>12</v>
      </c>
      <c r="B6" s="35"/>
      <c r="C6" s="36">
        <f>VLOOKUP($A$6:$A$13,Data!$A$6:$E$16,3,TRUE)*B6</f>
        <v>0</v>
      </c>
      <c r="D6" s="37"/>
      <c r="E6" s="37">
        <f>VLOOKUP($A$6:$A$12,Data!$A$6:$E$16,3,TRUE)*D6</f>
        <v>0</v>
      </c>
      <c r="F6" s="36"/>
      <c r="G6" s="38">
        <f>VLOOKUP($A$6:$A$12,Data!$A$6:$E$16,3,TRUE)*F6</f>
        <v>0</v>
      </c>
      <c r="H6" s="39">
        <f>B6+D6+F6</f>
        <v>0</v>
      </c>
      <c r="I6" s="40">
        <f>C6+E6+G6</f>
        <v>0</v>
      </c>
      <c r="J6" s="35"/>
      <c r="K6" s="70">
        <f>VLOOKUP($A$6:$A$12,Data!$A$6:$E$16,5,TRUE)*J6</f>
        <v>0</v>
      </c>
      <c r="L6" s="37"/>
      <c r="M6" s="37">
        <f>VLOOKUP($A$6:$A$12,Data!$A$6:$E$16,5,TRUE)*L6</f>
        <v>0</v>
      </c>
      <c r="N6" s="36"/>
      <c r="O6" s="38">
        <f>VLOOKUP($A$6:$A$12,Data!$A$6:$E$16,5,TRUE)*N6</f>
        <v>0</v>
      </c>
      <c r="P6" s="39">
        <f>J6+L6+N6</f>
        <v>0</v>
      </c>
      <c r="Q6" s="40">
        <f>K6+M6+O6</f>
        <v>0</v>
      </c>
      <c r="R6" s="41">
        <f t="shared" ref="R6:S11" si="0">B6+D6+F6+J6+L6+N6</f>
        <v>0</v>
      </c>
      <c r="S6" s="42">
        <f t="shared" si="0"/>
        <v>0</v>
      </c>
    </row>
    <row r="7" spans="1:19" x14ac:dyDescent="0.55000000000000004">
      <c r="A7" s="43" t="s">
        <v>13</v>
      </c>
      <c r="B7" s="44"/>
      <c r="C7" s="36">
        <f>VLOOKUP($A$6:$A$13,Data!$A$6:$E$16,3,TRUE)*B7</f>
        <v>0</v>
      </c>
      <c r="D7" s="46"/>
      <c r="E7" s="46">
        <f>VLOOKUP($A$6:$A$12,Data!$A$6:$E$16,3,TRUE)*D7</f>
        <v>0</v>
      </c>
      <c r="F7" s="45"/>
      <c r="G7" s="47">
        <f>VLOOKUP($A$6:$A$12,Data!$A$6:$E$16,3,TRUE)*F7</f>
        <v>0</v>
      </c>
      <c r="H7" s="39">
        <f t="shared" ref="H7:H13" si="1">B7+D7+F7</f>
        <v>0</v>
      </c>
      <c r="I7" s="40">
        <f t="shared" ref="I7:I12" si="2">C7+E7+G7</f>
        <v>0</v>
      </c>
      <c r="J7" s="44"/>
      <c r="K7" s="45">
        <f>VLOOKUP($A$6:$A$12,Data!$A$6:$E$16,5,TRUE)*J7</f>
        <v>0</v>
      </c>
      <c r="L7" s="46"/>
      <c r="M7" s="46">
        <f>VLOOKUP($A$6:$A$12,Data!$A$6:$E$16,5,TRUE)*L7</f>
        <v>0</v>
      </c>
      <c r="N7" s="45"/>
      <c r="O7" s="47">
        <f>VLOOKUP($A$6:$A$12,Data!$A$6:$E$16,5,TRUE)*N7</f>
        <v>0</v>
      </c>
      <c r="P7" s="48">
        <f t="shared" ref="P7:Q16" si="3">J7+L7+N7</f>
        <v>0</v>
      </c>
      <c r="Q7" s="49">
        <f t="shared" si="3"/>
        <v>0</v>
      </c>
      <c r="R7" s="50">
        <f t="shared" si="0"/>
        <v>0</v>
      </c>
      <c r="S7" s="51">
        <f t="shared" si="0"/>
        <v>0</v>
      </c>
    </row>
    <row r="8" spans="1:19" x14ac:dyDescent="0.55000000000000004">
      <c r="A8" s="52" t="s">
        <v>14</v>
      </c>
      <c r="B8" s="44"/>
      <c r="C8" s="36">
        <f>VLOOKUP($A$6:$A$13,Data!$A$6:$E$16,3,TRUE)*B8</f>
        <v>0</v>
      </c>
      <c r="D8" s="46"/>
      <c r="E8" s="46">
        <f>VLOOKUP($A$6:$A$12,Data!$A$6:$E$16,3,TRUE)*D8</f>
        <v>0</v>
      </c>
      <c r="F8" s="45"/>
      <c r="G8" s="47">
        <f>VLOOKUP($A$6:$A$12,Data!$A$6:$E$16,3,TRUE)*F8</f>
        <v>0</v>
      </c>
      <c r="H8" s="39">
        <f t="shared" si="1"/>
        <v>0</v>
      </c>
      <c r="I8" s="40">
        <f t="shared" si="2"/>
        <v>0</v>
      </c>
      <c r="J8" s="44"/>
      <c r="K8" s="45">
        <f>VLOOKUP($A$6:$A$12,Data!$A$6:$E$16,5,TRUE)*J8</f>
        <v>0</v>
      </c>
      <c r="L8" s="46"/>
      <c r="M8" s="46">
        <f>VLOOKUP($A$6:$A$12,Data!$A$6:$E$16,5,TRUE)*L8</f>
        <v>0</v>
      </c>
      <c r="N8" s="45"/>
      <c r="O8" s="47">
        <f>VLOOKUP($A$6:$A$12,Data!$A$6:$E$16,5,TRUE)*N8</f>
        <v>0</v>
      </c>
      <c r="P8" s="48">
        <f t="shared" si="3"/>
        <v>0</v>
      </c>
      <c r="Q8" s="49">
        <f t="shared" si="3"/>
        <v>0</v>
      </c>
      <c r="R8" s="50">
        <f t="shared" si="0"/>
        <v>0</v>
      </c>
      <c r="S8" s="51">
        <f t="shared" si="0"/>
        <v>0</v>
      </c>
    </row>
    <row r="9" spans="1:19" x14ac:dyDescent="0.55000000000000004">
      <c r="A9" s="53" t="s">
        <v>15</v>
      </c>
      <c r="B9" s="54"/>
      <c r="C9" s="36">
        <f>VLOOKUP($A$6:$A$13,Data!$A$6:$E$16,3,TRUE)*B9</f>
        <v>0</v>
      </c>
      <c r="D9" s="56"/>
      <c r="E9" s="56">
        <f>VLOOKUP($A$6:$A$12,Data!$A$6:$E$16,3,TRUE)*D9</f>
        <v>0</v>
      </c>
      <c r="F9" s="55"/>
      <c r="G9" s="57">
        <f>VLOOKUP($A$6:$A$12,Data!$A$6:$E$16,3,TRUE)*F9</f>
        <v>0</v>
      </c>
      <c r="H9" s="39">
        <f t="shared" si="1"/>
        <v>0</v>
      </c>
      <c r="I9" s="40">
        <f t="shared" si="2"/>
        <v>0</v>
      </c>
      <c r="J9" s="54"/>
      <c r="K9" s="55">
        <f>VLOOKUP($A$6:$A$12,Data!$A$6:$E$16,5,TRUE)*J9</f>
        <v>0</v>
      </c>
      <c r="L9" s="56"/>
      <c r="M9" s="56">
        <f>VLOOKUP($A$6:$A$12,Data!$A$6:$E$16,5,TRUE)*L9</f>
        <v>0</v>
      </c>
      <c r="N9" s="55"/>
      <c r="O9" s="57">
        <f>VLOOKUP($A$6:$A$12,Data!$A$6:$E$16,5,TRUE)*N9</f>
        <v>0</v>
      </c>
      <c r="P9" s="58">
        <f t="shared" si="3"/>
        <v>0</v>
      </c>
      <c r="Q9" s="59">
        <f t="shared" si="3"/>
        <v>0</v>
      </c>
      <c r="R9" s="50">
        <f t="shared" si="0"/>
        <v>0</v>
      </c>
      <c r="S9" s="51">
        <f t="shared" si="0"/>
        <v>0</v>
      </c>
    </row>
    <row r="10" spans="1:19" x14ac:dyDescent="0.55000000000000004">
      <c r="A10" s="60" t="s">
        <v>16</v>
      </c>
      <c r="B10" s="54"/>
      <c r="C10" s="36">
        <f>VLOOKUP($A$6:$A$13,Data!$A$6:$E$16,3,TRUE)*B10</f>
        <v>0</v>
      </c>
      <c r="D10" s="56"/>
      <c r="E10" s="56">
        <f>VLOOKUP($A$6:$A$12,Data!$A$6:$E$16,3,TRUE)*D10</f>
        <v>0</v>
      </c>
      <c r="F10" s="55"/>
      <c r="G10" s="57">
        <f>VLOOKUP($A$6:$A$12,Data!$A$6:$E$16,3,TRUE)*F10</f>
        <v>0</v>
      </c>
      <c r="H10" s="39">
        <f t="shared" si="1"/>
        <v>0</v>
      </c>
      <c r="I10" s="40">
        <f t="shared" si="2"/>
        <v>0</v>
      </c>
      <c r="J10" s="54"/>
      <c r="K10" s="55">
        <f>VLOOKUP($A$6:$A$12,Data!$A$6:$E$16,5,TRUE)*J10</f>
        <v>0</v>
      </c>
      <c r="L10" s="56"/>
      <c r="M10" s="56">
        <f>VLOOKUP($A$6:$A$12,Data!$A$6:$E$16,5,TRUE)*L10</f>
        <v>0</v>
      </c>
      <c r="N10" s="55"/>
      <c r="O10" s="57">
        <f>VLOOKUP($A$6:$A$12,Data!$A$6:$E$16,5,TRUE)*N10</f>
        <v>0</v>
      </c>
      <c r="P10" s="58">
        <f t="shared" si="3"/>
        <v>0</v>
      </c>
      <c r="Q10" s="59">
        <f t="shared" si="3"/>
        <v>0</v>
      </c>
      <c r="R10" s="61">
        <f t="shared" si="0"/>
        <v>0</v>
      </c>
      <c r="S10" s="62">
        <f t="shared" si="0"/>
        <v>0</v>
      </c>
    </row>
    <row r="11" spans="1:19" x14ac:dyDescent="0.55000000000000004">
      <c r="A11" s="53" t="s">
        <v>17</v>
      </c>
      <c r="B11" s="54"/>
      <c r="C11" s="36">
        <f>VLOOKUP($A$6:$A$13,Data!$A$6:$E$16,3,TRUE)*B11</f>
        <v>0</v>
      </c>
      <c r="D11" s="56"/>
      <c r="E11" s="56">
        <f>VLOOKUP($A$6:$A$12,Data!$A$6:$E$16,3,TRUE)*D11</f>
        <v>0</v>
      </c>
      <c r="F11" s="55"/>
      <c r="G11" s="57">
        <f>VLOOKUP($A$6:$A$12,Data!$A$6:$E$16,3,TRUE)*F11</f>
        <v>0</v>
      </c>
      <c r="H11" s="39">
        <f t="shared" si="1"/>
        <v>0</v>
      </c>
      <c r="I11" s="40">
        <f t="shared" si="2"/>
        <v>0</v>
      </c>
      <c r="J11" s="54"/>
      <c r="K11" s="55">
        <f>VLOOKUP($A$6:$A$12,Data!$A$6:$E$16,5,TRUE)*J11</f>
        <v>0</v>
      </c>
      <c r="L11" s="56"/>
      <c r="M11" s="56">
        <f>VLOOKUP($A$6:$A$12,Data!$A$6:$E$16,5,TRUE)*L11</f>
        <v>0</v>
      </c>
      <c r="N11" s="55"/>
      <c r="O11" s="57">
        <f>VLOOKUP($A$6:$A$12,Data!$A$6:$E$16,5,TRUE)*N11</f>
        <v>0</v>
      </c>
      <c r="P11" s="58">
        <f t="shared" si="3"/>
        <v>0</v>
      </c>
      <c r="Q11" s="59">
        <f t="shared" si="3"/>
        <v>0</v>
      </c>
      <c r="R11" s="61">
        <f t="shared" si="0"/>
        <v>0</v>
      </c>
      <c r="S11" s="62">
        <f t="shared" si="0"/>
        <v>0</v>
      </c>
    </row>
    <row r="12" spans="1:19" x14ac:dyDescent="0.55000000000000004">
      <c r="A12" s="60" t="s">
        <v>18</v>
      </c>
      <c r="B12" s="54"/>
      <c r="C12" s="36">
        <f>VLOOKUP($A$6:$A$13,Data!$A$6:$E$16,3,TRUE)*B12</f>
        <v>0</v>
      </c>
      <c r="D12" s="56"/>
      <c r="E12" s="56">
        <f>VLOOKUP($A$6:$A$12,Data!$A$6:$E$16,3,TRUE)*D12</f>
        <v>0</v>
      </c>
      <c r="F12" s="55"/>
      <c r="G12" s="57">
        <f>VLOOKUP($A$6:$A$12,Data!$A$6:$E$16,3,TRUE)*F12</f>
        <v>0</v>
      </c>
      <c r="H12" s="88">
        <f t="shared" si="1"/>
        <v>0</v>
      </c>
      <c r="I12" s="89">
        <f t="shared" si="2"/>
        <v>0</v>
      </c>
      <c r="J12" s="54"/>
      <c r="K12" s="55">
        <f>VLOOKUP($A$6:$A$12,Data!$A$6:$E$16,5,TRUE)*J12</f>
        <v>0</v>
      </c>
      <c r="L12" s="56"/>
      <c r="M12" s="56">
        <f>VLOOKUP($A$6:$A$12,Data!$A$6:$E$16,5,TRUE)*L12</f>
        <v>0</v>
      </c>
      <c r="N12" s="55"/>
      <c r="O12" s="57">
        <f>VLOOKUP($A$6:$A$12,Data!$A$6:$E$16,5,TRUE)*N12</f>
        <v>0</v>
      </c>
      <c r="P12" s="58">
        <f t="shared" si="3"/>
        <v>0</v>
      </c>
      <c r="Q12" s="59">
        <f t="shared" si="3"/>
        <v>0</v>
      </c>
      <c r="R12" s="61">
        <f>B12+D12+F12+J12+L12+N12</f>
        <v>0</v>
      </c>
      <c r="S12" s="62">
        <f>C12+E12+G12+K12+M12+O12</f>
        <v>0</v>
      </c>
    </row>
    <row r="13" spans="1:19" x14ac:dyDescent="0.55000000000000004">
      <c r="A13" s="60" t="s">
        <v>44</v>
      </c>
      <c r="B13" s="54"/>
      <c r="C13" s="99">
        <f>VLOOKUP($A$6:$A$13,Data!$A$6:$E$16,3,TRUE)*B13</f>
        <v>0</v>
      </c>
      <c r="D13" s="56"/>
      <c r="E13" s="56"/>
      <c r="F13" s="55"/>
      <c r="G13" s="57"/>
      <c r="H13" s="58">
        <f t="shared" si="1"/>
        <v>0</v>
      </c>
      <c r="I13" s="59"/>
      <c r="J13" s="54"/>
      <c r="K13" s="55"/>
      <c r="L13" s="56"/>
      <c r="M13" s="56"/>
      <c r="N13" s="55"/>
      <c r="O13" s="57"/>
      <c r="P13" s="58">
        <f t="shared" si="3"/>
        <v>0</v>
      </c>
      <c r="Q13" s="59"/>
      <c r="R13" s="61">
        <f>B13+D13+F13+J13+L13+N13</f>
        <v>0</v>
      </c>
      <c r="S13" s="62"/>
    </row>
    <row r="14" spans="1:19" x14ac:dyDescent="0.55000000000000004">
      <c r="A14" s="109" t="s">
        <v>46</v>
      </c>
      <c r="B14" s="44"/>
      <c r="C14" s="45"/>
      <c r="D14" s="46"/>
      <c r="E14" s="46"/>
      <c r="F14" s="45"/>
      <c r="G14" s="47"/>
      <c r="H14" s="48"/>
      <c r="I14" s="49"/>
      <c r="J14" s="44"/>
      <c r="K14" s="45"/>
      <c r="L14" s="46"/>
      <c r="M14" s="46"/>
      <c r="N14" s="45"/>
      <c r="O14" s="47"/>
      <c r="P14" s="48"/>
      <c r="Q14" s="49"/>
      <c r="R14" s="50"/>
      <c r="S14" s="112"/>
    </row>
    <row r="15" spans="1:19" ht="27" thickBot="1" x14ac:dyDescent="0.6">
      <c r="A15" s="129" t="s">
        <v>45</v>
      </c>
      <c r="B15" s="54"/>
      <c r="C15" s="55"/>
      <c r="D15" s="56"/>
      <c r="E15" s="56"/>
      <c r="F15" s="55"/>
      <c r="G15" s="57"/>
      <c r="H15" s="58"/>
      <c r="I15" s="59"/>
      <c r="J15" s="54"/>
      <c r="K15" s="55"/>
      <c r="L15" s="56"/>
      <c r="M15" s="56"/>
      <c r="N15" s="55"/>
      <c r="O15" s="57"/>
      <c r="P15" s="58"/>
      <c r="Q15" s="59"/>
      <c r="R15" s="61"/>
      <c r="S15" s="132"/>
    </row>
    <row r="16" spans="1:19" ht="27" thickBot="1" x14ac:dyDescent="0.6">
      <c r="A16" s="63"/>
      <c r="B16" s="64">
        <f>SUM(B6:B13)</f>
        <v>0</v>
      </c>
      <c r="C16" s="65">
        <f t="shared" ref="C16:G16" si="4">SUM(C6:C12)</f>
        <v>0</v>
      </c>
      <c r="D16" s="66">
        <f>SUM(D6:D13)</f>
        <v>0</v>
      </c>
      <c r="E16" s="66">
        <f t="shared" si="4"/>
        <v>0</v>
      </c>
      <c r="F16" s="65">
        <f>SUM(F6:F13)</f>
        <v>0</v>
      </c>
      <c r="G16" s="67">
        <f t="shared" si="4"/>
        <v>0</v>
      </c>
      <c r="H16" s="68">
        <f t="shared" ref="H16:I16" si="5">B16+D16+F16</f>
        <v>0</v>
      </c>
      <c r="I16" s="69">
        <f t="shared" si="5"/>
        <v>0</v>
      </c>
      <c r="J16" s="64">
        <f>SUM(J6:J13)</f>
        <v>0</v>
      </c>
      <c r="K16" s="71">
        <f t="shared" ref="K16:O16" si="6">SUM(K6:K12)</f>
        <v>0</v>
      </c>
      <c r="L16" s="66">
        <f>SUM(L6:L13)</f>
        <v>0</v>
      </c>
      <c r="M16" s="66">
        <f t="shared" si="6"/>
        <v>0</v>
      </c>
      <c r="N16" s="65">
        <f>SUM(N6:N13)</f>
        <v>0</v>
      </c>
      <c r="O16" s="67">
        <f t="shared" si="6"/>
        <v>0</v>
      </c>
      <c r="P16" s="68">
        <f t="shared" si="3"/>
        <v>0</v>
      </c>
      <c r="Q16" s="69">
        <f t="shared" si="3"/>
        <v>0</v>
      </c>
      <c r="R16" s="64">
        <f>SUM(R6:R13)</f>
        <v>0</v>
      </c>
      <c r="S16" s="67">
        <f>SUM(S6:S12)</f>
        <v>0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0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VLOOKUP($A$6:$A$13,Data!$A$6:$E$16,3,TRUE)*B6</f>
        <v>0</v>
      </c>
      <c r="D6" s="37"/>
      <c r="E6" s="72">
        <f>VLOOKUP($A$6:$A$13,Data!$A$6:$E$16,3,TRUE)*D6</f>
        <v>0</v>
      </c>
      <c r="F6" s="36"/>
      <c r="G6" s="73">
        <f>VLOOKUP($A$6:$A$13,Data!$A$6:$E$16,3,TRUE)*F6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VLOOKUP($A$6:$A$13,Data!$A$6:$E$16,5,TRUE)*J6</f>
        <v>0</v>
      </c>
      <c r="L6" s="37"/>
      <c r="M6" s="72">
        <f>VLOOKUP($A$6:$A$13,Data!$A$6:$E$16,5,TRUE)*L6</f>
        <v>0</v>
      </c>
      <c r="N6" s="36"/>
      <c r="O6" s="73">
        <f>VLOOKUP($A$6:$A$13,Data!$A$6:$E$16,5,TRUE)*N6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VLOOKUP($A$6:$A$13,Data!$A$6:$E$16,3,TRUE)*B7</f>
        <v>0</v>
      </c>
      <c r="D7" s="46"/>
      <c r="E7" s="72">
        <f>VLOOKUP($A$6:$A$13,Data!$A$6:$E$16,3,TRUE)*D7</f>
        <v>0</v>
      </c>
      <c r="F7" s="45"/>
      <c r="G7" s="73">
        <f>VLOOKUP($A$6:$A$13,Data!$A$6:$E$16,3,TRUE)*F7</f>
        <v>0</v>
      </c>
      <c r="H7" s="39">
        <f t="shared" ref="H7:H11" si="0">B7+D7+F7</f>
        <v>0</v>
      </c>
      <c r="I7" s="74">
        <f t="shared" ref="I7:I13" si="1">C7+E7+G7</f>
        <v>0</v>
      </c>
      <c r="J7" s="44"/>
      <c r="K7" s="70">
        <f>VLOOKUP($A$6:$A$13,Data!$A$6:$E$16,5,TRUE)*J7</f>
        <v>0</v>
      </c>
      <c r="L7" s="46"/>
      <c r="M7" s="72">
        <f>VLOOKUP($A$6:$A$13,Data!$A$6:$E$16,5,TRUE)*L7</f>
        <v>0</v>
      </c>
      <c r="N7" s="45"/>
      <c r="O7" s="73">
        <f>VLOOKUP($A$6:$A$13,Data!$A$6:$E$16,5,TRUE)*N7</f>
        <v>0</v>
      </c>
      <c r="P7" s="48">
        <f t="shared" ref="P7:Q16" si="2">J7+L7+N7</f>
        <v>0</v>
      </c>
      <c r="Q7" s="74">
        <f t="shared" ref="Q7:Q13" si="3">K7+M7+O7</f>
        <v>0</v>
      </c>
      <c r="R7" s="50">
        <f t="shared" ref="R7:R16" si="4">H7+P7</f>
        <v>0</v>
      </c>
      <c r="S7" s="73">
        <f t="shared" ref="S7:S13" si="5">I7+Q7</f>
        <v>0</v>
      </c>
    </row>
    <row r="8" spans="1:19" x14ac:dyDescent="0.55000000000000004">
      <c r="A8" s="52" t="s">
        <v>14</v>
      </c>
      <c r="B8" s="44"/>
      <c r="C8" s="70">
        <f>VLOOKUP($A$6:$A$13,Data!$A$6:$E$16,3,TRUE)*B8</f>
        <v>0</v>
      </c>
      <c r="D8" s="46"/>
      <c r="E8" s="72">
        <f>VLOOKUP($A$6:$A$13,Data!$A$6:$E$16,3,TRUE)*D8</f>
        <v>0</v>
      </c>
      <c r="F8" s="45"/>
      <c r="G8" s="73">
        <f>VLOOKUP($A$6:$A$13,Data!$A$6:$E$16,3,TRUE)*F8</f>
        <v>0</v>
      </c>
      <c r="H8" s="39">
        <f t="shared" si="0"/>
        <v>0</v>
      </c>
      <c r="I8" s="74">
        <f t="shared" si="1"/>
        <v>0</v>
      </c>
      <c r="J8" s="44"/>
      <c r="K8" s="70">
        <f>VLOOKUP($A$6:$A$13,Data!$A$6:$E$16,5,TRUE)*J8</f>
        <v>0</v>
      </c>
      <c r="L8" s="46"/>
      <c r="M8" s="72">
        <f>VLOOKUP($A$6:$A$13,Data!$A$6:$E$16,5,TRUE)*L8</f>
        <v>0</v>
      </c>
      <c r="N8" s="45"/>
      <c r="O8" s="73">
        <f>VLOOKUP($A$6:$A$13,Data!$A$6:$E$16,5,TRUE)*N8</f>
        <v>0</v>
      </c>
      <c r="P8" s="48">
        <f t="shared" si="2"/>
        <v>0</v>
      </c>
      <c r="Q8" s="74">
        <f t="shared" si="3"/>
        <v>0</v>
      </c>
      <c r="R8" s="50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/>
      <c r="C9" s="70">
        <f>VLOOKUP($A$6:$A$13,Data!$A$6:$E$16,3,TRUE)*B9</f>
        <v>0</v>
      </c>
      <c r="D9" s="56"/>
      <c r="E9" s="72">
        <f>VLOOKUP($A$6:$A$13,Data!$A$6:$E$16,3,TRUE)*D9</f>
        <v>0</v>
      </c>
      <c r="F9" s="55"/>
      <c r="G9" s="73">
        <f>VLOOKUP($A$6:$A$13,Data!$A$6:$E$16,3,TRUE)*F9</f>
        <v>0</v>
      </c>
      <c r="H9" s="39">
        <f t="shared" si="0"/>
        <v>0</v>
      </c>
      <c r="I9" s="74">
        <f t="shared" si="1"/>
        <v>0</v>
      </c>
      <c r="J9" s="54"/>
      <c r="K9" s="70">
        <f>VLOOKUP($A$6:$A$13,Data!$A$6:$E$16,5,TRUE)*J9</f>
        <v>0</v>
      </c>
      <c r="L9" s="56"/>
      <c r="M9" s="72">
        <f>VLOOKUP($A$6:$A$13,Data!$A$6:$E$16,5,TRUE)*L9</f>
        <v>0</v>
      </c>
      <c r="N9" s="55"/>
      <c r="O9" s="73">
        <f>VLOOKUP($A$6:$A$13,Data!$A$6:$E$16,5,TRUE)*N9</f>
        <v>0</v>
      </c>
      <c r="P9" s="58">
        <f t="shared" si="2"/>
        <v>0</v>
      </c>
      <c r="Q9" s="74">
        <f t="shared" si="3"/>
        <v>0</v>
      </c>
      <c r="R9" s="50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/>
      <c r="C10" s="70">
        <f>VLOOKUP($A$6:$A$13,Data!$A$6:$E$16,3,TRUE)*B10</f>
        <v>0</v>
      </c>
      <c r="D10" s="56"/>
      <c r="E10" s="72">
        <f>VLOOKUP($A$6:$A$13,Data!$A$6:$E$16,3,TRUE)*D10</f>
        <v>0</v>
      </c>
      <c r="F10" s="55"/>
      <c r="G10" s="73">
        <f>VLOOKUP($A$6:$A$13,Data!$A$6:$E$16,3,TRUE)*F10</f>
        <v>0</v>
      </c>
      <c r="H10" s="39">
        <f t="shared" si="0"/>
        <v>0</v>
      </c>
      <c r="I10" s="74">
        <f t="shared" si="1"/>
        <v>0</v>
      </c>
      <c r="J10" s="54"/>
      <c r="K10" s="70">
        <f>VLOOKUP($A$6:$A$13,Data!$A$6:$E$16,5,TRUE)*J10</f>
        <v>0</v>
      </c>
      <c r="L10" s="56"/>
      <c r="M10" s="72">
        <f>VLOOKUP($A$6:$A$13,Data!$A$6:$E$16,5,TRUE)*L10</f>
        <v>0</v>
      </c>
      <c r="N10" s="55"/>
      <c r="O10" s="73">
        <f>VLOOKUP($A$6:$A$13,Data!$A$6:$E$16,5,TRUE)*N10</f>
        <v>0</v>
      </c>
      <c r="P10" s="58">
        <f t="shared" si="2"/>
        <v>0</v>
      </c>
      <c r="Q10" s="74">
        <f t="shared" si="3"/>
        <v>0</v>
      </c>
      <c r="R10" s="6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/>
      <c r="C11" s="70">
        <f>VLOOKUP($A$6:$A$13,Data!$A$6:$E$16,3,TRUE)*B11</f>
        <v>0</v>
      </c>
      <c r="D11" s="56"/>
      <c r="E11" s="72">
        <f>VLOOKUP($A$6:$A$13,Data!$A$6:$E$16,3,TRUE)*D11</f>
        <v>0</v>
      </c>
      <c r="F11" s="55"/>
      <c r="G11" s="73">
        <f>VLOOKUP($A$6:$A$13,Data!$A$6:$E$16,3,TRUE)*F11</f>
        <v>0</v>
      </c>
      <c r="H11" s="39">
        <f t="shared" si="0"/>
        <v>0</v>
      </c>
      <c r="I11" s="74">
        <f t="shared" si="1"/>
        <v>0</v>
      </c>
      <c r="J11" s="54"/>
      <c r="K11" s="70">
        <f>VLOOKUP($A$6:$A$13,Data!$A$6:$E$16,5,TRUE)*J11</f>
        <v>0</v>
      </c>
      <c r="L11" s="56"/>
      <c r="M11" s="72">
        <f>VLOOKUP($A$6:$A$13,Data!$A$6:$E$16,5,TRUE)*L11</f>
        <v>0</v>
      </c>
      <c r="N11" s="55"/>
      <c r="O11" s="73">
        <f>VLOOKUP($A$6:$A$13,Data!$A$6:$E$16,5,TRUE)*N11</f>
        <v>0</v>
      </c>
      <c r="P11" s="58">
        <f t="shared" si="2"/>
        <v>0</v>
      </c>
      <c r="Q11" s="74">
        <f t="shared" si="3"/>
        <v>0</v>
      </c>
      <c r="R11" s="6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/>
      <c r="C12" s="70">
        <f>VLOOKUP($A$6:$A$13,Data!$A$6:$E$16,3,TRUE)*B12</f>
        <v>0</v>
      </c>
      <c r="D12" s="56"/>
      <c r="E12" s="72">
        <f>VLOOKUP($A$6:$A$13,Data!$A$6:$E$16,3,TRUE)*D12</f>
        <v>0</v>
      </c>
      <c r="F12" s="55"/>
      <c r="G12" s="73">
        <f>VLOOKUP($A$6:$A$13,Data!$A$6:$E$16,3,TRUE)*F12</f>
        <v>0</v>
      </c>
      <c r="H12" s="58">
        <f>B12+D12+F12</f>
        <v>0</v>
      </c>
      <c r="I12" s="74">
        <f t="shared" si="1"/>
        <v>0</v>
      </c>
      <c r="J12" s="54"/>
      <c r="K12" s="70">
        <f>VLOOKUP($A$6:$A$13,Data!$A$6:$E$16,5,TRUE)*J12</f>
        <v>0</v>
      </c>
      <c r="L12" s="56"/>
      <c r="M12" s="72">
        <f>VLOOKUP($A$6:$A$13,Data!$A$6:$E$16,5,TRUE)*L12</f>
        <v>0</v>
      </c>
      <c r="N12" s="55"/>
      <c r="O12" s="73">
        <f>VLOOKUP($A$6:$A$13,Data!$A$6:$E$16,5,TRUE)*N12</f>
        <v>0</v>
      </c>
      <c r="P12" s="58">
        <f t="shared" si="2"/>
        <v>0</v>
      </c>
      <c r="Q12" s="74">
        <f t="shared" si="3"/>
        <v>0</v>
      </c>
      <c r="R12" s="6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/>
      <c r="C13" s="106">
        <f>VLOOKUP($A$6:$A$13,Data!$A$6:$E$16,3,TRUE)*B13</f>
        <v>0</v>
      </c>
      <c r="D13" s="56"/>
      <c r="E13" s="107">
        <f>VLOOKUP($A$6:$A$13,Data!$A$6:$E$16,3,TRUE)*D13</f>
        <v>0</v>
      </c>
      <c r="F13" s="55"/>
      <c r="G13" s="108">
        <f>VLOOKUP($A$6:$A$13,Data!$A$6:$E$16,3,TRUE)*F13</f>
        <v>0</v>
      </c>
      <c r="H13" s="58">
        <f>B13+D13+F13</f>
        <v>0</v>
      </c>
      <c r="I13" s="90">
        <f t="shared" si="1"/>
        <v>0</v>
      </c>
      <c r="J13" s="54"/>
      <c r="K13" s="106">
        <f>VLOOKUP($A$6:$A$13,Data!$A$6:$E$16,5,TRUE)*J13</f>
        <v>0</v>
      </c>
      <c r="L13" s="56"/>
      <c r="M13" s="107">
        <f>VLOOKUP($A$6:$A$13,Data!$A$6:$E$16,5,TRUE)*L13</f>
        <v>0</v>
      </c>
      <c r="N13" s="55"/>
      <c r="O13" s="108">
        <f>VLOOKUP($A$6:$A$13,Data!$A$6:$E$16,5,TRUE)*N13</f>
        <v>0</v>
      </c>
      <c r="P13" s="58">
        <f t="shared" si="2"/>
        <v>0</v>
      </c>
      <c r="Q13" s="90">
        <f t="shared" si="3"/>
        <v>0</v>
      </c>
      <c r="R13" s="61">
        <f t="shared" si="4"/>
        <v>0</v>
      </c>
      <c r="S13" s="108">
        <f t="shared" si="5"/>
        <v>0</v>
      </c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>SUM(B6:B13)</f>
        <v>0</v>
      </c>
      <c r="C16" s="71">
        <f t="shared" ref="C16:G16" si="6">SUM(C6:C12)</f>
        <v>0</v>
      </c>
      <c r="D16" s="66">
        <f>SUM(D6:D13)</f>
        <v>0</v>
      </c>
      <c r="E16" s="83">
        <f t="shared" si="6"/>
        <v>0</v>
      </c>
      <c r="F16" s="65">
        <f>SUM(F6:F13)</f>
        <v>0</v>
      </c>
      <c r="G16" s="84">
        <f t="shared" si="6"/>
        <v>0</v>
      </c>
      <c r="H16" s="68">
        <f t="shared" ref="H16:I16" si="7">B16+D16+F16</f>
        <v>0</v>
      </c>
      <c r="I16" s="85">
        <f t="shared" si="7"/>
        <v>0</v>
      </c>
      <c r="J16" s="64">
        <f>SUM(J6:J13)</f>
        <v>0</v>
      </c>
      <c r="K16" s="71">
        <f t="shared" ref="K16:O16" si="8">SUM(K6:K12)</f>
        <v>0</v>
      </c>
      <c r="L16" s="66">
        <f>SUM(L6:L13)</f>
        <v>0</v>
      </c>
      <c r="M16" s="83">
        <f t="shared" si="8"/>
        <v>0</v>
      </c>
      <c r="N16" s="65">
        <f>SUM(N6:N13)</f>
        <v>0</v>
      </c>
      <c r="O16" s="84">
        <f t="shared" si="8"/>
        <v>0</v>
      </c>
      <c r="P16" s="68">
        <f t="shared" si="2"/>
        <v>0</v>
      </c>
      <c r="Q16" s="85">
        <f t="shared" si="2"/>
        <v>0</v>
      </c>
      <c r="R16" s="64">
        <f t="shared" si="4"/>
        <v>0</v>
      </c>
      <c r="S16" s="84">
        <f t="shared" ref="S16" si="9">I16+Q16</f>
        <v>0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D6" sqref="D6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51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>
        <v>4</v>
      </c>
      <c r="C6" s="70">
        <f>VLOOKUP($A$6:$A$115,Data!$A$6:$E$16,3,TRUE)*B6</f>
        <v>1908</v>
      </c>
      <c r="D6" s="37">
        <v>2</v>
      </c>
      <c r="E6" s="72">
        <f>VLOOKUP($A$6:$A$15,Data!$A$6:$E$16,3,TRUE)*D6</f>
        <v>954</v>
      </c>
      <c r="F6" s="36">
        <v>4</v>
      </c>
      <c r="G6" s="73">
        <f>VLOOKUP($A$6:$A$15,Data!$A$6:$E$16,3,TRUE)*F6</f>
        <v>1908</v>
      </c>
      <c r="H6" s="39">
        <f>B6+D6+F6</f>
        <v>10</v>
      </c>
      <c r="I6" s="74">
        <f>C6+E6+G6</f>
        <v>4770</v>
      </c>
      <c r="J6" s="35">
        <v>2</v>
      </c>
      <c r="K6" s="70">
        <f>VLOOKUP($A$6:$A$15,Data!$A$6:$E$16,5,TRUE)*J6</f>
        <v>810</v>
      </c>
      <c r="L6" s="37">
        <v>0</v>
      </c>
      <c r="M6" s="72">
        <f>VLOOKUP($A$6:$A$15,Data!$A$6:$E$16,5,TRUE)*L6</f>
        <v>0</v>
      </c>
      <c r="N6" s="36">
        <v>2</v>
      </c>
      <c r="O6" s="73">
        <f>VLOOKUP($A$6:$A$15,Data!$A$6:$E$16,5,TRUE)*N6</f>
        <v>810</v>
      </c>
      <c r="P6" s="39">
        <f>J6+L6+N6</f>
        <v>4</v>
      </c>
      <c r="Q6" s="74">
        <f>K6+M6+O6</f>
        <v>1620</v>
      </c>
      <c r="R6" s="41">
        <f>H6+P6</f>
        <v>14</v>
      </c>
      <c r="S6" s="73">
        <f>I6+Q6</f>
        <v>6390</v>
      </c>
    </row>
    <row r="7" spans="1:19" x14ac:dyDescent="0.55000000000000004">
      <c r="A7" s="43" t="s">
        <v>13</v>
      </c>
      <c r="B7" s="44">
        <v>0</v>
      </c>
      <c r="C7" s="70">
        <f>VLOOKUP($A$6:$A$115,Data!$A$6:$E$16,3,TRUE)*B7</f>
        <v>0</v>
      </c>
      <c r="D7" s="46">
        <v>0</v>
      </c>
      <c r="E7" s="72">
        <f>VLOOKUP($A$6:$A$15,Data!$A$6:$E$16,3,TRUE)*D7</f>
        <v>0</v>
      </c>
      <c r="F7" s="45">
        <v>0</v>
      </c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>
        <v>0</v>
      </c>
      <c r="K7" s="70">
        <f>VLOOKUP($A$6:$A$15,Data!$A$6:$E$16,5,TRUE)*J7</f>
        <v>0</v>
      </c>
      <c r="L7" s="46">
        <v>0</v>
      </c>
      <c r="M7" s="72">
        <f>VLOOKUP($A$6:$A$15,Data!$A$6:$E$16,5,TRUE)*L7</f>
        <v>0</v>
      </c>
      <c r="N7" s="45">
        <v>0</v>
      </c>
      <c r="O7" s="73">
        <f>VLOOKUP($A$6:$A$15,Data!$A$6:$E$16,5,TRUE)*N7</f>
        <v>0</v>
      </c>
      <c r="P7" s="39">
        <f t="shared" ref="P7:P15" si="2">J7+L7+N7</f>
        <v>0</v>
      </c>
      <c r="Q7" s="74">
        <f t="shared" ref="Q7:Q15" si="3">K7+M7+O7</f>
        <v>0</v>
      </c>
      <c r="R7" s="41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44">
        <v>0</v>
      </c>
      <c r="C8" s="70">
        <f>VLOOKUP($A$6:$A$115,Data!$A$6:$E$16,3,TRUE)*B8</f>
        <v>0</v>
      </c>
      <c r="D8" s="46">
        <v>0</v>
      </c>
      <c r="E8" s="72">
        <f>VLOOKUP($A$6:$A$15,Data!$A$6:$E$16,3,TRUE)*D8</f>
        <v>0</v>
      </c>
      <c r="F8" s="45">
        <v>0</v>
      </c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>
        <v>0</v>
      </c>
      <c r="K8" s="70">
        <f>VLOOKUP($A$6:$A$15,Data!$A$6:$E$16,5,TRUE)*J8</f>
        <v>0</v>
      </c>
      <c r="L8" s="46">
        <v>0</v>
      </c>
      <c r="M8" s="72">
        <f>VLOOKUP($A$6:$A$15,Data!$A$6:$E$16,5,TRUE)*L8</f>
        <v>0</v>
      </c>
      <c r="N8" s="45">
        <v>0</v>
      </c>
      <c r="O8" s="73">
        <f>VLOOKUP($A$6:$A$15,Data!$A$6:$E$16,5,TRUE)*N8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>
        <v>0</v>
      </c>
      <c r="C9" s="70">
        <f>VLOOKUP($A$6:$A$115,Data!$A$6:$E$16,3,TRUE)*B9</f>
        <v>0</v>
      </c>
      <c r="D9" s="56">
        <v>0</v>
      </c>
      <c r="E9" s="72">
        <f>VLOOKUP($A$6:$A$15,Data!$A$6:$E$16,3,TRUE)*D9</f>
        <v>0</v>
      </c>
      <c r="F9" s="55">
        <v>0</v>
      </c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>
        <v>0</v>
      </c>
      <c r="K9" s="70">
        <f>VLOOKUP($A$6:$A$15,Data!$A$6:$E$16,5,TRUE)*J9</f>
        <v>0</v>
      </c>
      <c r="L9" s="56">
        <v>0</v>
      </c>
      <c r="M9" s="72">
        <f>VLOOKUP($A$6:$A$15,Data!$A$6:$E$16,5,TRUE)*L9</f>
        <v>0</v>
      </c>
      <c r="N9" s="55">
        <v>0</v>
      </c>
      <c r="O9" s="73">
        <f>VLOOKUP($A$6:$A$15,Data!$A$6:$E$16,5,TRUE)*N9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>
        <v>0</v>
      </c>
      <c r="C10" s="70">
        <f>VLOOKUP($A$6:$A$115,Data!$A$6:$E$16,3,TRUE)*B10</f>
        <v>0</v>
      </c>
      <c r="D10" s="56">
        <v>0</v>
      </c>
      <c r="E10" s="72">
        <f>VLOOKUP($A$6:$A$15,Data!$A$6:$E$16,3,TRUE)*D10</f>
        <v>0</v>
      </c>
      <c r="F10" s="55">
        <v>0</v>
      </c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>
        <v>0</v>
      </c>
      <c r="K10" s="70">
        <f>VLOOKUP($A$6:$A$15,Data!$A$6:$E$16,5,TRUE)*J10</f>
        <v>0</v>
      </c>
      <c r="L10" s="56">
        <v>0</v>
      </c>
      <c r="M10" s="72">
        <f>VLOOKUP($A$6:$A$15,Data!$A$6:$E$16,5,TRUE)*L10</f>
        <v>0</v>
      </c>
      <c r="N10" s="55">
        <v>0</v>
      </c>
      <c r="O10" s="73">
        <f>VLOOKUP($A$6:$A$15,Data!$A$6:$E$16,5,TRUE)*N10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>
        <v>0</v>
      </c>
      <c r="C11" s="70">
        <f>VLOOKUP($A$6:$A$115,Data!$A$6:$E$16,3,TRUE)*B11</f>
        <v>0</v>
      </c>
      <c r="D11" s="56">
        <v>0</v>
      </c>
      <c r="E11" s="72">
        <f>VLOOKUP($A$6:$A$15,Data!$A$6:$E$16,3,TRUE)*D11</f>
        <v>0</v>
      </c>
      <c r="F11" s="55">
        <v>0</v>
      </c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>
        <v>0</v>
      </c>
      <c r="K11" s="70">
        <f>VLOOKUP($A$6:$A$15,Data!$A$6:$E$16,5,TRUE)*J11</f>
        <v>0</v>
      </c>
      <c r="L11" s="56">
        <v>0</v>
      </c>
      <c r="M11" s="72">
        <f>VLOOKUP($A$6:$A$15,Data!$A$6:$E$16,5,TRUE)*L11</f>
        <v>0</v>
      </c>
      <c r="N11" s="55">
        <v>0</v>
      </c>
      <c r="O11" s="73">
        <f>VLOOKUP($A$6:$A$15,Data!$A$6:$E$16,5,TRUE)*N11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>
        <v>2</v>
      </c>
      <c r="C12" s="70">
        <f>VLOOKUP($A$6:$A$115,Data!$A$6:$E$16,3,TRUE)*B12</f>
        <v>1028.2</v>
      </c>
      <c r="D12" s="56">
        <v>2</v>
      </c>
      <c r="E12" s="72">
        <f>VLOOKUP($A$6:$A$15,Data!$A$6:$E$16,3,TRUE)*D12</f>
        <v>1028.2</v>
      </c>
      <c r="F12" s="55">
        <v>1</v>
      </c>
      <c r="G12" s="73">
        <f>VLOOKUP($A$6:$A$15,Data!$A$6:$E$16,3,TRUE)*F12</f>
        <v>514.1</v>
      </c>
      <c r="H12" s="39">
        <f t="shared" si="0"/>
        <v>5</v>
      </c>
      <c r="I12" s="74">
        <f t="shared" si="1"/>
        <v>2570.5</v>
      </c>
      <c r="J12" s="54">
        <v>2</v>
      </c>
      <c r="K12" s="70">
        <f>VLOOKUP($A$6:$A$15,Data!$A$6:$E$16,5,TRUE)*J12</f>
        <v>873</v>
      </c>
      <c r="L12" s="56">
        <v>2</v>
      </c>
      <c r="M12" s="72">
        <f>VLOOKUP($A$6:$A$15,Data!$A$6:$E$16,5,TRUE)*L12</f>
        <v>873</v>
      </c>
      <c r="N12" s="55">
        <v>1</v>
      </c>
      <c r="O12" s="73">
        <f>VLOOKUP($A$6:$A$15,Data!$A$6:$E$16,5,TRUE)*N12</f>
        <v>436.5</v>
      </c>
      <c r="P12" s="39">
        <f t="shared" si="2"/>
        <v>5</v>
      </c>
      <c r="Q12" s="74">
        <f t="shared" si="3"/>
        <v>2182.5</v>
      </c>
      <c r="R12" s="41">
        <f t="shared" si="4"/>
        <v>10</v>
      </c>
      <c r="S12" s="73">
        <f t="shared" si="5"/>
        <v>4753</v>
      </c>
    </row>
    <row r="13" spans="1:19" x14ac:dyDescent="0.55000000000000004">
      <c r="A13" s="60" t="s">
        <v>44</v>
      </c>
      <c r="B13" s="54">
        <v>0</v>
      </c>
      <c r="C13" s="70">
        <f>VLOOKUP($A$6:$A$115,Data!$A$6:$E$16,3,TRUE)*B13</f>
        <v>0</v>
      </c>
      <c r="D13" s="56">
        <v>0</v>
      </c>
      <c r="E13" s="72">
        <f>VLOOKUP($A$6:$A$15,Data!$A$6:$E$16,3,TRUE)*D13</f>
        <v>0</v>
      </c>
      <c r="F13" s="55">
        <v>0</v>
      </c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>
        <v>0</v>
      </c>
      <c r="K13" s="70">
        <f>VLOOKUP($A$6:$A$15,Data!$A$6:$E$16,5,TRUE)*J13</f>
        <v>0</v>
      </c>
      <c r="L13" s="56">
        <v>0</v>
      </c>
      <c r="M13" s="72">
        <f>VLOOKUP($A$6:$A$15,Data!$A$6:$E$16,5,TRUE)*L13</f>
        <v>0</v>
      </c>
      <c r="N13" s="55">
        <v>0</v>
      </c>
      <c r="O13" s="73">
        <f>VLOOKUP($A$6:$A$15,Data!$A$6:$E$16,5,TRUE)*N13</f>
        <v>0</v>
      </c>
      <c r="P13" s="39">
        <f t="shared" si="2"/>
        <v>0</v>
      </c>
      <c r="Q13" s="74">
        <f t="shared" si="3"/>
        <v>0</v>
      </c>
      <c r="R13" s="4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44">
        <v>0</v>
      </c>
      <c r="C14" s="70">
        <f>VLOOKUP($A$6:$A$115,Data!$A$6:$E$16,3,TRUE)*B14</f>
        <v>0</v>
      </c>
      <c r="D14" s="46">
        <v>0</v>
      </c>
      <c r="E14" s="72">
        <f>VLOOKUP($A$6:$A$15,Data!$A$6:$E$16,3,TRUE)*D14</f>
        <v>0</v>
      </c>
      <c r="F14" s="45">
        <v>0</v>
      </c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>
        <v>0</v>
      </c>
      <c r="K14" s="70">
        <f>VLOOKUP($A$6:$A$15,Data!$A$6:$E$16,5,TRUE)*J14</f>
        <v>0</v>
      </c>
      <c r="L14" s="46">
        <v>0</v>
      </c>
      <c r="M14" s="72">
        <f>VLOOKUP($A$6:$A$15,Data!$A$6:$E$16,5,TRUE)*L14</f>
        <v>0</v>
      </c>
      <c r="N14" s="45">
        <v>0</v>
      </c>
      <c r="O14" s="73">
        <f>VLOOKUP($A$6:$A$15,Data!$A$6:$E$16,5,TRUE)*N14</f>
        <v>0</v>
      </c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>
        <v>0</v>
      </c>
      <c r="C15" s="70">
        <f>VLOOKUP($A$6:$A$115,Data!$A$6:$E$16,3,TRUE)*B15</f>
        <v>0</v>
      </c>
      <c r="D15" s="56">
        <v>0</v>
      </c>
      <c r="E15" s="72">
        <f>VLOOKUP($A$6:$A$15,Data!$A$6:$E$16,3,TRUE)*D15</f>
        <v>0</v>
      </c>
      <c r="F15" s="55">
        <v>0</v>
      </c>
      <c r="G15" s="73">
        <f>VLOOKUP($A$6:$A$15,Data!$A$6:$E$16,3,TRUE)*F15</f>
        <v>0</v>
      </c>
      <c r="H15" s="39">
        <f t="shared" si="0"/>
        <v>0</v>
      </c>
      <c r="I15" s="74">
        <f t="shared" si="1"/>
        <v>0</v>
      </c>
      <c r="J15" s="54">
        <v>0</v>
      </c>
      <c r="K15" s="70">
        <f>VLOOKUP($A$6:$A$15,Data!$A$6:$E$16,5,TRUE)*J15</f>
        <v>0</v>
      </c>
      <c r="L15" s="56">
        <v>0</v>
      </c>
      <c r="M15" s="72">
        <f>VLOOKUP($A$6:$A$15,Data!$A$6:$E$16,5,TRUE)*L15</f>
        <v>0</v>
      </c>
      <c r="N15" s="55">
        <v>0</v>
      </c>
      <c r="O15" s="73">
        <f>VLOOKUP($A$6:$A$15,Data!$A$6:$E$16,5,TRUE)*N15</f>
        <v>0</v>
      </c>
      <c r="P15" s="39">
        <f t="shared" si="2"/>
        <v>0</v>
      </c>
      <c r="Q15" s="74">
        <f t="shared" si="3"/>
        <v>0</v>
      </c>
      <c r="R15" s="4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 t="shared" ref="B16:G16" si="6">SUM(B6:B15)</f>
        <v>6</v>
      </c>
      <c r="C16" s="71">
        <f t="shared" si="6"/>
        <v>2936.2</v>
      </c>
      <c r="D16" s="66">
        <f t="shared" si="6"/>
        <v>4</v>
      </c>
      <c r="E16" s="83">
        <f t="shared" si="6"/>
        <v>1982.2</v>
      </c>
      <c r="F16" s="65">
        <f t="shared" si="6"/>
        <v>5</v>
      </c>
      <c r="G16" s="84">
        <f t="shared" si="6"/>
        <v>2422.1</v>
      </c>
      <c r="H16" s="68">
        <f t="shared" ref="H16" si="7">B16+D16+F16</f>
        <v>15</v>
      </c>
      <c r="I16" s="85">
        <f>C16+E16+G16</f>
        <v>7340.5</v>
      </c>
      <c r="J16" s="64">
        <f t="shared" ref="J16:O16" si="8">SUM(J6:J15)</f>
        <v>4</v>
      </c>
      <c r="K16" s="71">
        <f t="shared" si="8"/>
        <v>1683</v>
      </c>
      <c r="L16" s="66">
        <f t="shared" si="8"/>
        <v>2</v>
      </c>
      <c r="M16" s="83">
        <f t="shared" si="8"/>
        <v>873</v>
      </c>
      <c r="N16" s="65">
        <f t="shared" si="8"/>
        <v>3</v>
      </c>
      <c r="O16" s="84">
        <f t="shared" si="8"/>
        <v>1246.5</v>
      </c>
      <c r="P16" s="68">
        <f t="shared" ref="P16:Q16" si="9">J16+L16+N16</f>
        <v>9</v>
      </c>
      <c r="Q16" s="85">
        <f t="shared" si="9"/>
        <v>3802.5</v>
      </c>
      <c r="R16" s="64">
        <f t="shared" ref="R16:S16" si="10">H16+P16</f>
        <v>24</v>
      </c>
      <c r="S16" s="84">
        <f t="shared" si="10"/>
        <v>11143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opLeftCell="D4" workbookViewId="0">
      <selection activeCell="L12" sqref="L1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>
        <v>0</v>
      </c>
      <c r="C6" s="70">
        <f>VLOOKUP($A$6:$A$15,Data!$A$6:$E$16,3,TRUE)*B6</f>
        <v>0</v>
      </c>
      <c r="D6" s="37">
        <v>0</v>
      </c>
      <c r="E6" s="72">
        <f>VLOOKUP($A$6:$A$15,Data!$A$6:$E$16,3,TRUE)*D6</f>
        <v>0</v>
      </c>
      <c r="F6" s="36">
        <v>0</v>
      </c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>
        <v>0</v>
      </c>
      <c r="K6" s="70">
        <f>VLOOKUP($A$6:$A$15,Data!$A$6:$E$16,5,TRUE)*J6</f>
        <v>0</v>
      </c>
      <c r="L6" s="37">
        <v>0</v>
      </c>
      <c r="M6" s="72">
        <f>VLOOKUP($A$6:$A$15,Data!$A$6:$E$16,5,TRUE)*L6</f>
        <v>0</v>
      </c>
      <c r="N6" s="36">
        <v>0</v>
      </c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>
        <v>0</v>
      </c>
      <c r="C7" s="70">
        <f>VLOOKUP($A$6:$A$15,Data!$A$6:$E$16,3,TRUE)*B7</f>
        <v>0</v>
      </c>
      <c r="D7" s="46">
        <v>0</v>
      </c>
      <c r="E7" s="72">
        <f>VLOOKUP($A$6:$A$15,Data!$A$6:$E$16,3,TRUE)*D7</f>
        <v>0</v>
      </c>
      <c r="F7" s="45">
        <v>0</v>
      </c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>
        <v>0</v>
      </c>
      <c r="K7" s="70">
        <f>VLOOKUP($A$6:$A$15,Data!$A$6:$E$16,5,TRUE)*J7</f>
        <v>0</v>
      </c>
      <c r="L7" s="46">
        <v>0</v>
      </c>
      <c r="M7" s="72">
        <f>VLOOKUP($A$6:$A$15,Data!$A$6:$E$16,5,TRUE)*L7</f>
        <v>0</v>
      </c>
      <c r="N7" s="45">
        <v>0</v>
      </c>
      <c r="O7" s="73">
        <f>VLOOKUP($A$6:$A$15,Data!$A$6:$E$16,5,TRUE)*N7</f>
        <v>0</v>
      </c>
      <c r="P7" s="48">
        <f t="shared" ref="P7:P15" si="2">J7+L7+N7</f>
        <v>0</v>
      </c>
      <c r="Q7" s="74">
        <f t="shared" ref="Q7:Q15" si="3">K7+M7+O7</f>
        <v>0</v>
      </c>
      <c r="R7" s="50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44">
        <v>0</v>
      </c>
      <c r="C8" s="70">
        <f>VLOOKUP($A$6:$A$15,Data!$A$6:$E$16,3,TRUE)*B8</f>
        <v>0</v>
      </c>
      <c r="D8" s="46">
        <v>0</v>
      </c>
      <c r="E8" s="72">
        <f>VLOOKUP($A$6:$A$15,Data!$A$6:$E$16,3,TRUE)*D8</f>
        <v>0</v>
      </c>
      <c r="F8" s="45">
        <v>0</v>
      </c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>
        <v>0</v>
      </c>
      <c r="K8" s="70">
        <f>VLOOKUP($A$6:$A$15,Data!$A$6:$E$16,5,TRUE)*J8</f>
        <v>0</v>
      </c>
      <c r="L8" s="46">
        <v>0</v>
      </c>
      <c r="M8" s="72">
        <f>VLOOKUP($A$6:$A$15,Data!$A$6:$E$16,5,TRUE)*L8</f>
        <v>0</v>
      </c>
      <c r="N8" s="45">
        <v>0</v>
      </c>
      <c r="O8" s="73">
        <f>VLOOKUP($A$6:$A$15,Data!$A$6:$E$16,5,TRUE)*N8</f>
        <v>0</v>
      </c>
      <c r="P8" s="48">
        <f t="shared" si="2"/>
        <v>0</v>
      </c>
      <c r="Q8" s="74">
        <f t="shared" si="3"/>
        <v>0</v>
      </c>
      <c r="R8" s="50">
        <f>H8+P8</f>
        <v>0</v>
      </c>
      <c r="S8" s="73">
        <f t="shared" si="5"/>
        <v>0</v>
      </c>
    </row>
    <row r="9" spans="1:19" x14ac:dyDescent="0.55000000000000004">
      <c r="A9" s="53" t="s">
        <v>15</v>
      </c>
      <c r="B9" s="54">
        <v>0</v>
      </c>
      <c r="C9" s="70">
        <f>VLOOKUP($A$6:$A$15,Data!$A$6:$E$16,3,TRUE)*B9</f>
        <v>0</v>
      </c>
      <c r="D9" s="56">
        <v>0</v>
      </c>
      <c r="E9" s="72">
        <f>VLOOKUP($A$6:$A$15,Data!$A$6:$E$16,3,TRUE)*D9</f>
        <v>0</v>
      </c>
      <c r="F9" s="55">
        <v>0</v>
      </c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>
        <v>0</v>
      </c>
      <c r="K9" s="70">
        <f>VLOOKUP($A$6:$A$15,Data!$A$6:$E$16,5,TRUE)*J9</f>
        <v>0</v>
      </c>
      <c r="L9" s="56">
        <v>0</v>
      </c>
      <c r="M9" s="72">
        <f>VLOOKUP($A$6:$A$15,Data!$A$6:$E$16,5,TRUE)*L9</f>
        <v>0</v>
      </c>
      <c r="N9" s="55">
        <v>0</v>
      </c>
      <c r="O9" s="73">
        <f>VLOOKUP($A$6:$A$15,Data!$A$6:$E$16,5,TRUE)*N9</f>
        <v>0</v>
      </c>
      <c r="P9" s="58">
        <f t="shared" si="2"/>
        <v>0</v>
      </c>
      <c r="Q9" s="74">
        <f t="shared" si="3"/>
        <v>0</v>
      </c>
      <c r="R9" s="50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>
        <v>0</v>
      </c>
      <c r="C10" s="70">
        <f>VLOOKUP($A$6:$A$15,Data!$A$6:$E$16,3,TRUE)*B10</f>
        <v>0</v>
      </c>
      <c r="D10" s="56">
        <v>0</v>
      </c>
      <c r="E10" s="72">
        <f>VLOOKUP($A$6:$A$15,Data!$A$6:$E$16,3,TRUE)*D10</f>
        <v>0</v>
      </c>
      <c r="F10" s="55">
        <v>0</v>
      </c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>
        <v>0</v>
      </c>
      <c r="K10" s="70">
        <f>VLOOKUP($A$6:$A$15,Data!$A$6:$E$16,5,TRUE)*J10</f>
        <v>0</v>
      </c>
      <c r="L10" s="56">
        <v>0</v>
      </c>
      <c r="M10" s="72">
        <f>VLOOKUP($A$6:$A$15,Data!$A$6:$E$16,5,TRUE)*L10</f>
        <v>0</v>
      </c>
      <c r="N10" s="55">
        <v>0</v>
      </c>
      <c r="O10" s="73">
        <f>VLOOKUP($A$6:$A$15,Data!$A$6:$E$16,5,TRUE)*N10</f>
        <v>0</v>
      </c>
      <c r="P10" s="58">
        <f t="shared" si="2"/>
        <v>0</v>
      </c>
      <c r="Q10" s="74">
        <f t="shared" si="3"/>
        <v>0</v>
      </c>
      <c r="R10" s="6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>
        <v>1</v>
      </c>
      <c r="C11" s="70">
        <f>VLOOKUP($A$6:$A$15,Data!$A$6:$E$16,3,TRUE)*B11</f>
        <v>530</v>
      </c>
      <c r="D11" s="56">
        <v>1</v>
      </c>
      <c r="E11" s="72">
        <f>VLOOKUP($A$6:$A$15,Data!$A$6:$E$16,3,TRUE)*D11</f>
        <v>530</v>
      </c>
      <c r="F11" s="55">
        <v>1</v>
      </c>
      <c r="G11" s="73">
        <f>VLOOKUP($A$6:$A$15,Data!$A$6:$E$16,3,TRUE)*F11</f>
        <v>530</v>
      </c>
      <c r="H11" s="39">
        <f t="shared" si="0"/>
        <v>3</v>
      </c>
      <c r="I11" s="74">
        <f t="shared" si="1"/>
        <v>1590</v>
      </c>
      <c r="J11" s="54">
        <v>3</v>
      </c>
      <c r="K11" s="70">
        <f>VLOOKUP($A$6:$A$15,Data!$A$6:$E$16,5,TRUE)*J11</f>
        <v>1350</v>
      </c>
      <c r="L11" s="56">
        <v>4</v>
      </c>
      <c r="M11" s="72">
        <f>VLOOKUP($A$6:$A$15,Data!$A$6:$E$16,5,TRUE)*L11</f>
        <v>1800</v>
      </c>
      <c r="N11" s="55">
        <v>3</v>
      </c>
      <c r="O11" s="73">
        <f>VLOOKUP($A$6:$A$15,Data!$A$6:$E$16,5,TRUE)*N11</f>
        <v>1350</v>
      </c>
      <c r="P11" s="58">
        <f t="shared" si="2"/>
        <v>10</v>
      </c>
      <c r="Q11" s="74">
        <f t="shared" si="3"/>
        <v>4500</v>
      </c>
      <c r="R11" s="61">
        <f t="shared" si="4"/>
        <v>13</v>
      </c>
      <c r="S11" s="73">
        <f t="shared" si="5"/>
        <v>6090</v>
      </c>
    </row>
    <row r="12" spans="1:19" x14ac:dyDescent="0.55000000000000004">
      <c r="A12" s="60" t="s">
        <v>18</v>
      </c>
      <c r="B12" s="54">
        <v>0</v>
      </c>
      <c r="C12" s="70">
        <f>VLOOKUP($A$6:$A$15,Data!$A$6:$E$16,3,TRUE)*B12</f>
        <v>0</v>
      </c>
      <c r="D12" s="56">
        <v>0</v>
      </c>
      <c r="E12" s="72">
        <f>VLOOKUP($A$6:$A$15,Data!$A$6:$E$16,3,TRUE)*D12</f>
        <v>0</v>
      </c>
      <c r="F12" s="55">
        <v>0</v>
      </c>
      <c r="G12" s="73">
        <f>VLOOKUP($A$6:$A$15,Data!$A$6:$E$16,3,TRUE)*F12</f>
        <v>0</v>
      </c>
      <c r="H12" s="39">
        <f t="shared" si="0"/>
        <v>0</v>
      </c>
      <c r="I12" s="74">
        <f t="shared" si="1"/>
        <v>0</v>
      </c>
      <c r="J12" s="54">
        <v>0</v>
      </c>
      <c r="K12" s="70">
        <f>VLOOKUP($A$6:$A$15,Data!$A$6:$E$16,5,TRUE)*J12</f>
        <v>0</v>
      </c>
      <c r="L12" s="56">
        <v>0</v>
      </c>
      <c r="M12" s="72">
        <f>VLOOKUP($A$6:$A$15,Data!$A$6:$E$16,5,TRUE)*L12</f>
        <v>0</v>
      </c>
      <c r="N12" s="55">
        <v>0</v>
      </c>
      <c r="O12" s="73">
        <f>VLOOKUP($A$6:$A$15,Data!$A$6:$E$16,5,TRUE)*N12</f>
        <v>0</v>
      </c>
      <c r="P12" s="58">
        <f t="shared" si="2"/>
        <v>0</v>
      </c>
      <c r="Q12" s="74">
        <f t="shared" si="3"/>
        <v>0</v>
      </c>
      <c r="R12" s="6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>
        <v>0</v>
      </c>
      <c r="C13" s="70">
        <f>VLOOKUP($A$6:$A$15,Data!$A$6:$E$16,3,TRUE)*B13</f>
        <v>0</v>
      </c>
      <c r="D13" s="56">
        <v>0</v>
      </c>
      <c r="E13" s="72">
        <f>VLOOKUP($A$6:$A$15,Data!$A$6:$E$16,3,TRUE)*D13</f>
        <v>0</v>
      </c>
      <c r="F13" s="55">
        <v>0</v>
      </c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>
        <v>0</v>
      </c>
      <c r="K13" s="70">
        <f>VLOOKUP($A$6:$A$15,Data!$A$6:$E$16,5,TRUE)*J13</f>
        <v>0</v>
      </c>
      <c r="L13" s="56">
        <v>0</v>
      </c>
      <c r="M13" s="72">
        <f>VLOOKUP($A$6:$A$15,Data!$A$6:$E$16,5,TRUE)*L13</f>
        <v>0</v>
      </c>
      <c r="N13" s="55">
        <v>0</v>
      </c>
      <c r="O13" s="73">
        <f>VLOOKUP($A$6:$A$15,Data!$A$6:$E$16,5,TRUE)*N13</f>
        <v>0</v>
      </c>
      <c r="P13" s="58">
        <f t="shared" si="2"/>
        <v>0</v>
      </c>
      <c r="Q13" s="74">
        <f t="shared" si="3"/>
        <v>0</v>
      </c>
      <c r="R13" s="6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44">
        <v>0</v>
      </c>
      <c r="C14" s="70">
        <f>VLOOKUP($A$6:$A$15,Data!$A$6:$E$16,3,TRUE)*B14</f>
        <v>0</v>
      </c>
      <c r="D14" s="46">
        <v>0</v>
      </c>
      <c r="E14" s="72">
        <f>VLOOKUP($A$6:$A$15,Data!$A$6:$E$16,3,TRUE)*D14</f>
        <v>0</v>
      </c>
      <c r="F14" s="45">
        <v>0</v>
      </c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>
        <v>80</v>
      </c>
      <c r="K14" s="70">
        <f>VLOOKUP($A$6:$A$15,Data!$A$6:$E$16,5,TRUE)*J14</f>
        <v>31279.68</v>
      </c>
      <c r="L14" s="46">
        <v>0</v>
      </c>
      <c r="M14" s="72">
        <f>VLOOKUP($A$6:$A$15,Data!$A$6:$E$16,5,TRUE)*L14</f>
        <v>0</v>
      </c>
      <c r="N14" s="45">
        <v>0</v>
      </c>
      <c r="O14" s="73">
        <f>VLOOKUP($A$6:$A$15,Data!$A$6:$E$16,5,TRUE)*N14</f>
        <v>0</v>
      </c>
      <c r="P14" s="48">
        <f t="shared" si="2"/>
        <v>80</v>
      </c>
      <c r="Q14" s="74">
        <f t="shared" si="3"/>
        <v>31279.68</v>
      </c>
      <c r="R14" s="50">
        <f t="shared" si="4"/>
        <v>80</v>
      </c>
      <c r="S14" s="73">
        <f t="shared" si="5"/>
        <v>31279.68</v>
      </c>
    </row>
    <row r="15" spans="1:19" ht="27" thickBot="1" x14ac:dyDescent="0.6">
      <c r="A15" s="129" t="s">
        <v>45</v>
      </c>
      <c r="B15" s="54">
        <v>0</v>
      </c>
      <c r="C15" s="70">
        <f>VLOOKUP($A$6:$A$15,Data!$A$6:$E$16,3,TRUE)*B15</f>
        <v>0</v>
      </c>
      <c r="D15" s="56">
        <v>0</v>
      </c>
      <c r="E15" s="72">
        <f>VLOOKUP($A$6:$A$15,Data!$A$6:$E$16,3,TRUE)*D15</f>
        <v>0</v>
      </c>
      <c r="F15" s="55">
        <v>0</v>
      </c>
      <c r="G15" s="73">
        <f>VLOOKUP($A$6:$A$15,Data!$A$6:$E$16,3,TRUE)*F15</f>
        <v>0</v>
      </c>
      <c r="H15" s="39">
        <f t="shared" si="0"/>
        <v>0</v>
      </c>
      <c r="I15" s="74">
        <f t="shared" si="1"/>
        <v>0</v>
      </c>
      <c r="J15" s="54">
        <v>0</v>
      </c>
      <c r="K15" s="70">
        <f>VLOOKUP($A$6:$A$15,Data!$A$6:$E$16,5,TRUE)*J15</f>
        <v>0</v>
      </c>
      <c r="L15" s="56">
        <v>0</v>
      </c>
      <c r="M15" s="72">
        <f>VLOOKUP($A$6:$A$15,Data!$A$6:$E$16,5,TRUE)*L15</f>
        <v>0</v>
      </c>
      <c r="N15" s="55">
        <v>0</v>
      </c>
      <c r="O15" s="73">
        <f>VLOOKUP($A$6:$A$15,Data!$A$6:$E$16,5,TRUE)*N15</f>
        <v>0</v>
      </c>
      <c r="P15" s="58">
        <f t="shared" si="2"/>
        <v>0</v>
      </c>
      <c r="Q15" s="74">
        <f t="shared" si="3"/>
        <v>0</v>
      </c>
      <c r="R15" s="6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 t="shared" ref="B16:G16" si="6">SUM(B6:B15)</f>
        <v>1</v>
      </c>
      <c r="C16" s="71">
        <f t="shared" si="6"/>
        <v>530</v>
      </c>
      <c r="D16" s="66">
        <f t="shared" si="6"/>
        <v>1</v>
      </c>
      <c r="E16" s="83">
        <f t="shared" si="6"/>
        <v>530</v>
      </c>
      <c r="F16" s="65">
        <f t="shared" si="6"/>
        <v>1</v>
      </c>
      <c r="G16" s="84">
        <f t="shared" si="6"/>
        <v>530</v>
      </c>
      <c r="H16" s="68">
        <f t="shared" ref="H16" si="7">B16+D16+F16</f>
        <v>3</v>
      </c>
      <c r="I16" s="85">
        <f>C16+E16+G16</f>
        <v>1590</v>
      </c>
      <c r="J16" s="64">
        <f t="shared" ref="J16:O16" si="8">SUM(J6:J15)</f>
        <v>83</v>
      </c>
      <c r="K16" s="71">
        <f t="shared" si="8"/>
        <v>32629.68</v>
      </c>
      <c r="L16" s="66">
        <f t="shared" si="8"/>
        <v>4</v>
      </c>
      <c r="M16" s="83">
        <f t="shared" si="8"/>
        <v>1800</v>
      </c>
      <c r="N16" s="65">
        <f t="shared" si="8"/>
        <v>3</v>
      </c>
      <c r="O16" s="84">
        <f t="shared" si="8"/>
        <v>1350</v>
      </c>
      <c r="P16" s="68">
        <f>J16+L16+N16</f>
        <v>90</v>
      </c>
      <c r="Q16" s="85">
        <f>K16+M16+O16</f>
        <v>35779.68</v>
      </c>
      <c r="R16" s="64">
        <f>H16+P16</f>
        <v>93</v>
      </c>
      <c r="S16" s="84">
        <f>I16+Q16</f>
        <v>37369.68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opLeftCell="D2" workbookViewId="0">
      <selection activeCell="S6" sqref="S6:S15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0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VLOOKUP($A$6:$A$15,Data!$A$6:$E$16,3,TRUE)*B6</f>
        <v>0</v>
      </c>
      <c r="D6" s="37"/>
      <c r="E6" s="72">
        <f>VLOOKUP($A$6:$A$15,Data!$A$6:$E$16,3,TRUE)*D6</f>
        <v>0</v>
      </c>
      <c r="F6" s="36"/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VLOOKUP($A$6:$A$15,Data!$A$6:$E$16,5,TRUE)*J6</f>
        <v>0</v>
      </c>
      <c r="L6" s="37"/>
      <c r="M6" s="72">
        <f>VLOOKUP($A$6:$A$15,Data!$A$6:$E$16,5,TRUE)*L6</f>
        <v>0</v>
      </c>
      <c r="N6" s="36"/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VLOOKUP($A$6:$A$15,Data!$A$6:$E$16,3,TRUE)*B7</f>
        <v>0</v>
      </c>
      <c r="D7" s="46"/>
      <c r="E7" s="72">
        <f>VLOOKUP($A$6:$A$15,Data!$A$6:$E$16,3,TRUE)*D7</f>
        <v>0</v>
      </c>
      <c r="F7" s="45"/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/>
      <c r="K7" s="70">
        <f>VLOOKUP($A$6:$A$15,Data!$A$6:$E$16,5,TRUE)*J7</f>
        <v>0</v>
      </c>
      <c r="L7" s="46"/>
      <c r="M7" s="72">
        <f>VLOOKUP($A$6:$A$15,Data!$A$6:$E$16,5,TRUE)*L7</f>
        <v>0</v>
      </c>
      <c r="N7" s="45"/>
      <c r="O7" s="73">
        <f>VLOOKUP($A$6:$A$15,Data!$A$6:$E$16,5,TRUE)*N7</f>
        <v>0</v>
      </c>
      <c r="P7" s="39">
        <f t="shared" ref="P7:P15" si="2">J7+L7+N7</f>
        <v>0</v>
      </c>
      <c r="Q7" s="74">
        <f t="shared" ref="Q7:Q14" si="3">K7+M7+O7</f>
        <v>0</v>
      </c>
      <c r="R7" s="41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44"/>
      <c r="C8" s="70">
        <f>VLOOKUP($A$6:$A$15,Data!$A$6:$E$16,3,TRUE)*B8</f>
        <v>0</v>
      </c>
      <c r="D8" s="46"/>
      <c r="E8" s="72">
        <f>VLOOKUP($A$6:$A$15,Data!$A$6:$E$16,3,TRUE)*D8</f>
        <v>0</v>
      </c>
      <c r="F8" s="45"/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/>
      <c r="K8" s="70">
        <f>VLOOKUP($A$6:$A$15,Data!$A$6:$E$16,5,TRUE)*J8</f>
        <v>0</v>
      </c>
      <c r="L8" s="46"/>
      <c r="M8" s="72">
        <f>VLOOKUP($A$6:$A$15,Data!$A$6:$E$16,5,TRUE)*L8</f>
        <v>0</v>
      </c>
      <c r="N8" s="45"/>
      <c r="O8" s="73">
        <f>VLOOKUP($A$6:$A$15,Data!$A$6:$E$16,5,TRUE)*N8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/>
      <c r="C9" s="70">
        <f>VLOOKUP($A$6:$A$15,Data!$A$6:$E$16,3,TRUE)*B9</f>
        <v>0</v>
      </c>
      <c r="D9" s="56"/>
      <c r="E9" s="72">
        <f>VLOOKUP($A$6:$A$15,Data!$A$6:$E$16,3,TRUE)*D9</f>
        <v>0</v>
      </c>
      <c r="F9" s="55"/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/>
      <c r="K9" s="70">
        <f>VLOOKUP($A$6:$A$15,Data!$A$6:$E$16,5,TRUE)*J9</f>
        <v>0</v>
      </c>
      <c r="L9" s="56"/>
      <c r="M9" s="72">
        <f>VLOOKUP($A$6:$A$15,Data!$A$6:$E$16,5,TRUE)*L9</f>
        <v>0</v>
      </c>
      <c r="N9" s="55"/>
      <c r="O9" s="73">
        <f>VLOOKUP($A$6:$A$15,Data!$A$6:$E$16,5,TRUE)*N9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/>
      <c r="C10" s="70">
        <f>VLOOKUP($A$6:$A$15,Data!$A$6:$E$16,3,TRUE)*B10</f>
        <v>0</v>
      </c>
      <c r="D10" s="56"/>
      <c r="E10" s="72">
        <f>VLOOKUP($A$6:$A$15,Data!$A$6:$E$16,3,TRUE)*D10</f>
        <v>0</v>
      </c>
      <c r="F10" s="55"/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/>
      <c r="K10" s="70">
        <f>VLOOKUP($A$6:$A$15,Data!$A$6:$E$16,5,TRUE)*J10</f>
        <v>0</v>
      </c>
      <c r="L10" s="56"/>
      <c r="M10" s="72">
        <f>VLOOKUP($A$6:$A$15,Data!$A$6:$E$16,5,TRUE)*L10</f>
        <v>0</v>
      </c>
      <c r="N10" s="55"/>
      <c r="O10" s="73">
        <f>VLOOKUP($A$6:$A$15,Data!$A$6:$E$16,5,TRUE)*N10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/>
      <c r="C11" s="70">
        <f>VLOOKUP($A$6:$A$15,Data!$A$6:$E$16,3,TRUE)*B11</f>
        <v>0</v>
      </c>
      <c r="D11" s="56"/>
      <c r="E11" s="72">
        <f>VLOOKUP($A$6:$A$15,Data!$A$6:$E$16,3,TRUE)*D11</f>
        <v>0</v>
      </c>
      <c r="F11" s="55"/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/>
      <c r="K11" s="70">
        <f>VLOOKUP($A$6:$A$15,Data!$A$6:$E$16,5,TRUE)*J11</f>
        <v>0</v>
      </c>
      <c r="L11" s="56"/>
      <c r="M11" s="72">
        <f>VLOOKUP($A$6:$A$15,Data!$A$6:$E$16,5,TRUE)*L11</f>
        <v>0</v>
      </c>
      <c r="N11" s="55"/>
      <c r="O11" s="73">
        <f>VLOOKUP($A$6:$A$15,Data!$A$6:$E$16,5,TRUE)*N11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/>
      <c r="C12" s="70">
        <f>VLOOKUP($A$6:$A$15,Data!$A$6:$E$16,3,TRUE)*B12</f>
        <v>0</v>
      </c>
      <c r="D12" s="56"/>
      <c r="E12" s="72">
        <f>VLOOKUP($A$6:$A$15,Data!$A$6:$E$16,3,TRUE)*D12</f>
        <v>0</v>
      </c>
      <c r="F12" s="55"/>
      <c r="G12" s="73">
        <f>VLOOKUP($A$6:$A$15,Data!$A$6:$E$16,3,TRUE)*F12</f>
        <v>0</v>
      </c>
      <c r="H12" s="39">
        <f t="shared" si="0"/>
        <v>0</v>
      </c>
      <c r="I12" s="74">
        <f t="shared" si="1"/>
        <v>0</v>
      </c>
      <c r="J12" s="54"/>
      <c r="K12" s="70">
        <f>VLOOKUP($A$6:$A$15,Data!$A$6:$E$16,5,TRUE)*J12</f>
        <v>0</v>
      </c>
      <c r="L12" s="56"/>
      <c r="M12" s="72">
        <f>VLOOKUP($A$6:$A$15,Data!$A$6:$E$16,5,TRUE)*L12</f>
        <v>0</v>
      </c>
      <c r="N12" s="55"/>
      <c r="O12" s="73">
        <f>VLOOKUP($A$6:$A$15,Data!$A$6:$E$16,5,TRUE)*N12</f>
        <v>0</v>
      </c>
      <c r="P12" s="39">
        <f t="shared" si="2"/>
        <v>0</v>
      </c>
      <c r="Q12" s="74">
        <f t="shared" si="3"/>
        <v>0</v>
      </c>
      <c r="R12" s="4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/>
      <c r="C13" s="70">
        <f>VLOOKUP($A$6:$A$15,Data!$A$6:$E$16,3,TRUE)*B13</f>
        <v>0</v>
      </c>
      <c r="D13" s="56"/>
      <c r="E13" s="72">
        <f>VLOOKUP($A$6:$A$15,Data!$A$6:$E$16,3,TRUE)*D13</f>
        <v>0</v>
      </c>
      <c r="F13" s="55"/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/>
      <c r="K13" s="70">
        <f>VLOOKUP($A$6:$A$15,Data!$A$6:$E$16,5,TRUE)*J13</f>
        <v>0</v>
      </c>
      <c r="L13" s="56"/>
      <c r="M13" s="72">
        <f>VLOOKUP($A$6:$A$15,Data!$A$6:$E$16,5,TRUE)*L13</f>
        <v>0</v>
      </c>
      <c r="N13" s="55"/>
      <c r="O13" s="73">
        <f>VLOOKUP($A$6:$A$15,Data!$A$6:$E$16,5,TRUE)*N13</f>
        <v>0</v>
      </c>
      <c r="P13" s="39">
        <f t="shared" si="2"/>
        <v>0</v>
      </c>
      <c r="Q13" s="74">
        <f t="shared" si="3"/>
        <v>0</v>
      </c>
      <c r="R13" s="4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44"/>
      <c r="C14" s="70">
        <f>VLOOKUP($A$6:$A$15,Data!$A$6:$E$16,3,TRUE)*B14</f>
        <v>0</v>
      </c>
      <c r="D14" s="46"/>
      <c r="E14" s="72">
        <f>VLOOKUP($A$6:$A$15,Data!$A$6:$E$16,3,TRUE)*D14</f>
        <v>0</v>
      </c>
      <c r="F14" s="45"/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/>
      <c r="K14" s="70">
        <f>VLOOKUP($A$6:$A$15,Data!$A$6:$E$16,5,TRUE)*J14</f>
        <v>0</v>
      </c>
      <c r="L14" s="46"/>
      <c r="M14" s="72">
        <f>VLOOKUP($A$6:$A$15,Data!$A$6:$E$16,5,TRUE)*L14</f>
        <v>0</v>
      </c>
      <c r="N14" s="45"/>
      <c r="O14" s="73">
        <f>VLOOKUP($A$6:$A$15,Data!$A$6:$E$16,5,TRUE)*N14</f>
        <v>0</v>
      </c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/>
      <c r="C15" s="70">
        <f>VLOOKUP($A$6:$A$15,Data!$A$6:$E$16,3,TRUE)*B15</f>
        <v>0</v>
      </c>
      <c r="D15" s="56"/>
      <c r="E15" s="72">
        <f>VLOOKUP($A$6:$A$15,Data!$A$6:$E$16,3,TRUE)*D15</f>
        <v>0</v>
      </c>
      <c r="F15" s="55"/>
      <c r="G15" s="73">
        <f>VLOOKUP($A$6:$A$15,Data!$A$6:$E$16,3,TRUE)*F15</f>
        <v>0</v>
      </c>
      <c r="H15" s="39">
        <f t="shared" si="0"/>
        <v>0</v>
      </c>
      <c r="I15" s="74">
        <f t="shared" si="1"/>
        <v>0</v>
      </c>
      <c r="J15" s="54"/>
      <c r="K15" s="70">
        <f>VLOOKUP($A$6:$A$15,Data!$A$6:$E$16,5,TRUE)*J15</f>
        <v>0</v>
      </c>
      <c r="L15" s="56"/>
      <c r="M15" s="72">
        <f>VLOOKUP($A$6:$A$15,Data!$A$6:$E$16,5,TRUE)*L15</f>
        <v>0</v>
      </c>
      <c r="N15" s="55"/>
      <c r="O15" s="73">
        <f>VLOOKUP($A$6:$A$15,Data!$A$6:$E$16,5,TRUE)*N15</f>
        <v>0</v>
      </c>
      <c r="P15" s="39">
        <f t="shared" si="2"/>
        <v>0</v>
      </c>
      <c r="Q15" s="82"/>
      <c r="R15" s="4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>SUM(B6:B15)</f>
        <v>0</v>
      </c>
      <c r="C16" s="71">
        <f>SUM(C6:C15)</f>
        <v>0</v>
      </c>
      <c r="D16" s="66">
        <f>SUM(D6:D15)</f>
        <v>0</v>
      </c>
      <c r="E16" s="83">
        <f>SUM(E6:E15)</f>
        <v>0</v>
      </c>
      <c r="F16" s="65">
        <f>SUM(F6:F13)</f>
        <v>0</v>
      </c>
      <c r="G16" s="84">
        <f>SUM(G6:G15)</f>
        <v>0</v>
      </c>
      <c r="H16" s="68">
        <f t="shared" ref="H16:I16" si="6">B16+D16+F16</f>
        <v>0</v>
      </c>
      <c r="I16" s="85">
        <f t="shared" si="6"/>
        <v>0</v>
      </c>
      <c r="J16" s="64">
        <f>SUM(J6:J13)</f>
        <v>0</v>
      </c>
      <c r="K16" s="71">
        <f>SUM(K6:K15)</f>
        <v>0</v>
      </c>
      <c r="L16" s="66">
        <f>SUM(L6:L13)</f>
        <v>0</v>
      </c>
      <c r="M16" s="83">
        <f>SUM(M6:M15)</f>
        <v>0</v>
      </c>
      <c r="N16" s="65">
        <f>SUM(N6:N13)</f>
        <v>0</v>
      </c>
      <c r="O16" s="84">
        <f>SUM(O6:O15)</f>
        <v>0</v>
      </c>
      <c r="P16" s="68">
        <f t="shared" ref="P16:Q16" si="7">J16+L16+N16</f>
        <v>0</v>
      </c>
      <c r="Q16" s="85">
        <f t="shared" si="7"/>
        <v>0</v>
      </c>
      <c r="R16" s="64">
        <f t="shared" ref="R16:S16" si="8">H16+P16</f>
        <v>0</v>
      </c>
      <c r="S16" s="84">
        <f t="shared" si="8"/>
        <v>0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opLeftCell="D2" workbookViewId="0">
      <selection activeCell="T13" sqref="T13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0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54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>
        <v>2</v>
      </c>
      <c r="C6" s="70">
        <f>VLOOKUP($A$6:$A$15,Data!$A$6:$E$16,3,TRUE)*B6</f>
        <v>954</v>
      </c>
      <c r="D6" s="37">
        <v>2</v>
      </c>
      <c r="E6" s="72">
        <f>VLOOKUP($A$6:$A$15,Data!$A$6:$E$16,3,TRUE)*D6</f>
        <v>954</v>
      </c>
      <c r="F6" s="36">
        <v>0</v>
      </c>
      <c r="G6" s="73">
        <f>VLOOKUP($A$6:$A$15,Data!$A$6:$E$16,3,TRUE)*F6</f>
        <v>0</v>
      </c>
      <c r="H6" s="39">
        <f>B6+D6+F6</f>
        <v>4</v>
      </c>
      <c r="I6" s="74">
        <f>C6+E6+G6</f>
        <v>1908</v>
      </c>
      <c r="J6" s="35">
        <v>2</v>
      </c>
      <c r="K6" s="70">
        <f>VLOOKUP($A$6:$A$15,Data!$A$6:$E$16,5,TRUE)*J6</f>
        <v>810</v>
      </c>
      <c r="L6" s="37">
        <v>2</v>
      </c>
      <c r="M6" s="72">
        <f>VLOOKUP($A$6:$A$15,Data!$A$6:$E$16,5,TRUE)*L6</f>
        <v>810</v>
      </c>
      <c r="N6" s="36">
        <v>0</v>
      </c>
      <c r="O6" s="73">
        <f>VLOOKUP($A$6:$A$13,Data!$A$6:$E$16,5,TRUE)*N6</f>
        <v>0</v>
      </c>
      <c r="P6" s="39">
        <f>J6+L6+N6</f>
        <v>4</v>
      </c>
      <c r="Q6" s="74">
        <f>K6+M6+O6</f>
        <v>1620</v>
      </c>
      <c r="R6" s="41">
        <f>H6+P6</f>
        <v>8</v>
      </c>
      <c r="S6" s="73">
        <f>I6+Q6</f>
        <v>3528</v>
      </c>
    </row>
    <row r="7" spans="1:19" x14ac:dyDescent="0.55000000000000004">
      <c r="A7" s="43" t="s">
        <v>13</v>
      </c>
      <c r="B7" s="44">
        <v>0</v>
      </c>
      <c r="C7" s="70">
        <f>VLOOKUP($A$6:$A$15,Data!$A$6:$E$16,3,TRUE)*B7</f>
        <v>0</v>
      </c>
      <c r="D7" s="46">
        <v>0</v>
      </c>
      <c r="E7" s="72">
        <f>VLOOKUP($A$6:$A$15,Data!$A$6:$E$16,3,TRUE)*D7</f>
        <v>0</v>
      </c>
      <c r="F7" s="45">
        <v>0</v>
      </c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>
        <v>23</v>
      </c>
      <c r="K7" s="70">
        <f>VLOOKUP($A$6:$A$15,Data!$A$6:$E$16,5,TRUE)*J7</f>
        <v>9775</v>
      </c>
      <c r="L7" s="46">
        <v>0</v>
      </c>
      <c r="M7" s="72">
        <f>VLOOKUP($A$6:$A$15,Data!$A$6:$E$16,5,TRUE)*L7</f>
        <v>0</v>
      </c>
      <c r="N7" s="45">
        <v>14</v>
      </c>
      <c r="O7" s="73">
        <f>VLOOKUP($A$6:$A$13,Data!$A$6:$E$16,5,TRUE)*N7</f>
        <v>5950</v>
      </c>
      <c r="P7" s="39">
        <f t="shared" ref="P7:P15" si="2">J7+L7+N7</f>
        <v>37</v>
      </c>
      <c r="Q7" s="74">
        <f t="shared" ref="Q7:Q15" si="3">K7+M7+O7</f>
        <v>15725</v>
      </c>
      <c r="R7" s="41">
        <f t="shared" ref="R7:R15" si="4">H7+P7</f>
        <v>37</v>
      </c>
      <c r="S7" s="73">
        <f t="shared" ref="S7:S15" si="5">I7+Q7</f>
        <v>15725</v>
      </c>
    </row>
    <row r="8" spans="1:19" x14ac:dyDescent="0.55000000000000004">
      <c r="A8" s="52" t="s">
        <v>14</v>
      </c>
      <c r="B8" s="44">
        <v>74</v>
      </c>
      <c r="C8" s="70">
        <f>VLOOKUP($A$6:$A$15,Data!$A$6:$E$16,3,TRUE)*B8</f>
        <v>39220</v>
      </c>
      <c r="D8" s="46">
        <v>23</v>
      </c>
      <c r="E8" s="72">
        <f>VLOOKUP($A$6:$A$15,Data!$A$6:$E$16,3,TRUE)*D8</f>
        <v>12190</v>
      </c>
      <c r="F8" s="45">
        <v>22</v>
      </c>
      <c r="G8" s="73">
        <f>VLOOKUP($A$6:$A$15,Data!$A$6:$E$16,3,TRUE)*F8</f>
        <v>11660</v>
      </c>
      <c r="H8" s="39">
        <f t="shared" si="0"/>
        <v>119</v>
      </c>
      <c r="I8" s="74">
        <f t="shared" si="1"/>
        <v>63070</v>
      </c>
      <c r="J8" s="44">
        <v>13</v>
      </c>
      <c r="K8" s="70">
        <f>VLOOKUP($A$6:$A$15,Data!$A$6:$E$16,5,TRUE)*J8</f>
        <v>5525</v>
      </c>
      <c r="L8" s="46">
        <v>2</v>
      </c>
      <c r="M8" s="72">
        <f>VLOOKUP($A$6:$A$15,Data!$A$6:$E$16,5,TRUE)*L8</f>
        <v>850</v>
      </c>
      <c r="N8" s="45">
        <v>5</v>
      </c>
      <c r="O8" s="73">
        <f>VLOOKUP($A$6:$A$13,Data!$A$6:$E$16,5,TRUE)*N8</f>
        <v>2125</v>
      </c>
      <c r="P8" s="39">
        <f t="shared" si="2"/>
        <v>20</v>
      </c>
      <c r="Q8" s="74">
        <f t="shared" si="3"/>
        <v>8500</v>
      </c>
      <c r="R8" s="41">
        <f t="shared" si="4"/>
        <v>139</v>
      </c>
      <c r="S8" s="73">
        <f t="shared" si="5"/>
        <v>71570</v>
      </c>
    </row>
    <row r="9" spans="1:19" x14ac:dyDescent="0.55000000000000004">
      <c r="A9" s="53" t="s">
        <v>15</v>
      </c>
      <c r="B9" s="54">
        <v>0</v>
      </c>
      <c r="C9" s="70">
        <f>VLOOKUP($A$6:$A$15,Data!$A$6:$E$16,3,TRUE)*B9</f>
        <v>0</v>
      </c>
      <c r="D9" s="56">
        <v>0</v>
      </c>
      <c r="E9" s="72">
        <f>VLOOKUP($A$6:$A$15,Data!$A$6:$E$16,3,TRUE)*D9</f>
        <v>0</v>
      </c>
      <c r="F9" s="55">
        <v>0</v>
      </c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>
        <v>0</v>
      </c>
      <c r="K9" s="70">
        <f>VLOOKUP($A$6:$A$15,Data!$A$6:$E$16,5,TRUE)*J9</f>
        <v>0</v>
      </c>
      <c r="L9" s="56">
        <v>0</v>
      </c>
      <c r="M9" s="72">
        <f>VLOOKUP($A$6:$A$15,Data!$A$6:$E$16,5,TRUE)*L9</f>
        <v>0</v>
      </c>
      <c r="N9" s="55">
        <v>0</v>
      </c>
      <c r="O9" s="73">
        <f>VLOOKUP($A$6:$A$13,Data!$A$6:$E$16,5,TRUE)*N9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>
        <v>0</v>
      </c>
      <c r="C10" s="70">
        <f>VLOOKUP($A$6:$A$15,Data!$A$6:$E$16,3,TRUE)*B10</f>
        <v>0</v>
      </c>
      <c r="D10" s="56">
        <v>0</v>
      </c>
      <c r="E10" s="72">
        <f>VLOOKUP($A$6:$A$15,Data!$A$6:$E$16,3,TRUE)*D10</f>
        <v>0</v>
      </c>
      <c r="F10" s="55">
        <v>0</v>
      </c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>
        <v>0</v>
      </c>
      <c r="K10" s="70">
        <f>VLOOKUP($A$6:$A$15,Data!$A$6:$E$16,5,TRUE)*J10</f>
        <v>0</v>
      </c>
      <c r="L10" s="56">
        <v>0</v>
      </c>
      <c r="M10" s="72">
        <f>VLOOKUP($A$6:$A$15,Data!$A$6:$E$16,5,TRUE)*L10</f>
        <v>0</v>
      </c>
      <c r="N10" s="55">
        <v>0</v>
      </c>
      <c r="O10" s="73">
        <f>VLOOKUP($A$6:$A$13,Data!$A$6:$E$16,5,TRUE)*N10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>
        <v>0</v>
      </c>
      <c r="C11" s="70">
        <f>VLOOKUP($A$6:$A$15,Data!$A$6:$E$16,3,TRUE)*B11</f>
        <v>0</v>
      </c>
      <c r="D11" s="56">
        <v>0</v>
      </c>
      <c r="E11" s="72">
        <f>VLOOKUP($A$6:$A$15,Data!$A$6:$E$16,3,TRUE)*D11</f>
        <v>0</v>
      </c>
      <c r="F11" s="55">
        <v>0</v>
      </c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>
        <v>0</v>
      </c>
      <c r="K11" s="70">
        <f>VLOOKUP($A$6:$A$15,Data!$A$6:$E$16,5,TRUE)*J11</f>
        <v>0</v>
      </c>
      <c r="L11" s="56">
        <v>0</v>
      </c>
      <c r="M11" s="72">
        <f>VLOOKUP($A$6:$A$15,Data!$A$6:$E$16,5,TRUE)*L11</f>
        <v>0</v>
      </c>
      <c r="N11" s="55">
        <v>0</v>
      </c>
      <c r="O11" s="73">
        <f>VLOOKUP($A$6:$A$13,Data!$A$6:$E$16,5,TRUE)*N11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>
        <v>0</v>
      </c>
      <c r="C12" s="70">
        <f>VLOOKUP($A$6:$A$15,Data!$A$6:$E$16,3,TRUE)*B12</f>
        <v>0</v>
      </c>
      <c r="D12" s="56">
        <v>0</v>
      </c>
      <c r="E12" s="72">
        <f>VLOOKUP($A$6:$A$15,Data!$A$6:$E$16,3,TRUE)*D12</f>
        <v>0</v>
      </c>
      <c r="F12" s="55">
        <v>0</v>
      </c>
      <c r="G12" s="73">
        <f>VLOOKUP($A$6:$A$15,Data!$A$6:$E$16,3,TRUE)*F12</f>
        <v>0</v>
      </c>
      <c r="H12" s="39">
        <f t="shared" si="0"/>
        <v>0</v>
      </c>
      <c r="I12" s="74">
        <f t="shared" si="1"/>
        <v>0</v>
      </c>
      <c r="J12" s="54">
        <v>0</v>
      </c>
      <c r="K12" s="70">
        <f>VLOOKUP($A$6:$A$15,Data!$A$6:$E$16,5,TRUE)*J12</f>
        <v>0</v>
      </c>
      <c r="L12" s="56">
        <v>0</v>
      </c>
      <c r="M12" s="72">
        <f>VLOOKUP($A$6:$A$15,Data!$A$6:$E$16,5,TRUE)*L12</f>
        <v>0</v>
      </c>
      <c r="N12" s="55">
        <v>0</v>
      </c>
      <c r="O12" s="73">
        <f>VLOOKUP($A$6:$A$13,Data!$A$6:$E$16,5,TRUE)*N12</f>
        <v>0</v>
      </c>
      <c r="P12" s="39">
        <f t="shared" si="2"/>
        <v>0</v>
      </c>
      <c r="Q12" s="74">
        <f t="shared" si="3"/>
        <v>0</v>
      </c>
      <c r="R12" s="4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>
        <v>0</v>
      </c>
      <c r="C13" s="70">
        <f>VLOOKUP($A$6:$A$15,Data!$A$6:$E$16,3,TRUE)*B13</f>
        <v>0</v>
      </c>
      <c r="D13" s="56">
        <v>0</v>
      </c>
      <c r="E13" s="72">
        <f>VLOOKUP($A$6:$A$15,Data!$A$6:$E$16,3,TRUE)*D13</f>
        <v>0</v>
      </c>
      <c r="F13" s="55">
        <v>0</v>
      </c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>
        <v>0</v>
      </c>
      <c r="K13" s="70">
        <f>VLOOKUP($A$6:$A$15,Data!$A$6:$E$16,5,TRUE)*J13</f>
        <v>0</v>
      </c>
      <c r="L13" s="56">
        <v>0</v>
      </c>
      <c r="M13" s="72">
        <f>VLOOKUP($A$6:$A$15,Data!$A$6:$E$16,5,TRUE)*L13</f>
        <v>0</v>
      </c>
      <c r="N13" s="55">
        <v>0</v>
      </c>
      <c r="O13" s="108">
        <f>VLOOKUP($A$6:$A$13,Data!$A$6:$E$16,5,TRUE)*N13</f>
        <v>0</v>
      </c>
      <c r="P13" s="39">
        <f t="shared" si="2"/>
        <v>0</v>
      </c>
      <c r="Q13" s="74">
        <f t="shared" si="3"/>
        <v>0</v>
      </c>
      <c r="R13" s="4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44">
        <v>0</v>
      </c>
      <c r="C14" s="70">
        <f>VLOOKUP($A$6:$A$15,Data!$A$6:$E$16,3,TRUE)*B14</f>
        <v>0</v>
      </c>
      <c r="D14" s="46">
        <v>0</v>
      </c>
      <c r="E14" s="72">
        <f>VLOOKUP($A$6:$A$15,Data!$A$6:$E$16,3,TRUE)*D14</f>
        <v>0</v>
      </c>
      <c r="F14" s="45">
        <v>0</v>
      </c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>
        <v>0</v>
      </c>
      <c r="K14" s="70">
        <f>VLOOKUP($A$6:$A$15,Data!$A$6:$E$16,5,TRUE)*J14</f>
        <v>0</v>
      </c>
      <c r="L14" s="46">
        <v>0</v>
      </c>
      <c r="M14" s="72">
        <f>VLOOKUP($A$6:$A$15,Data!$A$6:$E$16,5,TRUE)*L14</f>
        <v>0</v>
      </c>
      <c r="N14" s="45">
        <v>0</v>
      </c>
      <c r="O14" s="77"/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>
        <v>0</v>
      </c>
      <c r="C15" s="70">
        <f>VLOOKUP($A$6:$A$15,Data!$A$6:$E$16,3,TRUE)*B15</f>
        <v>0</v>
      </c>
      <c r="D15" s="56">
        <v>0</v>
      </c>
      <c r="E15" s="72">
        <f>VLOOKUP($A$6:$A$15,Data!$A$6:$E$16,3,TRUE)*D15</f>
        <v>0</v>
      </c>
      <c r="F15" s="55">
        <v>0</v>
      </c>
      <c r="G15" s="73">
        <f>VLOOKUP($A$6:$A$15,Data!$A$6:$E$16,3,TRUE)*F15</f>
        <v>0</v>
      </c>
      <c r="H15" s="39">
        <f t="shared" si="0"/>
        <v>0</v>
      </c>
      <c r="I15" s="74">
        <f t="shared" si="1"/>
        <v>0</v>
      </c>
      <c r="J15" s="54">
        <v>0</v>
      </c>
      <c r="K15" s="70">
        <f>VLOOKUP($A$6:$A$15,Data!$A$6:$E$16,5,TRUE)*J15</f>
        <v>0</v>
      </c>
      <c r="L15" s="56">
        <v>0</v>
      </c>
      <c r="M15" s="72">
        <f>VLOOKUP($A$6:$A$15,Data!$A$6:$E$16,5,TRUE)*L15</f>
        <v>0</v>
      </c>
      <c r="N15" s="55">
        <v>0</v>
      </c>
      <c r="O15" s="81"/>
      <c r="P15" s="39">
        <f t="shared" si="2"/>
        <v>0</v>
      </c>
      <c r="Q15" s="74">
        <f t="shared" si="3"/>
        <v>0</v>
      </c>
      <c r="R15" s="4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 t="shared" ref="B16:G16" si="6">SUM(B6:B15)</f>
        <v>76</v>
      </c>
      <c r="C16" s="71">
        <f t="shared" si="6"/>
        <v>40174</v>
      </c>
      <c r="D16" s="66">
        <f t="shared" si="6"/>
        <v>25</v>
      </c>
      <c r="E16" s="83">
        <f t="shared" si="6"/>
        <v>13144</v>
      </c>
      <c r="F16" s="65">
        <f t="shared" si="6"/>
        <v>22</v>
      </c>
      <c r="G16" s="84">
        <f t="shared" si="6"/>
        <v>11660</v>
      </c>
      <c r="H16" s="68">
        <f t="shared" ref="H16:I16" si="7">B16+D16+F16</f>
        <v>123</v>
      </c>
      <c r="I16" s="85">
        <f t="shared" si="7"/>
        <v>64978</v>
      </c>
      <c r="J16" s="64">
        <f t="shared" ref="J16:O16" si="8">SUM(J6:J15)</f>
        <v>38</v>
      </c>
      <c r="K16" s="71">
        <f t="shared" si="8"/>
        <v>16110</v>
      </c>
      <c r="L16" s="66">
        <f t="shared" si="8"/>
        <v>4</v>
      </c>
      <c r="M16" s="83">
        <f t="shared" si="8"/>
        <v>1660</v>
      </c>
      <c r="N16" s="65">
        <f t="shared" si="8"/>
        <v>19</v>
      </c>
      <c r="O16" s="84">
        <f t="shared" si="8"/>
        <v>8075</v>
      </c>
      <c r="P16" s="68">
        <f t="shared" ref="P16:Q16" si="9">J16+L16+N16</f>
        <v>61</v>
      </c>
      <c r="Q16" s="85">
        <f t="shared" si="9"/>
        <v>25845</v>
      </c>
      <c r="R16" s="64">
        <f t="shared" ref="R16:S16" si="10">H16+P16</f>
        <v>184</v>
      </c>
      <c r="S16" s="84">
        <f t="shared" si="10"/>
        <v>90823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N10" sqref="N10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>
        <v>0</v>
      </c>
      <c r="C6" s="70">
        <f>VLOOKUP($A$6:$A$15,Data!$A$6:$E$16,3,TRUE)*B6</f>
        <v>0</v>
      </c>
      <c r="D6" s="37">
        <v>0</v>
      </c>
      <c r="E6" s="72">
        <f>VLOOKUP($A$6:$A$15,Data!$A$6:$E$16,3,TRUE)*D6</f>
        <v>0</v>
      </c>
      <c r="F6" s="36">
        <v>0</v>
      </c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>
        <v>0</v>
      </c>
      <c r="K6" s="70">
        <f>VLOOKUP($A$6:$A$15,Data!$A$6:$E$16,5,TRUE)*J6</f>
        <v>0</v>
      </c>
      <c r="L6" s="37">
        <v>0</v>
      </c>
      <c r="M6" s="72">
        <f>VLOOKUP($A$6:$A$15,Data!$A$6:$E$16,5,TRUE)*L6</f>
        <v>0</v>
      </c>
      <c r="N6" s="36">
        <v>0</v>
      </c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35">
        <v>0</v>
      </c>
      <c r="C7" s="70">
        <f>VLOOKUP($A$6:$A$15,Data!$A$6:$E$16,3,TRUE)*B7</f>
        <v>0</v>
      </c>
      <c r="D7" s="37">
        <v>0</v>
      </c>
      <c r="E7" s="72">
        <f>VLOOKUP($A$6:$A$15,Data!$A$6:$E$16,3,TRUE)*D7</f>
        <v>0</v>
      </c>
      <c r="F7" s="45">
        <v>0</v>
      </c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>
        <v>0</v>
      </c>
      <c r="K7" s="70">
        <f>VLOOKUP($A$6:$A$15,Data!$A$6:$E$16,5,TRUE)*J7</f>
        <v>0</v>
      </c>
      <c r="L7" s="46">
        <v>0</v>
      </c>
      <c r="M7" s="72">
        <f>VLOOKUP($A$6:$A$15,Data!$A$6:$E$16,5,TRUE)*L7</f>
        <v>0</v>
      </c>
      <c r="N7" s="45">
        <v>0</v>
      </c>
      <c r="O7" s="73">
        <f>VLOOKUP($A$6:$A$15,Data!$A$6:$E$16,5,TRUE)*N7</f>
        <v>0</v>
      </c>
      <c r="P7" s="39">
        <f t="shared" ref="P7:P15" si="2">J7+L7+N7</f>
        <v>0</v>
      </c>
      <c r="Q7" s="74">
        <f t="shared" ref="Q7:Q15" si="3">K7+M7+O7</f>
        <v>0</v>
      </c>
      <c r="R7" s="41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35">
        <v>0</v>
      </c>
      <c r="C8" s="70">
        <f>VLOOKUP($A$6:$A$15,Data!$A$6:$E$16,3,TRUE)*B8</f>
        <v>0</v>
      </c>
      <c r="D8" s="37">
        <v>0</v>
      </c>
      <c r="E8" s="72">
        <f>VLOOKUP($A$6:$A$15,Data!$A$6:$E$16,3,TRUE)*D8</f>
        <v>0</v>
      </c>
      <c r="F8" s="45">
        <v>0</v>
      </c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>
        <v>0</v>
      </c>
      <c r="K8" s="70">
        <f>VLOOKUP($A$6:$A$15,Data!$A$6:$E$16,5,TRUE)*J8</f>
        <v>0</v>
      </c>
      <c r="L8" s="46">
        <v>0</v>
      </c>
      <c r="M8" s="72">
        <f>VLOOKUP($A$6:$A$15,Data!$A$6:$E$16,5,TRUE)*L8</f>
        <v>0</v>
      </c>
      <c r="N8" s="45">
        <v>0</v>
      </c>
      <c r="O8" s="73">
        <f>VLOOKUP($A$6:$A$15,Data!$A$6:$E$16,5,TRUE)*N8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35">
        <v>16</v>
      </c>
      <c r="C9" s="70">
        <f>VLOOKUP($A$6:$A$15,Data!$A$6:$E$16,3,TRUE)*B9</f>
        <v>8480</v>
      </c>
      <c r="D9" s="37">
        <v>3</v>
      </c>
      <c r="E9" s="72">
        <f>VLOOKUP($A$6:$A$15,Data!$A$6:$E$16,3,TRUE)*D9</f>
        <v>1590</v>
      </c>
      <c r="F9" s="55">
        <v>2</v>
      </c>
      <c r="G9" s="73">
        <f>VLOOKUP($A$6:$A$15,Data!$A$6:$E$16,3,TRUE)*F9</f>
        <v>1060</v>
      </c>
      <c r="H9" s="39">
        <f t="shared" si="0"/>
        <v>21</v>
      </c>
      <c r="I9" s="74">
        <f t="shared" si="1"/>
        <v>11130</v>
      </c>
      <c r="J9" s="54">
        <v>23</v>
      </c>
      <c r="K9" s="70">
        <f>VLOOKUP($A$6:$A$15,Data!$A$6:$E$16,5,TRUE)*J9</f>
        <v>9775</v>
      </c>
      <c r="L9" s="56">
        <v>7</v>
      </c>
      <c r="M9" s="72">
        <f>VLOOKUP($A$6:$A$15,Data!$A$6:$E$16,5,TRUE)*L9</f>
        <v>2975</v>
      </c>
      <c r="N9" s="55">
        <v>9</v>
      </c>
      <c r="O9" s="73">
        <f>VLOOKUP($A$6:$A$15,Data!$A$6:$E$16,5,TRUE)*N9</f>
        <v>3825</v>
      </c>
      <c r="P9" s="39">
        <f t="shared" si="2"/>
        <v>39</v>
      </c>
      <c r="Q9" s="74">
        <f t="shared" si="3"/>
        <v>16575</v>
      </c>
      <c r="R9" s="41">
        <f t="shared" si="4"/>
        <v>60</v>
      </c>
      <c r="S9" s="73">
        <f t="shared" si="5"/>
        <v>27705</v>
      </c>
    </row>
    <row r="10" spans="1:19" x14ac:dyDescent="0.55000000000000004">
      <c r="A10" s="60" t="s">
        <v>16</v>
      </c>
      <c r="B10" s="35">
        <v>0</v>
      </c>
      <c r="C10" s="70">
        <f>VLOOKUP($A$6:$A$15,Data!$A$6:$E$16,3,TRUE)*B10</f>
        <v>0</v>
      </c>
      <c r="D10" s="37">
        <v>0</v>
      </c>
      <c r="E10" s="72">
        <f>VLOOKUP($A$6:$A$15,Data!$A$6:$E$16,3,TRUE)*D10</f>
        <v>0</v>
      </c>
      <c r="F10" s="55">
        <v>0</v>
      </c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>
        <v>0</v>
      </c>
      <c r="K10" s="70">
        <f>VLOOKUP($A$6:$A$15,Data!$A$6:$E$16,5,TRUE)*J10</f>
        <v>0</v>
      </c>
      <c r="L10" s="56">
        <v>0</v>
      </c>
      <c r="M10" s="72">
        <f>VLOOKUP($A$6:$A$15,Data!$A$6:$E$16,5,TRUE)*L10</f>
        <v>0</v>
      </c>
      <c r="N10" s="55">
        <v>0</v>
      </c>
      <c r="O10" s="73">
        <f>VLOOKUP($A$6:$A$15,Data!$A$6:$E$16,5,TRUE)*N10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35">
        <v>0</v>
      </c>
      <c r="C11" s="70">
        <f>VLOOKUP($A$6:$A$15,Data!$A$6:$E$16,3,TRUE)*B11</f>
        <v>0</v>
      </c>
      <c r="D11" s="37">
        <v>0</v>
      </c>
      <c r="E11" s="72">
        <f>VLOOKUP($A$6:$A$15,Data!$A$6:$E$16,3,TRUE)*D11</f>
        <v>0</v>
      </c>
      <c r="F11" s="55">
        <v>0</v>
      </c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>
        <v>0</v>
      </c>
      <c r="K11" s="70">
        <f>VLOOKUP($A$6:$A$15,Data!$A$6:$E$16,5,TRUE)*J11</f>
        <v>0</v>
      </c>
      <c r="L11" s="56">
        <v>0</v>
      </c>
      <c r="M11" s="72">
        <f>VLOOKUP($A$6:$A$15,Data!$A$6:$E$16,5,TRUE)*L11</f>
        <v>0</v>
      </c>
      <c r="N11" s="55">
        <v>0</v>
      </c>
      <c r="O11" s="73">
        <f>VLOOKUP($A$6:$A$15,Data!$A$6:$E$16,5,TRUE)*N11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>
        <v>1</v>
      </c>
      <c r="C12" s="70">
        <f>VLOOKUP($A$6:$A$15,Data!$A$6:$E$16,3,TRUE)*B12</f>
        <v>514.1</v>
      </c>
      <c r="D12" s="37">
        <v>0</v>
      </c>
      <c r="E12" s="72">
        <f>VLOOKUP($A$6:$A$15,Data!$A$6:$E$16,3,TRUE)*D12</f>
        <v>0</v>
      </c>
      <c r="F12" s="55">
        <v>1</v>
      </c>
      <c r="G12" s="73">
        <f>VLOOKUP($A$6:$A$15,Data!$A$6:$E$16,3,TRUE)*F12</f>
        <v>514.1</v>
      </c>
      <c r="H12" s="39">
        <f t="shared" si="0"/>
        <v>2</v>
      </c>
      <c r="I12" s="74">
        <f t="shared" si="1"/>
        <v>1028.2</v>
      </c>
      <c r="J12" s="54">
        <v>2</v>
      </c>
      <c r="K12" s="70">
        <f>VLOOKUP($A$6:$A$15,Data!$A$6:$E$16,5,TRUE)*J12</f>
        <v>873</v>
      </c>
      <c r="L12" s="56">
        <v>0</v>
      </c>
      <c r="M12" s="72">
        <f>VLOOKUP($A$6:$A$15,Data!$A$6:$E$16,5,TRUE)*L12</f>
        <v>0</v>
      </c>
      <c r="N12" s="55">
        <v>1</v>
      </c>
      <c r="O12" s="73">
        <f>VLOOKUP($A$6:$A$15,Data!$A$6:$E$16,5,TRUE)*N12</f>
        <v>436.5</v>
      </c>
      <c r="P12" s="39">
        <f t="shared" si="2"/>
        <v>3</v>
      </c>
      <c r="Q12" s="74">
        <f t="shared" si="3"/>
        <v>1309.5</v>
      </c>
      <c r="R12" s="41">
        <f t="shared" si="4"/>
        <v>5</v>
      </c>
      <c r="S12" s="73">
        <f t="shared" si="5"/>
        <v>2337.6999999999998</v>
      </c>
    </row>
    <row r="13" spans="1:19" x14ac:dyDescent="0.55000000000000004">
      <c r="A13" s="60" t="s">
        <v>44</v>
      </c>
      <c r="B13" s="54">
        <v>0</v>
      </c>
      <c r="C13" s="70">
        <f>VLOOKUP($A$6:$A$15,Data!$A$6:$E$16,3,TRUE)*B13</f>
        <v>0</v>
      </c>
      <c r="D13" s="37">
        <v>0</v>
      </c>
      <c r="E13" s="72">
        <f>VLOOKUP($A$6:$A$15,Data!$A$6:$E$16,3,TRUE)*D13</f>
        <v>0</v>
      </c>
      <c r="F13" s="55">
        <v>0</v>
      </c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>
        <v>0</v>
      </c>
      <c r="K13" s="70">
        <f>VLOOKUP($A$6:$A$15,Data!$A$6:$E$16,5,TRUE)*J13</f>
        <v>0</v>
      </c>
      <c r="L13" s="56">
        <v>0</v>
      </c>
      <c r="M13" s="72">
        <f>VLOOKUP($A$6:$A$15,Data!$A$6:$E$16,5,TRUE)*L13</f>
        <v>0</v>
      </c>
      <c r="N13" s="55">
        <v>0</v>
      </c>
      <c r="O13" s="73">
        <f>VLOOKUP($A$6:$A$15,Data!$A$6:$E$16,5,TRUE)*N13</f>
        <v>0</v>
      </c>
      <c r="P13" s="39">
        <f t="shared" si="2"/>
        <v>0</v>
      </c>
      <c r="Q13" s="74">
        <f t="shared" si="3"/>
        <v>0</v>
      </c>
      <c r="R13" s="4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54">
        <v>0</v>
      </c>
      <c r="C14" s="70">
        <f>VLOOKUP($A$6:$A$15,Data!$A$6:$E$16,3,TRUE)*B14</f>
        <v>0</v>
      </c>
      <c r="D14" s="37">
        <v>0</v>
      </c>
      <c r="E14" s="72">
        <f>VLOOKUP($A$6:$A$15,Data!$A$6:$E$16,3,TRUE)*D14</f>
        <v>0</v>
      </c>
      <c r="F14" s="45">
        <v>0</v>
      </c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>
        <v>0</v>
      </c>
      <c r="K14" s="70">
        <f>VLOOKUP($A$6:$A$15,Data!$A$6:$E$16,5,TRUE)*J14</f>
        <v>0</v>
      </c>
      <c r="L14" s="46">
        <v>0</v>
      </c>
      <c r="M14" s="72">
        <f>VLOOKUP($A$6:$A$15,Data!$A$6:$E$16,5,TRUE)*L14</f>
        <v>0</v>
      </c>
      <c r="N14" s="45">
        <v>0</v>
      </c>
      <c r="O14" s="73">
        <f>VLOOKUP($A$6:$A$15,Data!$A$6:$E$16,5,TRUE)*N14</f>
        <v>0</v>
      </c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>
        <v>0</v>
      </c>
      <c r="C15" s="70">
        <f>VLOOKUP($A$6:$A$15,Data!$A$6:$E$16,3,TRUE)*B15</f>
        <v>0</v>
      </c>
      <c r="D15" s="37">
        <v>0</v>
      </c>
      <c r="E15" s="72">
        <f>VLOOKUP($A$6:$A$15,Data!$A$6:$E$16,3,TRUE)*D15</f>
        <v>0</v>
      </c>
      <c r="F15" s="55">
        <v>0</v>
      </c>
      <c r="G15" s="73">
        <f>VLOOKUP($A$6:$A$15,Data!$A$6:$E$16,3,TRUE)*F15</f>
        <v>0</v>
      </c>
      <c r="H15" s="39">
        <f t="shared" si="0"/>
        <v>0</v>
      </c>
      <c r="I15" s="74">
        <f t="shared" si="1"/>
        <v>0</v>
      </c>
      <c r="J15" s="54">
        <v>0</v>
      </c>
      <c r="K15" s="70">
        <f>VLOOKUP($A$6:$A$15,Data!$A$6:$E$16,5,TRUE)*J15</f>
        <v>0</v>
      </c>
      <c r="L15" s="56">
        <v>0</v>
      </c>
      <c r="M15" s="72">
        <f>VLOOKUP($A$6:$A$15,Data!$A$6:$E$16,5,TRUE)*L15</f>
        <v>0</v>
      </c>
      <c r="N15" s="55">
        <v>0</v>
      </c>
      <c r="O15" s="73">
        <f>VLOOKUP($A$6:$A$15,Data!$A$6:$E$16,5,TRUE)*N15</f>
        <v>0</v>
      </c>
      <c r="P15" s="39">
        <f t="shared" si="2"/>
        <v>0</v>
      </c>
      <c r="Q15" s="74">
        <f t="shared" si="3"/>
        <v>0</v>
      </c>
      <c r="R15" s="4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>SUM(B6:B13)</f>
        <v>17</v>
      </c>
      <c r="C16" s="71">
        <f>SUM(C6:C15)</f>
        <v>8994.1</v>
      </c>
      <c r="D16" s="66">
        <f>SUM(D6:D13)</f>
        <v>3</v>
      </c>
      <c r="E16" s="83">
        <f>SUM(E6:E15)</f>
        <v>1590</v>
      </c>
      <c r="F16" s="65">
        <f>SUM(F6:F15)</f>
        <v>3</v>
      </c>
      <c r="G16" s="84">
        <f>SUM(G6:G15)</f>
        <v>1574.1</v>
      </c>
      <c r="H16" s="68">
        <f t="shared" ref="H16:I16" si="6">B16+D16+F16</f>
        <v>23</v>
      </c>
      <c r="I16" s="85">
        <f t="shared" si="6"/>
        <v>12158.2</v>
      </c>
      <c r="J16" s="64">
        <f t="shared" ref="J16:O16" si="7">SUM(J6:J15)</f>
        <v>25</v>
      </c>
      <c r="K16" s="71">
        <f t="shared" si="7"/>
        <v>10648</v>
      </c>
      <c r="L16" s="66">
        <f t="shared" si="7"/>
        <v>7</v>
      </c>
      <c r="M16" s="83">
        <f t="shared" si="7"/>
        <v>2975</v>
      </c>
      <c r="N16" s="65">
        <f t="shared" si="7"/>
        <v>10</v>
      </c>
      <c r="O16" s="84">
        <f t="shared" si="7"/>
        <v>4261.5</v>
      </c>
      <c r="P16" s="68">
        <f t="shared" ref="P16:Q16" si="8">J16+L16+N16</f>
        <v>42</v>
      </c>
      <c r="Q16" s="85">
        <f t="shared" si="8"/>
        <v>17884.5</v>
      </c>
      <c r="R16" s="64">
        <f t="shared" ref="R16:S16" si="9">H16+P16</f>
        <v>65</v>
      </c>
      <c r="S16" s="84">
        <f t="shared" si="9"/>
        <v>30042.7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2.12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VLOOKUP($A$6:$A$13,Data!$A$6:$E$16,3,TRUE)*B6</f>
        <v>0</v>
      </c>
      <c r="D6" s="37"/>
      <c r="E6" s="72">
        <f>VLOOKUP($A$6:$A$13,Data!$A$6:$E$16,3,TRUE)*D6</f>
        <v>0</v>
      </c>
      <c r="F6" s="36"/>
      <c r="G6" s="73">
        <f>VLOOKUP($A$6:$A$13,Data!$A$6:$E$16,3,TRUE)*F6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VLOOKUP($A$6:$A$13,Data!$A$6:$E$16,3,TRUE)*B7</f>
        <v>0</v>
      </c>
      <c r="D7" s="46"/>
      <c r="E7" s="72">
        <f>VLOOKUP($A$6:$A$13,Data!$A$6:$E$16,3,TRUE)*D7</f>
        <v>0</v>
      </c>
      <c r="F7" s="45"/>
      <c r="G7" s="73">
        <f>VLOOKUP($A$6:$A$13,Data!$A$6:$E$16,3,TRUE)*F7</f>
        <v>0</v>
      </c>
      <c r="H7" s="39">
        <f t="shared" ref="H7:H13" si="0">B7+D7+F7</f>
        <v>0</v>
      </c>
      <c r="I7" s="74">
        <f t="shared" ref="I7:I13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0">
        <f>VLOOKUP($A$6:$A$13,Data!$A$6:$E$16,3,TRUE)*B8</f>
        <v>0</v>
      </c>
      <c r="D8" s="46"/>
      <c r="E8" s="72">
        <f>VLOOKUP($A$6:$A$13,Data!$A$6:$E$16,3,TRUE)*D8</f>
        <v>0</v>
      </c>
      <c r="F8" s="45"/>
      <c r="G8" s="73">
        <f>VLOOKUP($A$6:$A$13,Data!$A$6:$E$16,3,TRUE)*F8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 t="shared" si="3"/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0">
        <f>VLOOKUP($A$6:$A$13,Data!$A$6:$E$16,3,TRUE)*B9</f>
        <v>0</v>
      </c>
      <c r="D9" s="56"/>
      <c r="E9" s="72">
        <f>VLOOKUP($A$6:$A$13,Data!$A$6:$E$16,3,TRUE)*D9</f>
        <v>0</v>
      </c>
      <c r="F9" s="55"/>
      <c r="G9" s="73">
        <f>VLOOKUP($A$6:$A$13,Data!$A$6:$E$16,3,TRUE)*F9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0">
        <f>VLOOKUP($A$6:$A$13,Data!$A$6:$E$16,3,TRUE)*B10</f>
        <v>0</v>
      </c>
      <c r="D10" s="56"/>
      <c r="E10" s="72">
        <f>VLOOKUP($A$6:$A$13,Data!$A$6:$E$16,3,TRUE)*D10</f>
        <v>0</v>
      </c>
      <c r="F10" s="55"/>
      <c r="G10" s="73">
        <f>VLOOKUP($A$6:$A$13,Data!$A$6:$E$16,3,TRUE)*F10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0">
        <f>VLOOKUP($A$6:$A$13,Data!$A$6:$E$16,3,TRUE)*B11</f>
        <v>0</v>
      </c>
      <c r="D11" s="56"/>
      <c r="E11" s="72">
        <f>VLOOKUP($A$6:$A$13,Data!$A$6:$E$16,3,TRUE)*D11</f>
        <v>0</v>
      </c>
      <c r="F11" s="55"/>
      <c r="G11" s="73">
        <f>VLOOKUP($A$6:$A$13,Data!$A$6:$E$16,3,TRUE)*F11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0">
        <f>VLOOKUP($A$6:$A$13,Data!$A$6:$E$16,3,TRUE)*B12</f>
        <v>0</v>
      </c>
      <c r="D12" s="56"/>
      <c r="E12" s="72">
        <f>VLOOKUP($A$6:$A$13,Data!$A$6:$E$16,3,TRUE)*D12</f>
        <v>0</v>
      </c>
      <c r="F12" s="55"/>
      <c r="G12" s="73">
        <f>VLOOKUP($A$6:$A$13,Data!$A$6:$E$16,3,TRUE)*F12</f>
        <v>0</v>
      </c>
      <c r="H12" s="39">
        <f t="shared" si="0"/>
        <v>0</v>
      </c>
      <c r="I12" s="74">
        <f t="shared" si="1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106">
        <f>VLOOKUP($A$6:$A$13,Data!$A$6:$E$16,3,TRUE)*B13</f>
        <v>0</v>
      </c>
      <c r="D13" s="56"/>
      <c r="E13" s="107">
        <f>VLOOKUP($A$6:$A$13,Data!$A$6:$E$16,3,TRUE)*D13</f>
        <v>0</v>
      </c>
      <c r="F13" s="55"/>
      <c r="G13" s="108">
        <f>VLOOKUP($A$6:$A$13,Data!$A$6:$E$16,3,TRUE)*F13</f>
        <v>0</v>
      </c>
      <c r="H13" s="88">
        <f t="shared" si="0"/>
        <v>0</v>
      </c>
      <c r="I13" s="90">
        <f t="shared" si="1"/>
        <v>0</v>
      </c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>SUM(B6:B13)</f>
        <v>0</v>
      </c>
      <c r="C16" s="71">
        <f t="shared" ref="C16:G16" si="4">SUM(C6:C12)</f>
        <v>0</v>
      </c>
      <c r="D16" s="66">
        <f>SUM(D6:D13)</f>
        <v>0</v>
      </c>
      <c r="E16" s="83">
        <f t="shared" si="4"/>
        <v>0</v>
      </c>
      <c r="F16" s="65">
        <f>SUM(F6:F13)</f>
        <v>0</v>
      </c>
      <c r="G16" s="84">
        <f t="shared" si="4"/>
        <v>0</v>
      </c>
      <c r="H16" s="68">
        <f t="shared" ref="H16:I16" si="5">B16+D16+F16</f>
        <v>0</v>
      </c>
      <c r="I16" s="85">
        <f t="shared" si="5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abSelected="1" workbookViewId="0">
      <selection activeCell="J17" sqref="J17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>
        <v>0</v>
      </c>
      <c r="C6" s="70">
        <f>VLOOKUP($A$6:$A$15,Data!$A$6:$E$16,3,TRUE)*B6</f>
        <v>0</v>
      </c>
      <c r="D6" s="37">
        <v>0</v>
      </c>
      <c r="E6" s="72">
        <f>VLOOKUP($A$6:$A$15,Data!$A$6:$E$16,3,TRUE)*D6</f>
        <v>0</v>
      </c>
      <c r="F6" s="36">
        <v>0</v>
      </c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>
        <v>0</v>
      </c>
      <c r="K6" s="70">
        <f>VLOOKUP($A$6:$A$15,Data!$A$6:$E$16,5,TRUE)*J6</f>
        <v>0</v>
      </c>
      <c r="L6" s="37">
        <v>0</v>
      </c>
      <c r="M6" s="72">
        <f>VLOOKUP($A$6:$A$15,Data!$A$6:$E$16,5,TRUE)*L6</f>
        <v>0</v>
      </c>
      <c r="N6" s="36">
        <v>0</v>
      </c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>
        <v>0</v>
      </c>
      <c r="C7" s="70">
        <f>VLOOKUP($A$6:$A$15,Data!$A$6:$E$16,3,TRUE)*B7</f>
        <v>0</v>
      </c>
      <c r="D7" s="46">
        <v>0</v>
      </c>
      <c r="E7" s="72">
        <f>VLOOKUP($A$6:$A$15,Data!$A$6:$E$16,3,TRUE)*D7</f>
        <v>0</v>
      </c>
      <c r="F7" s="45">
        <v>0</v>
      </c>
      <c r="G7" s="73">
        <f>VLOOKUP($A$6:$A$15,Data!$A$6:$E$16,3,TRUE)*F7</f>
        <v>0</v>
      </c>
      <c r="H7" s="39">
        <f t="shared" ref="H7:H11" si="0">B7+D7+F7</f>
        <v>0</v>
      </c>
      <c r="I7" s="74">
        <f t="shared" ref="I7:I15" si="1">C7+E7+G7</f>
        <v>0</v>
      </c>
      <c r="J7" s="44">
        <v>0</v>
      </c>
      <c r="K7" s="70">
        <f>VLOOKUP($A$6:$A$15,Data!$A$6:$E$16,5,TRUE)*J7</f>
        <v>0</v>
      </c>
      <c r="L7" s="46">
        <v>0</v>
      </c>
      <c r="M7" s="72">
        <f>VLOOKUP($A$6:$A$15,Data!$A$6:$E$16,5,TRUE)*L7</f>
        <v>0</v>
      </c>
      <c r="N7" s="45">
        <v>0</v>
      </c>
      <c r="O7" s="73">
        <f>VLOOKUP($A$6:$A$15,Data!$A$6:$E$16,5,TRUE)*N7</f>
        <v>0</v>
      </c>
      <c r="P7" s="39">
        <f t="shared" ref="P7:P15" si="2">J7+L7+N7</f>
        <v>0</v>
      </c>
      <c r="Q7" s="74">
        <f t="shared" ref="Q7:Q15" si="3">K7+M7+O7</f>
        <v>0</v>
      </c>
      <c r="R7" s="41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44">
        <v>0</v>
      </c>
      <c r="C8" s="70">
        <f>VLOOKUP($A$6:$A$15,Data!$A$6:$E$16,3,TRUE)*B8</f>
        <v>0</v>
      </c>
      <c r="D8" s="46">
        <v>0</v>
      </c>
      <c r="E8" s="72">
        <f>VLOOKUP($A$6:$A$15,Data!$A$6:$E$16,3,TRUE)*D8</f>
        <v>0</v>
      </c>
      <c r="F8" s="45">
        <v>0</v>
      </c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>
        <v>0</v>
      </c>
      <c r="K8" s="70">
        <f>VLOOKUP($A$6:$A$15,Data!$A$6:$E$16,5,TRUE)*J8</f>
        <v>0</v>
      </c>
      <c r="L8" s="46">
        <v>0</v>
      </c>
      <c r="M8" s="72">
        <f>VLOOKUP($A$6:$A$15,Data!$A$6:$E$16,5,TRUE)*L8</f>
        <v>0</v>
      </c>
      <c r="N8" s="45">
        <v>0</v>
      </c>
      <c r="O8" s="73">
        <f>VLOOKUP($A$6:$A$15,Data!$A$6:$E$16,5,TRUE)*N8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>
        <v>0</v>
      </c>
      <c r="C9" s="70">
        <f>VLOOKUP($A$6:$A$15,Data!$A$6:$E$16,3,TRUE)*B9</f>
        <v>0</v>
      </c>
      <c r="D9" s="56">
        <v>0</v>
      </c>
      <c r="E9" s="72">
        <f>VLOOKUP($A$6:$A$15,Data!$A$6:$E$16,3,TRUE)*D9</f>
        <v>0</v>
      </c>
      <c r="F9" s="55">
        <v>0</v>
      </c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>
        <v>0</v>
      </c>
      <c r="K9" s="70">
        <f>VLOOKUP($A$6:$A$15,Data!$A$6:$E$16,5,TRUE)*J9</f>
        <v>0</v>
      </c>
      <c r="L9" s="56">
        <v>0</v>
      </c>
      <c r="M9" s="72">
        <f>VLOOKUP($A$6:$A$15,Data!$A$6:$E$16,5,TRUE)*L9</f>
        <v>0</v>
      </c>
      <c r="N9" s="55">
        <v>0</v>
      </c>
      <c r="O9" s="73">
        <f>VLOOKUP($A$6:$A$15,Data!$A$6:$E$16,5,TRUE)*N9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>
        <v>0</v>
      </c>
      <c r="C10" s="70">
        <f>VLOOKUP($A$6:$A$15,Data!$A$6:$E$16,3,TRUE)*B10</f>
        <v>0</v>
      </c>
      <c r="D10" s="56">
        <v>0</v>
      </c>
      <c r="E10" s="72">
        <f>VLOOKUP($A$6:$A$15,Data!$A$6:$E$16,3,TRUE)*D10</f>
        <v>0</v>
      </c>
      <c r="F10" s="55">
        <v>0</v>
      </c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>
        <v>0</v>
      </c>
      <c r="K10" s="70">
        <f>VLOOKUP($A$6:$A$15,Data!$A$6:$E$16,5,TRUE)*J10</f>
        <v>0</v>
      </c>
      <c r="L10" s="56">
        <v>0</v>
      </c>
      <c r="M10" s="72">
        <f>VLOOKUP($A$6:$A$15,Data!$A$6:$E$16,5,TRUE)*L10</f>
        <v>0</v>
      </c>
      <c r="N10" s="55">
        <v>0</v>
      </c>
      <c r="O10" s="73">
        <f>VLOOKUP($A$6:$A$15,Data!$A$6:$E$16,5,TRUE)*N10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>
        <v>0</v>
      </c>
      <c r="C11" s="70">
        <f>VLOOKUP($A$6:$A$15,Data!$A$6:$E$16,3,TRUE)*B11</f>
        <v>0</v>
      </c>
      <c r="D11" s="56">
        <v>0</v>
      </c>
      <c r="E11" s="72">
        <f>VLOOKUP($A$6:$A$15,Data!$A$6:$E$16,3,TRUE)*D11</f>
        <v>0</v>
      </c>
      <c r="F11" s="55">
        <v>0</v>
      </c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>
        <v>0</v>
      </c>
      <c r="K11" s="70">
        <f>VLOOKUP($A$6:$A$15,Data!$A$6:$E$16,5,TRUE)*J11</f>
        <v>0</v>
      </c>
      <c r="L11" s="56">
        <v>0</v>
      </c>
      <c r="M11" s="72">
        <f>VLOOKUP($A$6:$A$15,Data!$A$6:$E$16,5,TRUE)*L11</f>
        <v>0</v>
      </c>
      <c r="N11" s="55">
        <v>0</v>
      </c>
      <c r="O11" s="73">
        <f>VLOOKUP($A$6:$A$15,Data!$A$6:$E$16,5,TRUE)*N11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>
        <v>3</v>
      </c>
      <c r="C12" s="70">
        <f>VLOOKUP($A$6:$A$15,Data!$A$6:$E$16,3,TRUE)*B12</f>
        <v>1542.3000000000002</v>
      </c>
      <c r="D12" s="56">
        <v>3</v>
      </c>
      <c r="E12" s="72">
        <f>VLOOKUP($A$6:$A$15,Data!$A$6:$E$16,3,TRUE)*D12</f>
        <v>1542.3000000000002</v>
      </c>
      <c r="F12" s="55">
        <v>3</v>
      </c>
      <c r="G12" s="73">
        <f>VLOOKUP($A$6:$A$15,Data!$A$6:$E$16,3,TRUE)*F12</f>
        <v>1542.3000000000002</v>
      </c>
      <c r="H12" s="58">
        <f t="shared" ref="H12:H16" si="6">B12+D12+F12</f>
        <v>9</v>
      </c>
      <c r="I12" s="74">
        <f t="shared" si="1"/>
        <v>4626.9000000000005</v>
      </c>
      <c r="J12" s="54">
        <v>6</v>
      </c>
      <c r="K12" s="70">
        <f>VLOOKUP($A$6:$A$15,Data!$A$6:$E$16,5,TRUE)*J12</f>
        <v>2619</v>
      </c>
      <c r="L12" s="56">
        <v>4</v>
      </c>
      <c r="M12" s="72">
        <f>VLOOKUP($A$6:$A$15,Data!$A$6:$E$16,5,TRUE)*L12</f>
        <v>1746</v>
      </c>
      <c r="N12" s="55">
        <v>2</v>
      </c>
      <c r="O12" s="73">
        <f>VLOOKUP($A$6:$A$15,Data!$A$6:$E$16,5,TRUE)*N12</f>
        <v>873</v>
      </c>
      <c r="P12" s="39">
        <f t="shared" si="2"/>
        <v>12</v>
      </c>
      <c r="Q12" s="74">
        <f t="shared" si="3"/>
        <v>5238</v>
      </c>
      <c r="R12" s="41">
        <f t="shared" si="4"/>
        <v>21</v>
      </c>
      <c r="S12" s="73">
        <f t="shared" si="5"/>
        <v>9864.9000000000015</v>
      </c>
    </row>
    <row r="13" spans="1:19" x14ac:dyDescent="0.55000000000000004">
      <c r="A13" s="60" t="s">
        <v>44</v>
      </c>
      <c r="B13" s="54">
        <v>0</v>
      </c>
      <c r="C13" s="70">
        <f>VLOOKUP($A$6:$A$15,Data!$A$6:$E$16,3,TRUE)*B13</f>
        <v>0</v>
      </c>
      <c r="D13" s="56">
        <v>0</v>
      </c>
      <c r="E13" s="72">
        <f>VLOOKUP($A$6:$A$15,Data!$A$6:$E$16,3,TRUE)*D13</f>
        <v>0</v>
      </c>
      <c r="F13" s="55">
        <v>0</v>
      </c>
      <c r="G13" s="73">
        <f>VLOOKUP($A$6:$A$15,Data!$A$6:$E$16,3,TRUE)*F13</f>
        <v>0</v>
      </c>
      <c r="H13" s="58">
        <f t="shared" si="6"/>
        <v>0</v>
      </c>
      <c r="I13" s="74">
        <f t="shared" si="1"/>
        <v>0</v>
      </c>
      <c r="J13" s="54">
        <v>12</v>
      </c>
      <c r="K13" s="70">
        <f>VLOOKUP($A$6:$A$15,Data!$A$6:$E$16,5,TRUE)*J13</f>
        <v>4947</v>
      </c>
      <c r="L13" s="56">
        <v>0</v>
      </c>
      <c r="M13" s="72">
        <f>VLOOKUP($A$6:$A$15,Data!$A$6:$E$16,5,TRUE)*L13</f>
        <v>0</v>
      </c>
      <c r="N13" s="55">
        <v>0</v>
      </c>
      <c r="O13" s="73">
        <f>VLOOKUP($A$6:$A$15,Data!$A$6:$E$16,5,TRUE)*N13</f>
        <v>0</v>
      </c>
      <c r="P13" s="39">
        <f t="shared" si="2"/>
        <v>12</v>
      </c>
      <c r="Q13" s="74">
        <f t="shared" si="3"/>
        <v>4947</v>
      </c>
      <c r="R13" s="41">
        <f t="shared" si="4"/>
        <v>12</v>
      </c>
      <c r="S13" s="73">
        <f t="shared" si="5"/>
        <v>4947</v>
      </c>
    </row>
    <row r="14" spans="1:19" x14ac:dyDescent="0.55000000000000004">
      <c r="A14" s="109" t="s">
        <v>46</v>
      </c>
      <c r="B14" s="44">
        <v>0</v>
      </c>
      <c r="C14" s="70">
        <f>VLOOKUP($A$6:$A$15,Data!$A$6:$E$16,3,TRUE)*B14</f>
        <v>0</v>
      </c>
      <c r="D14" s="46">
        <v>0</v>
      </c>
      <c r="E14" s="72">
        <f>VLOOKUP($A$6:$A$15,Data!$A$6:$E$16,3,TRUE)*D14</f>
        <v>0</v>
      </c>
      <c r="F14" s="45">
        <v>0</v>
      </c>
      <c r="G14" s="73">
        <f>VLOOKUP($A$6:$A$15,Data!$A$6:$E$16,3,TRUE)*F14</f>
        <v>0</v>
      </c>
      <c r="H14" s="48">
        <f t="shared" si="6"/>
        <v>0</v>
      </c>
      <c r="I14" s="74">
        <f t="shared" si="1"/>
        <v>0</v>
      </c>
      <c r="J14" s="44">
        <v>0</v>
      </c>
      <c r="K14" s="70">
        <f>VLOOKUP($A$6:$A$15,Data!$A$6:$E$16,5,TRUE)*J14</f>
        <v>0</v>
      </c>
      <c r="L14" s="46">
        <v>0</v>
      </c>
      <c r="M14" s="72">
        <f>VLOOKUP($A$6:$A$15,Data!$A$6:$E$16,5,TRUE)*L14</f>
        <v>0</v>
      </c>
      <c r="N14" s="45">
        <v>0</v>
      </c>
      <c r="O14" s="73">
        <f>VLOOKUP($A$6:$A$15,Data!$A$6:$E$16,5,TRUE)*N14</f>
        <v>0</v>
      </c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>
        <v>0</v>
      </c>
      <c r="C15" s="70">
        <f>VLOOKUP($A$6:$A$15,Data!$A$6:$E$16,3,TRUE)*B15</f>
        <v>0</v>
      </c>
      <c r="D15" s="56">
        <v>0</v>
      </c>
      <c r="E15" s="72">
        <f>VLOOKUP($A$6:$A$15,Data!$A$6:$E$16,3,TRUE)*D15</f>
        <v>0</v>
      </c>
      <c r="F15" s="55">
        <v>0</v>
      </c>
      <c r="G15" s="73">
        <f>VLOOKUP($A$6:$A$15,Data!$A$6:$E$16,3,TRUE)*F15</f>
        <v>0</v>
      </c>
      <c r="H15" s="58">
        <f t="shared" si="6"/>
        <v>0</v>
      </c>
      <c r="I15" s="74">
        <f t="shared" si="1"/>
        <v>0</v>
      </c>
      <c r="J15" s="54">
        <v>0</v>
      </c>
      <c r="K15" s="70">
        <f>VLOOKUP($A$6:$A$15,Data!$A$6:$E$16,5,TRUE)*J15</f>
        <v>0</v>
      </c>
      <c r="L15" s="56">
        <v>0</v>
      </c>
      <c r="M15" s="72">
        <f>VLOOKUP($A$6:$A$15,Data!$A$6:$E$16,5,TRUE)*L15</f>
        <v>0</v>
      </c>
      <c r="N15" s="55">
        <v>0</v>
      </c>
      <c r="O15" s="73">
        <f>VLOOKUP($A$6:$A$15,Data!$A$6:$E$16,5,TRUE)*N15</f>
        <v>0</v>
      </c>
      <c r="P15" s="39">
        <f t="shared" si="2"/>
        <v>0</v>
      </c>
      <c r="Q15" s="74">
        <f t="shared" si="3"/>
        <v>0</v>
      </c>
      <c r="R15" s="4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>SUM(B6:B15)</f>
        <v>3</v>
      </c>
      <c r="C16" s="71">
        <f>SUM(C6:C15)</f>
        <v>1542.3000000000002</v>
      </c>
      <c r="D16" s="66">
        <f>SUM(D6:D15)</f>
        <v>3</v>
      </c>
      <c r="E16" s="83">
        <f>SUM(E6:E15)</f>
        <v>1542.3000000000002</v>
      </c>
      <c r="F16" s="65">
        <f>SUM(F6:F15)</f>
        <v>3</v>
      </c>
      <c r="G16" s="84">
        <f>SUM(G6:G15)</f>
        <v>1542.3000000000002</v>
      </c>
      <c r="H16" s="68">
        <f>B16+D16+F16</f>
        <v>9</v>
      </c>
      <c r="I16" s="85">
        <f>C16+E16+G16</f>
        <v>4626.9000000000005</v>
      </c>
      <c r="J16" s="64">
        <f>SUM(J6:J15)</f>
        <v>18</v>
      </c>
      <c r="K16" s="71">
        <f>SUM(K6:K15)</f>
        <v>7566</v>
      </c>
      <c r="L16" s="66">
        <f t="shared" ref="J16:O16" si="7">SUM(L6:L12)</f>
        <v>4</v>
      </c>
      <c r="M16" s="83">
        <f>SUM(M6:M15)</f>
        <v>1746</v>
      </c>
      <c r="N16" s="65">
        <f>SUM(N6:N15)</f>
        <v>2</v>
      </c>
      <c r="O16" s="84">
        <f>SUM(O6:O15)</f>
        <v>873</v>
      </c>
      <c r="P16" s="68">
        <f>J16+L16+N16</f>
        <v>24</v>
      </c>
      <c r="Q16" s="85">
        <f>K16+M16+O16</f>
        <v>10185</v>
      </c>
      <c r="R16" s="64">
        <f>H16+P16</f>
        <v>33</v>
      </c>
      <c r="S16" s="84">
        <f>I16+Q16</f>
        <v>14811.900000000001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59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>
        <f t="shared" si="4"/>
        <v>0</v>
      </c>
      <c r="I13" s="82"/>
      <c r="J13" s="54"/>
      <c r="K13" s="79"/>
      <c r="L13" s="56"/>
      <c r="M13" s="80"/>
      <c r="N13" s="55"/>
      <c r="O13" s="81"/>
      <c r="P13" s="58">
        <f t="shared" si="2"/>
        <v>0</v>
      </c>
      <c r="Q13" s="82"/>
      <c r="R13" s="61">
        <f t="shared" si="3"/>
        <v>0</v>
      </c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>SUM(B6:B13)</f>
        <v>0</v>
      </c>
      <c r="C16" s="71">
        <f t="shared" ref="C16:G16" si="5">SUM(C6:C12)</f>
        <v>0</v>
      </c>
      <c r="D16" s="66">
        <f>SUM(D6:D13)</f>
        <v>0</v>
      </c>
      <c r="E16" s="83">
        <f t="shared" si="5"/>
        <v>0</v>
      </c>
      <c r="F16" s="65">
        <f>SUM(F6:F13)</f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>SUM(J6:J13)</f>
        <v>0</v>
      </c>
      <c r="K16" s="71">
        <f t="shared" ref="K16:O16" si="6">SUM(K6:K12)</f>
        <v>0</v>
      </c>
      <c r="L16" s="66">
        <f>SUM(L6:L13)</f>
        <v>0</v>
      </c>
      <c r="M16" s="83">
        <f t="shared" si="6"/>
        <v>0</v>
      </c>
      <c r="N16" s="65">
        <f>SUM(N6:N13)</f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VLOOKUP($A$6:$A$13,Data!$A$6:$E$16,3,TRUE)*B6</f>
        <v>0</v>
      </c>
      <c r="D6" s="37"/>
      <c r="E6" s="72">
        <f>VLOOKUP($A$6:$A$13,Data!$A$6:$E$16,3,TRUE)*D6</f>
        <v>0</v>
      </c>
      <c r="F6" s="36"/>
      <c r="G6" s="73">
        <f>VLOOKUP($A$6:$A$13,Data!$A$6:$E$16,3,TRUE)*F6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VLOOKUP($A$6:$A$13,Data!$A$6:$E$16,5,TRUE)*J6</f>
        <v>0</v>
      </c>
      <c r="L6" s="37"/>
      <c r="M6" s="72">
        <f>VLOOKUP($A$6:$A$13,Data!$A$6:$E$16,5,TRUE)*L6</f>
        <v>0</v>
      </c>
      <c r="N6" s="36"/>
      <c r="O6" s="73">
        <f>VLOOKUP($A$6:$A$13,Data!$A$6:$E$16,5,TRUE)*N6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VLOOKUP($A$6:$A$13,Data!$A$6:$E$16,3,TRUE)*B7</f>
        <v>0</v>
      </c>
      <c r="D7" s="46"/>
      <c r="E7" s="72">
        <f>VLOOKUP($A$6:$A$13,Data!$A$6:$E$16,3,TRUE)*D7</f>
        <v>0</v>
      </c>
      <c r="F7" s="45"/>
      <c r="G7" s="73">
        <f>VLOOKUP($A$6:$A$13,Data!$A$6:$E$16,3,TRUE)*F7</f>
        <v>0</v>
      </c>
      <c r="H7" s="39">
        <f t="shared" ref="H7:H11" si="0">B7+D7+F7</f>
        <v>0</v>
      </c>
      <c r="I7" s="74">
        <f t="shared" ref="I7:I13" si="1">C7+E7+G7</f>
        <v>0</v>
      </c>
      <c r="J7" s="44"/>
      <c r="K7" s="75">
        <f>VLOOKUP($A$6:$A$13,Data!$A$6:$E$16,5,TRUE)*J7</f>
        <v>0</v>
      </c>
      <c r="L7" s="46"/>
      <c r="M7" s="72">
        <f>VLOOKUP($A$6:$A$13,Data!$A$6:$E$16,5,TRUE)*L7</f>
        <v>0</v>
      </c>
      <c r="N7" s="45"/>
      <c r="O7" s="77">
        <f>VLOOKUP($A$6:$A$13,Data!$A$6:$E$16,5,TRUE)*N7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VLOOKUP($A$6:$A$13,Data!$A$6:$E$16,3,TRUE)*B8</f>
        <v>0</v>
      </c>
      <c r="D8" s="46"/>
      <c r="E8" s="72">
        <f>VLOOKUP($A$6:$A$13,Data!$A$6:$E$16,3,TRUE)*D8</f>
        <v>0</v>
      </c>
      <c r="F8" s="45"/>
      <c r="G8" s="73">
        <f>VLOOKUP($A$6:$A$13,Data!$A$6:$E$16,3,TRUE)*F8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VLOOKUP($A$6:$A$13,Data!$A$6:$E$16,5,TRUE)*J8</f>
        <v>0</v>
      </c>
      <c r="L8" s="46"/>
      <c r="M8" s="72">
        <f>VLOOKUP($A$6:$A$13,Data!$A$6:$E$16,5,TRUE)*L8</f>
        <v>0</v>
      </c>
      <c r="N8" s="45"/>
      <c r="O8" s="77">
        <f>VLOOKUP($A$6:$A$13,Data!$A$6:$E$16,5,TRUE)*N8</f>
        <v>0</v>
      </c>
      <c r="P8" s="48">
        <f t="shared" si="2"/>
        <v>0</v>
      </c>
      <c r="Q8" s="78">
        <f t="shared" si="2"/>
        <v>0</v>
      </c>
      <c r="R8" s="50">
        <f t="shared" si="3"/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VLOOKUP($A$6:$A$13,Data!$A$6:$E$16,3,TRUE)*B9</f>
        <v>0</v>
      </c>
      <c r="D9" s="56"/>
      <c r="E9" s="72">
        <f>VLOOKUP($A$6:$A$13,Data!$A$6:$E$16,3,TRUE)*D9</f>
        <v>0</v>
      </c>
      <c r="F9" s="55"/>
      <c r="G9" s="73">
        <f>VLOOKUP($A$6:$A$13,Data!$A$6:$E$16,3,TRUE)*F9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VLOOKUP($A$6:$A$13,Data!$A$6:$E$16,5,TRUE)*J9</f>
        <v>0</v>
      </c>
      <c r="L9" s="56"/>
      <c r="M9" s="72">
        <f>VLOOKUP($A$6:$A$13,Data!$A$6:$E$16,5,TRUE)*L9</f>
        <v>0</v>
      </c>
      <c r="N9" s="55"/>
      <c r="O9" s="81">
        <f>VLOOKUP($A$6:$A$13,Data!$A$6:$E$16,5,TRUE)*N9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VLOOKUP($A$6:$A$13,Data!$A$6:$E$16,3,TRUE)*B10</f>
        <v>0</v>
      </c>
      <c r="D10" s="56"/>
      <c r="E10" s="72">
        <f>VLOOKUP($A$6:$A$13,Data!$A$6:$E$16,3,TRUE)*D10</f>
        <v>0</v>
      </c>
      <c r="F10" s="55"/>
      <c r="G10" s="73">
        <f>VLOOKUP($A$6:$A$13,Data!$A$6:$E$16,3,TRUE)*F10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VLOOKUP($A$6:$A$13,Data!$A$6:$E$16,5,TRUE)*J10</f>
        <v>0</v>
      </c>
      <c r="L10" s="56"/>
      <c r="M10" s="72">
        <f>VLOOKUP($A$6:$A$13,Data!$A$6:$E$16,5,TRUE)*L10</f>
        <v>0</v>
      </c>
      <c r="N10" s="55"/>
      <c r="O10" s="81">
        <f>VLOOKUP($A$6:$A$13,Data!$A$6:$E$16,5,TRUE)*N10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VLOOKUP($A$6:$A$13,Data!$A$6:$E$16,3,TRUE)*B11</f>
        <v>0</v>
      </c>
      <c r="D11" s="56"/>
      <c r="E11" s="72">
        <f>VLOOKUP($A$6:$A$13,Data!$A$6:$E$16,3,TRUE)*D11</f>
        <v>0</v>
      </c>
      <c r="F11" s="55"/>
      <c r="G11" s="73">
        <f>VLOOKUP($A$6:$A$13,Data!$A$6:$E$16,3,TRUE)*F11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VLOOKUP($A$6:$A$13,Data!$A$6:$E$16,5,TRUE)*J11</f>
        <v>0</v>
      </c>
      <c r="L11" s="56"/>
      <c r="M11" s="72">
        <f>VLOOKUP($A$6:$A$13,Data!$A$6:$E$16,5,TRUE)*L11</f>
        <v>0</v>
      </c>
      <c r="N11" s="55"/>
      <c r="O11" s="81">
        <f>VLOOKUP($A$6:$A$13,Data!$A$6:$E$16,5,TRUE)*N11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VLOOKUP($A$6:$A$13,Data!$A$6:$E$16,3,TRUE)*B12</f>
        <v>0</v>
      </c>
      <c r="D12" s="56"/>
      <c r="E12" s="72">
        <f>VLOOKUP($A$6:$A$13,Data!$A$6:$E$16,3,TRUE)*D12</f>
        <v>0</v>
      </c>
      <c r="F12" s="55"/>
      <c r="G12" s="73">
        <f>VLOOKUP($A$6:$A$13,Data!$A$6:$E$16,3,TRUE)*F12</f>
        <v>0</v>
      </c>
      <c r="H12" s="58">
        <f t="shared" ref="H12:I16" si="4">B12+D12+F12</f>
        <v>0</v>
      </c>
      <c r="I12" s="74">
        <f t="shared" si="1"/>
        <v>0</v>
      </c>
      <c r="J12" s="54"/>
      <c r="K12" s="79">
        <f>VLOOKUP($A$6:$A$13,Data!$A$6:$E$16,5,TRUE)*J12</f>
        <v>0</v>
      </c>
      <c r="L12" s="56"/>
      <c r="M12" s="72">
        <f>VLOOKUP($A$6:$A$13,Data!$A$6:$E$16,5,TRUE)*L12</f>
        <v>0</v>
      </c>
      <c r="N12" s="55"/>
      <c r="O12" s="81">
        <f>VLOOKUP($A$6:$A$13,Data!$A$6:$E$16,5,TRUE)*N12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>
        <f>VLOOKUP($A$6:$A$13,Data!$A$6:$E$16,3,TRUE)*B13</f>
        <v>0</v>
      </c>
      <c r="D13" s="56"/>
      <c r="E13" s="107">
        <f>VLOOKUP($A$6:$A$13,Data!$A$6:$E$16,3,TRUE)*D13</f>
        <v>0</v>
      </c>
      <c r="F13" s="55"/>
      <c r="G13" s="108">
        <f>VLOOKUP($A$6:$A$13,Data!$A$6:$E$16,3,TRUE)*F13</f>
        <v>0</v>
      </c>
      <c r="H13" s="58">
        <f t="shared" si="4"/>
        <v>0</v>
      </c>
      <c r="I13" s="90">
        <f t="shared" si="1"/>
        <v>0</v>
      </c>
      <c r="J13" s="54"/>
      <c r="K13" s="79">
        <f>VLOOKUP($A$6:$A$13,Data!$A$6:$E$16,5,TRUE)*J13</f>
        <v>0</v>
      </c>
      <c r="L13" s="56"/>
      <c r="M13" s="107">
        <f>VLOOKUP($A$6:$A$13,Data!$A$6:$E$16,5,TRUE)*L13</f>
        <v>0</v>
      </c>
      <c r="N13" s="55"/>
      <c r="O13" s="81">
        <f>VLOOKUP($A$6:$A$13,Data!$A$6:$E$16,5,TRUE)*N13</f>
        <v>0</v>
      </c>
      <c r="P13" s="58">
        <f t="shared" si="2"/>
        <v>0</v>
      </c>
      <c r="Q13" s="82"/>
      <c r="R13" s="61">
        <f t="shared" si="3"/>
        <v>0</v>
      </c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>SUM(B6:B13)</f>
        <v>0</v>
      </c>
      <c r="C16" s="71">
        <f t="shared" ref="C16:G16" si="5">SUM(C6:C12)</f>
        <v>0</v>
      </c>
      <c r="D16" s="66">
        <f>SUM(D6:D13)</f>
        <v>0</v>
      </c>
      <c r="E16" s="83">
        <f t="shared" si="5"/>
        <v>0</v>
      </c>
      <c r="F16" s="65">
        <f>SUM(F6:F13)</f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>SUM(J6:J13)</f>
        <v>0</v>
      </c>
      <c r="K16" s="71">
        <f t="shared" ref="K16:O16" si="6">SUM(K6:K12)</f>
        <v>0</v>
      </c>
      <c r="L16" s="66">
        <f>SUM(L6:L13)</f>
        <v>0</v>
      </c>
      <c r="M16" s="83">
        <f t="shared" si="6"/>
        <v>0</v>
      </c>
      <c r="N16" s="65">
        <f>SUM(N6:N13)</f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61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v>4500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4500</v>
      </c>
      <c r="R11" s="61">
        <f t="shared" si="3"/>
        <v>0</v>
      </c>
      <c r="S11" s="81">
        <f t="shared" si="3"/>
        <v>4500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4500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4500</v>
      </c>
      <c r="R16" s="64">
        <f t="shared" si="3"/>
        <v>0</v>
      </c>
      <c r="S16" s="84">
        <f t="shared" si="3"/>
        <v>4500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zoomScale="90" zoomScaleNormal="90"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17" bestFit="1" customWidth="1"/>
    <col min="4" max="4" width="9.125" style="17" bestFit="1" customWidth="1"/>
    <col min="5" max="5" width="10.375" style="17" bestFit="1" customWidth="1"/>
    <col min="6" max="6" width="9.125" style="17" bestFit="1" customWidth="1"/>
    <col min="7" max="7" width="10.375" style="17" bestFit="1" customWidth="1"/>
    <col min="8" max="9" width="10.375" style="17" customWidth="1"/>
    <col min="10" max="10" width="9.375" style="17" bestFit="1" customWidth="1"/>
    <col min="11" max="11" width="11.375" style="17" bestFit="1" customWidth="1"/>
    <col min="12" max="12" width="9.375" style="17" bestFit="1" customWidth="1"/>
    <col min="13" max="13" width="11.375" style="17" bestFit="1" customWidth="1"/>
    <col min="14" max="14" width="9.375" style="17" bestFit="1" customWidth="1"/>
    <col min="15" max="15" width="11.375" style="17" bestFit="1" customWidth="1"/>
    <col min="16" max="17" width="11.375" style="17" customWidth="1"/>
    <col min="18" max="18" width="9" style="1"/>
    <col min="19" max="19" width="10.375" style="1" bestFit="1" customWidth="1"/>
    <col min="20" max="16384" width="9" style="1"/>
  </cols>
  <sheetData>
    <row r="1" spans="1:19" ht="37.5" x14ac:dyDescent="0.75">
      <c r="A1" s="135" t="s">
        <v>64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7"/>
    </row>
    <row r="5" spans="1:19" ht="27" thickBot="1" x14ac:dyDescent="0.6">
      <c r="A5" s="9"/>
      <c r="B5" s="10" t="s">
        <v>10</v>
      </c>
      <c r="C5" s="11" t="s">
        <v>11</v>
      </c>
      <c r="D5" s="12" t="s">
        <v>10</v>
      </c>
      <c r="E5" s="13" t="s">
        <v>11</v>
      </c>
      <c r="F5" s="10" t="s">
        <v>10</v>
      </c>
      <c r="G5" s="11" t="s">
        <v>11</v>
      </c>
      <c r="H5" s="14" t="s">
        <v>10</v>
      </c>
      <c r="I5" s="15" t="s">
        <v>11</v>
      </c>
      <c r="J5" s="10" t="s">
        <v>10</v>
      </c>
      <c r="K5" s="11" t="s">
        <v>11</v>
      </c>
      <c r="L5" s="12" t="s">
        <v>10</v>
      </c>
      <c r="M5" s="13" t="s">
        <v>11</v>
      </c>
      <c r="N5" s="10" t="s">
        <v>10</v>
      </c>
      <c r="O5" s="11" t="s">
        <v>11</v>
      </c>
      <c r="P5" s="14" t="s">
        <v>10</v>
      </c>
      <c r="Q5" s="15" t="s">
        <v>11</v>
      </c>
      <c r="R5" s="10" t="s">
        <v>10</v>
      </c>
      <c r="S5" s="16" t="s">
        <v>11</v>
      </c>
    </row>
    <row r="6" spans="1:19" x14ac:dyDescent="0.55000000000000004">
      <c r="A6" s="34" t="s">
        <v>12</v>
      </c>
      <c r="B6" s="35"/>
      <c r="C6" s="36">
        <f>VLOOKUP($A$6:$A$12,Data!$A$6:$E$16,3,TRUE)*B6</f>
        <v>0</v>
      </c>
      <c r="D6" s="37"/>
      <c r="E6" s="37">
        <f>VLOOKUP($A$6:$A$12,Data!$A$6:$E$16,3,TRUE)*D6</f>
        <v>0</v>
      </c>
      <c r="F6" s="36"/>
      <c r="G6" s="38">
        <f>VLOOKUP($A$6:$A$12,Data!$A$6:$E$16,3,TRUE)*F6</f>
        <v>0</v>
      </c>
      <c r="H6" s="39">
        <f>B6+D6+F6</f>
        <v>0</v>
      </c>
      <c r="I6" s="40">
        <f>C6+E6+G6</f>
        <v>0</v>
      </c>
      <c r="J6" s="35"/>
      <c r="K6" s="36">
        <f>VLOOKUP($A$6:$A$12,Data!$A$6:$E$16,5,TRUE)*J6</f>
        <v>0</v>
      </c>
      <c r="L6" s="37"/>
      <c r="M6" s="37">
        <f>VLOOKUP($A$6:$A$12,Data!$A$6:$E$16,5,TRUE)*L6</f>
        <v>0</v>
      </c>
      <c r="N6" s="36"/>
      <c r="O6" s="38">
        <f>VLOOKUP($A$6:$A$12,Data!$A$6:$E$16,5,TRUE)*N6</f>
        <v>0</v>
      </c>
      <c r="P6" s="39">
        <f>J6+L6+N6</f>
        <v>0</v>
      </c>
      <c r="Q6" s="40">
        <f>K6+M6+O6</f>
        <v>0</v>
      </c>
      <c r="R6" s="41">
        <f t="shared" ref="R6:S11" si="0">B6+D6+F6+J6+L6+N6</f>
        <v>0</v>
      </c>
      <c r="S6" s="42">
        <f t="shared" si="0"/>
        <v>0</v>
      </c>
    </row>
    <row r="7" spans="1:19" x14ac:dyDescent="0.55000000000000004">
      <c r="A7" s="43" t="s">
        <v>13</v>
      </c>
      <c r="B7" s="44"/>
      <c r="C7" s="45">
        <f>VLOOKUP($A$6:$A$12,Data!$A$6:$E$16,3,TRUE)*B7</f>
        <v>0</v>
      </c>
      <c r="D7" s="46"/>
      <c r="E7" s="46">
        <f>VLOOKUP($A$6:$A$12,Data!$A$6:$E$16,3,TRUE)*D7</f>
        <v>0</v>
      </c>
      <c r="F7" s="45"/>
      <c r="G7" s="47">
        <f>VLOOKUP($A$6:$A$12,Data!$A$6:$E$16,3,TRUE)*F7</f>
        <v>0</v>
      </c>
      <c r="H7" s="39">
        <f t="shared" ref="H7:H11" si="1">B7+D7+F7</f>
        <v>0</v>
      </c>
      <c r="I7" s="40">
        <f t="shared" ref="I7:I11" si="2">C7+E7+G7</f>
        <v>0</v>
      </c>
      <c r="J7" s="44"/>
      <c r="K7" s="45">
        <f>VLOOKUP($A$6:$A$12,Data!$A$6:$E$16,5,TRUE)*J7</f>
        <v>0</v>
      </c>
      <c r="L7" s="46"/>
      <c r="M7" s="46">
        <f>VLOOKUP($A$6:$A$12,Data!$A$6:$E$16,5,TRUE)*L7</f>
        <v>0</v>
      </c>
      <c r="N7" s="45"/>
      <c r="O7" s="47">
        <f>VLOOKUP($A$6:$A$12,Data!$A$6:$E$16,5,TRUE)*N7</f>
        <v>0</v>
      </c>
      <c r="P7" s="48">
        <f t="shared" ref="P7:Q16" si="3">J7+L7+N7</f>
        <v>0</v>
      </c>
      <c r="Q7" s="49">
        <f t="shared" si="3"/>
        <v>0</v>
      </c>
      <c r="R7" s="50">
        <f t="shared" si="0"/>
        <v>0</v>
      </c>
      <c r="S7" s="51">
        <f t="shared" si="0"/>
        <v>0</v>
      </c>
    </row>
    <row r="8" spans="1:19" x14ac:dyDescent="0.55000000000000004">
      <c r="A8" s="52" t="s">
        <v>14</v>
      </c>
      <c r="B8" s="44"/>
      <c r="C8" s="45">
        <f>VLOOKUP($A$6:$A$12,Data!$A$6:$E$16,3,TRUE)*B8</f>
        <v>0</v>
      </c>
      <c r="D8" s="46"/>
      <c r="E8" s="46">
        <f>VLOOKUP($A$6:$A$12,Data!$A$6:$E$16,3,TRUE)*D8</f>
        <v>0</v>
      </c>
      <c r="F8" s="45"/>
      <c r="G8" s="47">
        <f>VLOOKUP($A$6:$A$12,Data!$A$6:$E$16,3,TRUE)*F8</f>
        <v>0</v>
      </c>
      <c r="H8" s="39">
        <f t="shared" si="1"/>
        <v>0</v>
      </c>
      <c r="I8" s="40">
        <f t="shared" si="2"/>
        <v>0</v>
      </c>
      <c r="J8" s="44"/>
      <c r="K8" s="45">
        <f>VLOOKUP($A$6:$A$12,Data!$A$6:$E$16,5,TRUE)*J8</f>
        <v>0</v>
      </c>
      <c r="L8" s="46"/>
      <c r="M8" s="46">
        <f>VLOOKUP($A$6:$A$12,Data!$A$6:$E$16,5,TRUE)*L8</f>
        <v>0</v>
      </c>
      <c r="N8" s="45"/>
      <c r="O8" s="47">
        <f>VLOOKUP($A$6:$A$12,Data!$A$6:$E$16,5,TRUE)*N8</f>
        <v>0</v>
      </c>
      <c r="P8" s="48">
        <f t="shared" si="3"/>
        <v>0</v>
      </c>
      <c r="Q8" s="49">
        <f t="shared" si="3"/>
        <v>0</v>
      </c>
      <c r="R8" s="50">
        <f t="shared" si="0"/>
        <v>0</v>
      </c>
      <c r="S8" s="51">
        <f t="shared" si="0"/>
        <v>0</v>
      </c>
    </row>
    <row r="9" spans="1:19" x14ac:dyDescent="0.55000000000000004">
      <c r="A9" s="53" t="s">
        <v>15</v>
      </c>
      <c r="B9" s="54"/>
      <c r="C9" s="55">
        <f>VLOOKUP($A$6:$A$12,Data!$A$6:$E$16,3,TRUE)*B9</f>
        <v>0</v>
      </c>
      <c r="D9" s="56"/>
      <c r="E9" s="56">
        <f>VLOOKUP($A$6:$A$12,Data!$A$6:$E$16,3,TRUE)*D9</f>
        <v>0</v>
      </c>
      <c r="F9" s="55"/>
      <c r="G9" s="57">
        <f>VLOOKUP($A$6:$A$12,Data!$A$6:$E$16,3,TRUE)*F9</f>
        <v>0</v>
      </c>
      <c r="H9" s="39">
        <f t="shared" si="1"/>
        <v>0</v>
      </c>
      <c r="I9" s="40">
        <f t="shared" si="2"/>
        <v>0</v>
      </c>
      <c r="J9" s="54"/>
      <c r="K9" s="55">
        <f>VLOOKUP($A$6:$A$12,Data!$A$6:$E$16,5,TRUE)*J9</f>
        <v>0</v>
      </c>
      <c r="L9" s="56"/>
      <c r="M9" s="56">
        <f>VLOOKUP($A$6:$A$12,Data!$A$6:$E$16,5,TRUE)*L9</f>
        <v>0</v>
      </c>
      <c r="N9" s="55"/>
      <c r="O9" s="57">
        <f>VLOOKUP($A$6:$A$12,Data!$A$6:$E$16,5,TRUE)*N9</f>
        <v>0</v>
      </c>
      <c r="P9" s="58">
        <f t="shared" si="3"/>
        <v>0</v>
      </c>
      <c r="Q9" s="59">
        <f t="shared" si="3"/>
        <v>0</v>
      </c>
      <c r="R9" s="50">
        <f t="shared" si="0"/>
        <v>0</v>
      </c>
      <c r="S9" s="51">
        <f t="shared" si="0"/>
        <v>0</v>
      </c>
    </row>
    <row r="10" spans="1:19" x14ac:dyDescent="0.55000000000000004">
      <c r="A10" s="60" t="s">
        <v>16</v>
      </c>
      <c r="B10" s="54"/>
      <c r="C10" s="55">
        <f>VLOOKUP($A$6:$A$12,Data!$A$6:$E$16,3,TRUE)*B10</f>
        <v>0</v>
      </c>
      <c r="D10" s="56"/>
      <c r="E10" s="56">
        <f>VLOOKUP($A$6:$A$12,Data!$A$6:$E$16,3,TRUE)*D10</f>
        <v>0</v>
      </c>
      <c r="F10" s="55"/>
      <c r="G10" s="57">
        <f>VLOOKUP($A$6:$A$12,Data!$A$6:$E$16,3,TRUE)*F10</f>
        <v>0</v>
      </c>
      <c r="H10" s="39">
        <f t="shared" si="1"/>
        <v>0</v>
      </c>
      <c r="I10" s="40">
        <f t="shared" si="2"/>
        <v>0</v>
      </c>
      <c r="J10" s="54"/>
      <c r="K10" s="55">
        <f>VLOOKUP($A$6:$A$12,Data!$A$6:$E$16,5,TRUE)*J10</f>
        <v>0</v>
      </c>
      <c r="L10" s="56"/>
      <c r="M10" s="56">
        <f>VLOOKUP($A$6:$A$12,Data!$A$6:$E$16,5,TRUE)*L10</f>
        <v>0</v>
      </c>
      <c r="N10" s="55"/>
      <c r="O10" s="57">
        <f>VLOOKUP($A$6:$A$12,Data!$A$6:$E$16,5,TRUE)*N10</f>
        <v>0</v>
      </c>
      <c r="P10" s="58">
        <f t="shared" si="3"/>
        <v>0</v>
      </c>
      <c r="Q10" s="59">
        <f t="shared" si="3"/>
        <v>0</v>
      </c>
      <c r="R10" s="61">
        <f t="shared" si="0"/>
        <v>0</v>
      </c>
      <c r="S10" s="62">
        <f t="shared" si="0"/>
        <v>0</v>
      </c>
    </row>
    <row r="11" spans="1:19" x14ac:dyDescent="0.55000000000000004">
      <c r="A11" s="53" t="s">
        <v>17</v>
      </c>
      <c r="B11" s="54"/>
      <c r="C11" s="55">
        <f>VLOOKUP($A$6:$A$12,Data!$A$6:$E$16,3,TRUE)*B11</f>
        <v>0</v>
      </c>
      <c r="D11" s="56"/>
      <c r="E11" s="56">
        <f>VLOOKUP($A$6:$A$12,Data!$A$6:$E$16,3,TRUE)*D11</f>
        <v>0</v>
      </c>
      <c r="F11" s="55"/>
      <c r="G11" s="57">
        <f>VLOOKUP($A$6:$A$12,Data!$A$6:$E$16,3,TRUE)*F11</f>
        <v>0</v>
      </c>
      <c r="H11" s="39">
        <f t="shared" si="1"/>
        <v>0</v>
      </c>
      <c r="I11" s="40">
        <f t="shared" si="2"/>
        <v>0</v>
      </c>
      <c r="J11" s="54"/>
      <c r="K11" s="55">
        <f>VLOOKUP($A$6:$A$12,Data!$A$6:$E$16,5,TRUE)*J11</f>
        <v>0</v>
      </c>
      <c r="L11" s="56"/>
      <c r="M11" s="56">
        <f>VLOOKUP($A$6:$A$12,Data!$A$6:$E$16,5,TRUE)*L11</f>
        <v>0</v>
      </c>
      <c r="N11" s="55"/>
      <c r="O11" s="57">
        <f>VLOOKUP($A$6:$A$12,Data!$A$6:$E$16,5,TRUE)*N11</f>
        <v>0</v>
      </c>
      <c r="P11" s="58">
        <f t="shared" si="3"/>
        <v>0</v>
      </c>
      <c r="Q11" s="59">
        <f t="shared" si="3"/>
        <v>0</v>
      </c>
      <c r="R11" s="61">
        <f t="shared" si="0"/>
        <v>0</v>
      </c>
      <c r="S11" s="62">
        <f t="shared" si="0"/>
        <v>0</v>
      </c>
    </row>
    <row r="12" spans="1:19" x14ac:dyDescent="0.55000000000000004">
      <c r="A12" s="60" t="s">
        <v>18</v>
      </c>
      <c r="B12" s="54"/>
      <c r="C12" s="55">
        <f>VLOOKUP($A$6:$A$12,Data!$A$6:$E$16,3,TRUE)*B12</f>
        <v>0</v>
      </c>
      <c r="D12" s="56"/>
      <c r="E12" s="56">
        <f>VLOOKUP($A$6:$A$12,Data!$A$6:$E$16,3,TRUE)*D12</f>
        <v>0</v>
      </c>
      <c r="F12" s="55"/>
      <c r="G12" s="57">
        <f>VLOOKUP($A$6:$A$12,Data!$A$6:$E$16,3,TRUE)*F12</f>
        <v>0</v>
      </c>
      <c r="H12" s="58"/>
      <c r="I12" s="59"/>
      <c r="J12" s="54"/>
      <c r="K12" s="55">
        <f>VLOOKUP($A$6:$A$12,Data!$A$6:$E$16,5,TRUE)*J12</f>
        <v>0</v>
      </c>
      <c r="L12" s="56"/>
      <c r="M12" s="56">
        <f>VLOOKUP($A$6:$A$12,Data!$A$6:$E$16,5,TRUE)*L12</f>
        <v>0</v>
      </c>
      <c r="N12" s="55"/>
      <c r="O12" s="57">
        <f>VLOOKUP($A$6:$A$12,Data!$A$6:$E$16,5,TRUE)*N12</f>
        <v>0</v>
      </c>
      <c r="P12" s="58">
        <f t="shared" si="3"/>
        <v>0</v>
      </c>
      <c r="Q12" s="59">
        <f t="shared" si="3"/>
        <v>0</v>
      </c>
      <c r="R12" s="61">
        <f>B12+D12+F12+J12+L12+N12</f>
        <v>0</v>
      </c>
      <c r="S12" s="62">
        <f>C12+E12+G12+K12+M12+O12</f>
        <v>0</v>
      </c>
    </row>
    <row r="13" spans="1:19" x14ac:dyDescent="0.55000000000000004">
      <c r="A13" s="60" t="s">
        <v>44</v>
      </c>
      <c r="B13" s="54"/>
      <c r="C13" s="55"/>
      <c r="D13" s="56"/>
      <c r="E13" s="56"/>
      <c r="F13" s="55"/>
      <c r="G13" s="57"/>
      <c r="H13" s="58"/>
      <c r="I13" s="59"/>
      <c r="J13" s="54"/>
      <c r="K13" s="55"/>
      <c r="L13" s="56"/>
      <c r="M13" s="56"/>
      <c r="N13" s="55"/>
      <c r="O13" s="57"/>
      <c r="P13" s="58"/>
      <c r="Q13" s="59"/>
      <c r="R13" s="61"/>
      <c r="S13" s="62"/>
    </row>
    <row r="14" spans="1:19" x14ac:dyDescent="0.55000000000000004">
      <c r="A14" s="109" t="s">
        <v>46</v>
      </c>
      <c r="B14" s="44"/>
      <c r="C14" s="45"/>
      <c r="D14" s="46"/>
      <c r="E14" s="46"/>
      <c r="F14" s="45"/>
      <c r="G14" s="47"/>
      <c r="H14" s="48"/>
      <c r="I14" s="49"/>
      <c r="J14" s="44"/>
      <c r="K14" s="45"/>
      <c r="L14" s="46"/>
      <c r="M14" s="46"/>
      <c r="N14" s="45"/>
      <c r="O14" s="47"/>
      <c r="P14" s="48"/>
      <c r="Q14" s="49"/>
      <c r="R14" s="50"/>
      <c r="S14" s="112"/>
    </row>
    <row r="15" spans="1:19" ht="27" thickBot="1" x14ac:dyDescent="0.6">
      <c r="A15" s="129" t="s">
        <v>45</v>
      </c>
      <c r="B15" s="54"/>
      <c r="C15" s="55"/>
      <c r="D15" s="56"/>
      <c r="E15" s="56"/>
      <c r="F15" s="55"/>
      <c r="G15" s="57"/>
      <c r="H15" s="58"/>
      <c r="I15" s="59"/>
      <c r="J15" s="54"/>
      <c r="K15" s="55"/>
      <c r="L15" s="56"/>
      <c r="M15" s="56"/>
      <c r="N15" s="55"/>
      <c r="O15" s="57"/>
      <c r="P15" s="58"/>
      <c r="Q15" s="59"/>
      <c r="R15" s="61"/>
      <c r="S15" s="132"/>
    </row>
    <row r="16" spans="1:19" ht="27" thickBot="1" x14ac:dyDescent="0.6">
      <c r="A16" s="63"/>
      <c r="B16" s="64">
        <f t="shared" ref="B16:G16" si="4">SUM(B6:B12)</f>
        <v>0</v>
      </c>
      <c r="C16" s="65">
        <f t="shared" si="4"/>
        <v>0</v>
      </c>
      <c r="D16" s="66">
        <f t="shared" si="4"/>
        <v>0</v>
      </c>
      <c r="E16" s="66">
        <f t="shared" si="4"/>
        <v>0</v>
      </c>
      <c r="F16" s="65">
        <f t="shared" si="4"/>
        <v>0</v>
      </c>
      <c r="G16" s="67">
        <f t="shared" si="4"/>
        <v>0</v>
      </c>
      <c r="H16" s="68">
        <f t="shared" ref="H16:I16" si="5">B16+D16+F16</f>
        <v>0</v>
      </c>
      <c r="I16" s="69">
        <f t="shared" si="5"/>
        <v>0</v>
      </c>
      <c r="J16" s="64">
        <f t="shared" ref="J16:O16" si="6">SUM(J6:J12)</f>
        <v>0</v>
      </c>
      <c r="K16" s="65">
        <f t="shared" si="6"/>
        <v>0</v>
      </c>
      <c r="L16" s="66">
        <f t="shared" si="6"/>
        <v>0</v>
      </c>
      <c r="M16" s="66">
        <f t="shared" si="6"/>
        <v>0</v>
      </c>
      <c r="N16" s="65">
        <f t="shared" si="6"/>
        <v>0</v>
      </c>
      <c r="O16" s="67">
        <f t="shared" si="6"/>
        <v>0</v>
      </c>
      <c r="P16" s="68">
        <f t="shared" si="3"/>
        <v>0</v>
      </c>
      <c r="Q16" s="69">
        <f t="shared" si="3"/>
        <v>0</v>
      </c>
      <c r="R16" s="64">
        <f>SUM(R6:R12)</f>
        <v>0</v>
      </c>
      <c r="S16" s="67">
        <f>SUM(S6:S12)</f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17" bestFit="1" customWidth="1"/>
    <col min="4" max="4" width="9.125" style="17" bestFit="1" customWidth="1"/>
    <col min="5" max="5" width="10.375" style="17" bestFit="1" customWidth="1"/>
    <col min="6" max="6" width="9.125" style="17" bestFit="1" customWidth="1"/>
    <col min="7" max="7" width="10.375" style="17" bestFit="1" customWidth="1"/>
    <col min="8" max="9" width="10.375" style="17" customWidth="1"/>
    <col min="10" max="10" width="9.375" style="17" bestFit="1" customWidth="1"/>
    <col min="11" max="11" width="11.375" style="17" bestFit="1" customWidth="1"/>
    <col min="12" max="12" width="9.375" style="17" bestFit="1" customWidth="1"/>
    <col min="13" max="13" width="11.375" style="17" bestFit="1" customWidth="1"/>
    <col min="14" max="14" width="9.375" style="17" bestFit="1" customWidth="1"/>
    <col min="15" max="15" width="11.375" style="17" bestFit="1" customWidth="1"/>
    <col min="16" max="17" width="11.375" style="17" customWidth="1"/>
    <col min="18" max="18" width="9" style="1"/>
    <col min="19" max="19" width="10.375" style="1" bestFit="1" customWidth="1"/>
    <col min="20" max="16384" width="9" style="1"/>
  </cols>
  <sheetData>
    <row r="1" spans="1:19" ht="37.5" x14ac:dyDescent="0.75">
      <c r="A1" s="135" t="s">
        <v>65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7"/>
    </row>
    <row r="5" spans="1:19" ht="27" thickBot="1" x14ac:dyDescent="0.6">
      <c r="A5" s="9"/>
      <c r="B5" s="10" t="s">
        <v>10</v>
      </c>
      <c r="C5" s="11" t="s">
        <v>11</v>
      </c>
      <c r="D5" s="12" t="s">
        <v>10</v>
      </c>
      <c r="E5" s="13" t="s">
        <v>11</v>
      </c>
      <c r="F5" s="10" t="s">
        <v>10</v>
      </c>
      <c r="G5" s="11" t="s">
        <v>11</v>
      </c>
      <c r="H5" s="14" t="s">
        <v>10</v>
      </c>
      <c r="I5" s="15" t="s">
        <v>11</v>
      </c>
      <c r="J5" s="10" t="s">
        <v>10</v>
      </c>
      <c r="K5" s="11" t="s">
        <v>11</v>
      </c>
      <c r="L5" s="12" t="s">
        <v>10</v>
      </c>
      <c r="M5" s="13" t="s">
        <v>11</v>
      </c>
      <c r="N5" s="10" t="s">
        <v>10</v>
      </c>
      <c r="O5" s="11" t="s">
        <v>11</v>
      </c>
      <c r="P5" s="14" t="s">
        <v>10</v>
      </c>
      <c r="Q5" s="15" t="s">
        <v>11</v>
      </c>
      <c r="R5" s="10" t="s">
        <v>10</v>
      </c>
      <c r="S5" s="16" t="s">
        <v>11</v>
      </c>
    </row>
    <row r="6" spans="1:19" x14ac:dyDescent="0.55000000000000004">
      <c r="A6" s="34" t="s">
        <v>12</v>
      </c>
      <c r="B6" s="35"/>
      <c r="C6" s="36">
        <f>VLOOKUP($A$6:$A$12,Data!$A$6:$E$16,3,TRUE)*B6</f>
        <v>0</v>
      </c>
      <c r="D6" s="37"/>
      <c r="E6" s="37">
        <f>VLOOKUP($A$6:$A$12,Data!$A$6:$E$16,3,TRUE)*D6</f>
        <v>0</v>
      </c>
      <c r="F6" s="36"/>
      <c r="G6" s="38">
        <f>VLOOKUP($A$6:$A$12,Data!$A$6:$E$16,3,TRUE)*F6</f>
        <v>0</v>
      </c>
      <c r="H6" s="39">
        <f>B6+D6+F6</f>
        <v>0</v>
      </c>
      <c r="I6" s="40">
        <f>C6+E6+G6</f>
        <v>0</v>
      </c>
      <c r="J6" s="35"/>
      <c r="K6" s="70">
        <f>VLOOKUP($A$6:$A$12,Data!$A$6:$E$16,5,TRUE)*J6</f>
        <v>0</v>
      </c>
      <c r="L6" s="37"/>
      <c r="M6" s="37">
        <f>VLOOKUP($A$6:$A$12,Data!$A$6:$E$16,5,TRUE)*L6</f>
        <v>0</v>
      </c>
      <c r="N6" s="36"/>
      <c r="O6" s="38">
        <f>VLOOKUP($A$6:$A$12,Data!$A$6:$E$16,5,TRUE)*N6</f>
        <v>0</v>
      </c>
      <c r="P6" s="39">
        <f>J6+L6+N6</f>
        <v>0</v>
      </c>
      <c r="Q6" s="40">
        <f>K6+M6+O6</f>
        <v>0</v>
      </c>
      <c r="R6" s="41">
        <f t="shared" ref="R6:S11" si="0">B6+D6+F6+J6+L6+N6</f>
        <v>0</v>
      </c>
      <c r="S6" s="42">
        <f t="shared" si="0"/>
        <v>0</v>
      </c>
    </row>
    <row r="7" spans="1:19" x14ac:dyDescent="0.55000000000000004">
      <c r="A7" s="43" t="s">
        <v>13</v>
      </c>
      <c r="B7" s="44"/>
      <c r="C7" s="45">
        <f>VLOOKUP($A$6:$A$12,Data!$A$6:$E$16,3,TRUE)*B7</f>
        <v>0</v>
      </c>
      <c r="D7" s="46"/>
      <c r="E7" s="46">
        <f>VLOOKUP($A$6:$A$12,Data!$A$6:$E$16,3,TRUE)*D7</f>
        <v>0</v>
      </c>
      <c r="F7" s="45"/>
      <c r="G7" s="47">
        <f>VLOOKUP($A$6:$A$12,Data!$A$6:$E$16,3,TRUE)*F7</f>
        <v>0</v>
      </c>
      <c r="H7" s="39">
        <f t="shared" ref="H7:H11" si="1">B7+D7+F7</f>
        <v>0</v>
      </c>
      <c r="I7" s="40">
        <f t="shared" ref="I7:I11" si="2">C7+E7+G7</f>
        <v>0</v>
      </c>
      <c r="J7" s="44"/>
      <c r="K7" s="45">
        <f>VLOOKUP($A$6:$A$12,Data!$A$6:$E$16,5,TRUE)*J7</f>
        <v>0</v>
      </c>
      <c r="L7" s="46"/>
      <c r="M7" s="46">
        <f>VLOOKUP($A$6:$A$12,Data!$A$6:$E$16,5,TRUE)*L7</f>
        <v>0</v>
      </c>
      <c r="N7" s="45"/>
      <c r="O7" s="47">
        <f>VLOOKUP($A$6:$A$12,Data!$A$6:$E$16,5,TRUE)*N7</f>
        <v>0</v>
      </c>
      <c r="P7" s="48">
        <f t="shared" ref="P7:Q16" si="3">J7+L7+N7</f>
        <v>0</v>
      </c>
      <c r="Q7" s="49">
        <f t="shared" si="3"/>
        <v>0</v>
      </c>
      <c r="R7" s="50">
        <f t="shared" si="0"/>
        <v>0</v>
      </c>
      <c r="S7" s="51">
        <f t="shared" si="0"/>
        <v>0</v>
      </c>
    </row>
    <row r="8" spans="1:19" x14ac:dyDescent="0.55000000000000004">
      <c r="A8" s="52" t="s">
        <v>14</v>
      </c>
      <c r="B8" s="44"/>
      <c r="C8" s="45">
        <f>VLOOKUP($A$6:$A$12,Data!$A$6:$E$16,3,TRUE)*B8</f>
        <v>0</v>
      </c>
      <c r="D8" s="46"/>
      <c r="E8" s="46">
        <f>VLOOKUP($A$6:$A$12,Data!$A$6:$E$16,3,TRUE)*D8</f>
        <v>0</v>
      </c>
      <c r="F8" s="45"/>
      <c r="G8" s="47">
        <f>VLOOKUP($A$6:$A$12,Data!$A$6:$E$16,3,TRUE)*F8</f>
        <v>0</v>
      </c>
      <c r="H8" s="39">
        <f t="shared" si="1"/>
        <v>0</v>
      </c>
      <c r="I8" s="40">
        <f t="shared" si="2"/>
        <v>0</v>
      </c>
      <c r="J8" s="44"/>
      <c r="K8" s="45">
        <f>VLOOKUP($A$6:$A$12,Data!$A$6:$E$16,5,TRUE)*J8</f>
        <v>0</v>
      </c>
      <c r="L8" s="46"/>
      <c r="M8" s="46">
        <f>VLOOKUP($A$6:$A$12,Data!$A$6:$E$16,5,TRUE)*L8</f>
        <v>0</v>
      </c>
      <c r="N8" s="45"/>
      <c r="O8" s="47">
        <f>VLOOKUP($A$6:$A$12,Data!$A$6:$E$16,5,TRUE)*N8</f>
        <v>0</v>
      </c>
      <c r="P8" s="48">
        <f t="shared" si="3"/>
        <v>0</v>
      </c>
      <c r="Q8" s="49">
        <f t="shared" si="3"/>
        <v>0</v>
      </c>
      <c r="R8" s="50">
        <f t="shared" si="0"/>
        <v>0</v>
      </c>
      <c r="S8" s="51">
        <f t="shared" si="0"/>
        <v>0</v>
      </c>
    </row>
    <row r="9" spans="1:19" x14ac:dyDescent="0.55000000000000004">
      <c r="A9" s="53" t="s">
        <v>15</v>
      </c>
      <c r="B9" s="54"/>
      <c r="C9" s="55">
        <f>VLOOKUP($A$6:$A$12,Data!$A$6:$E$16,3,TRUE)*B9</f>
        <v>0</v>
      </c>
      <c r="D9" s="56"/>
      <c r="E9" s="56">
        <f>VLOOKUP($A$6:$A$12,Data!$A$6:$E$16,3,TRUE)*D9</f>
        <v>0</v>
      </c>
      <c r="F9" s="55"/>
      <c r="G9" s="57">
        <f>VLOOKUP($A$6:$A$12,Data!$A$6:$E$16,3,TRUE)*F9</f>
        <v>0</v>
      </c>
      <c r="H9" s="39">
        <f t="shared" si="1"/>
        <v>0</v>
      </c>
      <c r="I9" s="40">
        <f t="shared" si="2"/>
        <v>0</v>
      </c>
      <c r="J9" s="54"/>
      <c r="K9" s="55">
        <f>VLOOKUP($A$6:$A$12,Data!$A$6:$E$16,5,TRUE)*J9</f>
        <v>0</v>
      </c>
      <c r="L9" s="56"/>
      <c r="M9" s="56">
        <f>VLOOKUP($A$6:$A$12,Data!$A$6:$E$16,5,TRUE)*L9</f>
        <v>0</v>
      </c>
      <c r="N9" s="55"/>
      <c r="O9" s="57">
        <f>VLOOKUP($A$6:$A$12,Data!$A$6:$E$16,5,TRUE)*N9</f>
        <v>0</v>
      </c>
      <c r="P9" s="58">
        <f t="shared" si="3"/>
        <v>0</v>
      </c>
      <c r="Q9" s="59">
        <f t="shared" si="3"/>
        <v>0</v>
      </c>
      <c r="R9" s="50">
        <f t="shared" si="0"/>
        <v>0</v>
      </c>
      <c r="S9" s="51">
        <f t="shared" si="0"/>
        <v>0</v>
      </c>
    </row>
    <row r="10" spans="1:19" x14ac:dyDescent="0.55000000000000004">
      <c r="A10" s="60" t="s">
        <v>16</v>
      </c>
      <c r="B10" s="54"/>
      <c r="C10" s="55">
        <f>VLOOKUP($A$6:$A$12,Data!$A$6:$E$16,3,TRUE)*B10</f>
        <v>0</v>
      </c>
      <c r="D10" s="56"/>
      <c r="E10" s="56">
        <f>VLOOKUP($A$6:$A$12,Data!$A$6:$E$16,3,TRUE)*D10</f>
        <v>0</v>
      </c>
      <c r="F10" s="55"/>
      <c r="G10" s="57">
        <f>VLOOKUP($A$6:$A$12,Data!$A$6:$E$16,3,TRUE)*F10</f>
        <v>0</v>
      </c>
      <c r="H10" s="39">
        <f t="shared" si="1"/>
        <v>0</v>
      </c>
      <c r="I10" s="40">
        <f t="shared" si="2"/>
        <v>0</v>
      </c>
      <c r="J10" s="54"/>
      <c r="K10" s="55">
        <f>VLOOKUP($A$6:$A$12,Data!$A$6:$E$16,5,TRUE)*J10</f>
        <v>0</v>
      </c>
      <c r="L10" s="56"/>
      <c r="M10" s="56">
        <f>VLOOKUP($A$6:$A$12,Data!$A$6:$E$16,5,TRUE)*L10</f>
        <v>0</v>
      </c>
      <c r="N10" s="55"/>
      <c r="O10" s="57">
        <f>VLOOKUP($A$6:$A$12,Data!$A$6:$E$16,5,TRUE)*N10</f>
        <v>0</v>
      </c>
      <c r="P10" s="58">
        <f t="shared" si="3"/>
        <v>0</v>
      </c>
      <c r="Q10" s="59">
        <f t="shared" si="3"/>
        <v>0</v>
      </c>
      <c r="R10" s="61">
        <f t="shared" si="0"/>
        <v>0</v>
      </c>
      <c r="S10" s="62">
        <f t="shared" si="0"/>
        <v>0</v>
      </c>
    </row>
    <row r="11" spans="1:19" x14ac:dyDescent="0.55000000000000004">
      <c r="A11" s="53" t="s">
        <v>17</v>
      </c>
      <c r="B11" s="54"/>
      <c r="C11" s="55">
        <f>VLOOKUP($A$6:$A$12,Data!$A$6:$E$16,3,TRUE)*B11</f>
        <v>0</v>
      </c>
      <c r="D11" s="56"/>
      <c r="E11" s="56">
        <f>VLOOKUP($A$6:$A$12,Data!$A$6:$E$16,3,TRUE)*D11</f>
        <v>0</v>
      </c>
      <c r="F11" s="55"/>
      <c r="G11" s="57">
        <f>VLOOKUP($A$6:$A$12,Data!$A$6:$E$16,3,TRUE)*F11</f>
        <v>0</v>
      </c>
      <c r="H11" s="39">
        <f t="shared" si="1"/>
        <v>0</v>
      </c>
      <c r="I11" s="40">
        <f t="shared" si="2"/>
        <v>0</v>
      </c>
      <c r="J11" s="54"/>
      <c r="K11" s="55">
        <f>VLOOKUP($A$6:$A$12,Data!$A$6:$E$16,5,TRUE)*J11</f>
        <v>0</v>
      </c>
      <c r="L11" s="56"/>
      <c r="M11" s="56">
        <f>VLOOKUP($A$6:$A$12,Data!$A$6:$E$16,5,TRUE)*L11</f>
        <v>0</v>
      </c>
      <c r="N11" s="55"/>
      <c r="O11" s="57">
        <f>VLOOKUP($A$6:$A$12,Data!$A$6:$E$16,5,TRUE)*N11</f>
        <v>0</v>
      </c>
      <c r="P11" s="58">
        <f t="shared" si="3"/>
        <v>0</v>
      </c>
      <c r="Q11" s="59">
        <f t="shared" si="3"/>
        <v>0</v>
      </c>
      <c r="R11" s="61">
        <f t="shared" si="0"/>
        <v>0</v>
      </c>
      <c r="S11" s="62">
        <f t="shared" si="0"/>
        <v>0</v>
      </c>
    </row>
    <row r="12" spans="1:19" x14ac:dyDescent="0.55000000000000004">
      <c r="A12" s="60" t="s">
        <v>18</v>
      </c>
      <c r="B12" s="54"/>
      <c r="C12" s="55">
        <f>VLOOKUP($A$6:$A$12,Data!$A$6:$E$16,3,TRUE)*B12</f>
        <v>0</v>
      </c>
      <c r="D12" s="56"/>
      <c r="E12" s="56">
        <f>VLOOKUP($A$6:$A$12,Data!$A$6:$E$16,3,TRUE)*D12</f>
        <v>0</v>
      </c>
      <c r="F12" s="55"/>
      <c r="G12" s="57">
        <f>VLOOKUP($A$6:$A$12,Data!$A$6:$E$16,3,TRUE)*F12</f>
        <v>0</v>
      </c>
      <c r="H12" s="58"/>
      <c r="I12" s="59"/>
      <c r="J12" s="54"/>
      <c r="K12" s="55">
        <f>VLOOKUP($A$6:$A$12,Data!$A$6:$E$16,5,TRUE)*J12</f>
        <v>0</v>
      </c>
      <c r="L12" s="56"/>
      <c r="M12" s="56">
        <f>VLOOKUP($A$6:$A$12,Data!$A$6:$E$16,5,TRUE)*L12</f>
        <v>0</v>
      </c>
      <c r="N12" s="55"/>
      <c r="O12" s="57">
        <f>VLOOKUP($A$6:$A$12,Data!$A$6:$E$16,5,TRUE)*N12</f>
        <v>0</v>
      </c>
      <c r="P12" s="58">
        <f t="shared" si="3"/>
        <v>0</v>
      </c>
      <c r="Q12" s="59">
        <f t="shared" si="3"/>
        <v>0</v>
      </c>
      <c r="R12" s="61">
        <f>B12+D12+F12+J12+L12+N12</f>
        <v>0</v>
      </c>
      <c r="S12" s="62">
        <f>C12+E12+G12+K12+M12+O12</f>
        <v>0</v>
      </c>
    </row>
    <row r="13" spans="1:19" x14ac:dyDescent="0.55000000000000004">
      <c r="A13" s="60" t="s">
        <v>44</v>
      </c>
      <c r="B13" s="54"/>
      <c r="C13" s="55"/>
      <c r="D13" s="56"/>
      <c r="E13" s="56"/>
      <c r="F13" s="55"/>
      <c r="G13" s="57"/>
      <c r="H13" s="58"/>
      <c r="I13" s="59"/>
      <c r="J13" s="54"/>
      <c r="K13" s="55"/>
      <c r="L13" s="56"/>
      <c r="M13" s="56"/>
      <c r="N13" s="55"/>
      <c r="O13" s="57"/>
      <c r="P13" s="58"/>
      <c r="Q13" s="59"/>
      <c r="R13" s="61"/>
      <c r="S13" s="62"/>
    </row>
    <row r="14" spans="1:19" x14ac:dyDescent="0.55000000000000004">
      <c r="A14" s="109" t="s">
        <v>46</v>
      </c>
      <c r="B14" s="44"/>
      <c r="C14" s="45"/>
      <c r="D14" s="46"/>
      <c r="E14" s="46"/>
      <c r="F14" s="45"/>
      <c r="G14" s="47"/>
      <c r="H14" s="48"/>
      <c r="I14" s="49"/>
      <c r="J14" s="44"/>
      <c r="K14" s="45"/>
      <c r="L14" s="46"/>
      <c r="M14" s="46"/>
      <c r="N14" s="45"/>
      <c r="O14" s="47"/>
      <c r="P14" s="48"/>
      <c r="Q14" s="49"/>
      <c r="R14" s="50"/>
      <c r="S14" s="112"/>
    </row>
    <row r="15" spans="1:19" ht="27" thickBot="1" x14ac:dyDescent="0.6">
      <c r="A15" s="129" t="s">
        <v>45</v>
      </c>
      <c r="B15" s="54"/>
      <c r="C15" s="55"/>
      <c r="D15" s="56"/>
      <c r="E15" s="56"/>
      <c r="F15" s="55"/>
      <c r="G15" s="57"/>
      <c r="H15" s="58"/>
      <c r="I15" s="59"/>
      <c r="J15" s="54"/>
      <c r="K15" s="55"/>
      <c r="L15" s="56"/>
      <c r="M15" s="56"/>
      <c r="N15" s="55"/>
      <c r="O15" s="57"/>
      <c r="P15" s="58"/>
      <c r="Q15" s="59"/>
      <c r="R15" s="61"/>
      <c r="S15" s="132"/>
    </row>
    <row r="16" spans="1:19" ht="27" thickBot="1" x14ac:dyDescent="0.6">
      <c r="A16" s="63"/>
      <c r="B16" s="64">
        <f t="shared" ref="B16:G16" si="4">SUM(B6:B12)</f>
        <v>0</v>
      </c>
      <c r="C16" s="65">
        <f t="shared" si="4"/>
        <v>0</v>
      </c>
      <c r="D16" s="66">
        <f t="shared" si="4"/>
        <v>0</v>
      </c>
      <c r="E16" s="66">
        <f t="shared" si="4"/>
        <v>0</v>
      </c>
      <c r="F16" s="65">
        <f t="shared" si="4"/>
        <v>0</v>
      </c>
      <c r="G16" s="67">
        <f t="shared" si="4"/>
        <v>0</v>
      </c>
      <c r="H16" s="68">
        <f t="shared" ref="H16:I16" si="5">B16+D16+F16</f>
        <v>0</v>
      </c>
      <c r="I16" s="69">
        <f t="shared" si="5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66">
        <f t="shared" si="6"/>
        <v>0</v>
      </c>
      <c r="N16" s="65">
        <f t="shared" si="6"/>
        <v>0</v>
      </c>
      <c r="O16" s="67">
        <f t="shared" si="6"/>
        <v>0</v>
      </c>
      <c r="P16" s="68">
        <f t="shared" si="3"/>
        <v>0</v>
      </c>
      <c r="Q16" s="69">
        <f t="shared" si="3"/>
        <v>0</v>
      </c>
      <c r="R16" s="64">
        <f>SUM(R6:R12)</f>
        <v>0</v>
      </c>
      <c r="S16" s="67">
        <f>SUM(S6:S12)</f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0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 t="shared" si="3"/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>B12+D12+F12</f>
        <v>0</v>
      </c>
      <c r="I12" s="82">
        <f>C12+E12+G12</f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4">SUM(B6:B12)</f>
        <v>0</v>
      </c>
      <c r="C16" s="71">
        <f t="shared" si="4"/>
        <v>0</v>
      </c>
      <c r="D16" s="66">
        <f t="shared" si="4"/>
        <v>0</v>
      </c>
      <c r="E16" s="83">
        <f t="shared" si="4"/>
        <v>0</v>
      </c>
      <c r="F16" s="65">
        <f t="shared" si="4"/>
        <v>0</v>
      </c>
      <c r="G16" s="84">
        <f t="shared" si="4"/>
        <v>0</v>
      </c>
      <c r="H16" s="68">
        <f t="shared" ref="H16:I16" si="5">B16+D16+F16</f>
        <v>0</v>
      </c>
      <c r="I16" s="85">
        <f t="shared" si="5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sqref="A1:S1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VLOOKUP($A$6:$A$13,Data!$A$6:$E$16,3,TRUE)*B6</f>
        <v>0</v>
      </c>
      <c r="D6" s="37"/>
      <c r="E6" s="72">
        <f>VLOOKUP($A$6:$A$13,Data!$A$6:$E$16,3,TRUE)*D6</f>
        <v>0</v>
      </c>
      <c r="F6" s="36"/>
      <c r="G6" s="73">
        <f>VLOOKUP($A$6:$A$13,Data!$A$6:$E$16,3,TRUE)*F6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VLOOKUP($A$6:$A$13,Data!$A$6:$E$16,5,TRUE)*J6</f>
        <v>0</v>
      </c>
      <c r="L6" s="37"/>
      <c r="M6" s="72">
        <f>VLOOKUP($A$6:$A$13,Data!$A$6:$E$16,5,TRUE)*L6</f>
        <v>0</v>
      </c>
      <c r="N6" s="36"/>
      <c r="O6" s="73">
        <f>VLOOKUP($A$6:$A$13,Data!$A$6:$E$16,5,TRUE)*N6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VLOOKUP($A$6:$A$13,Data!$A$6:$E$16,3,TRUE)*B7</f>
        <v>0</v>
      </c>
      <c r="D7" s="46"/>
      <c r="E7" s="72">
        <f>VLOOKUP($A$6:$A$13,Data!$A$6:$E$16,3,TRUE)*D7</f>
        <v>0</v>
      </c>
      <c r="F7" s="45"/>
      <c r="G7" s="73">
        <f>VLOOKUP($A$6:$A$13,Data!$A$6:$E$16,3,TRUE)*F7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0">
        <f>VLOOKUP($A$6:$A$13,Data!$A$6:$E$16,5,TRUE)*J7</f>
        <v>0</v>
      </c>
      <c r="L7" s="46"/>
      <c r="M7" s="72">
        <f>VLOOKUP($A$6:$A$13,Data!$A$6:$E$16,5,TRUE)*L7</f>
        <v>0</v>
      </c>
      <c r="N7" s="45"/>
      <c r="O7" s="73">
        <f>VLOOKUP($A$6:$A$13,Data!$A$6:$E$16,5,TRUE)*N7</f>
        <v>0</v>
      </c>
      <c r="P7" s="48">
        <f t="shared" ref="P7:Q16" si="2">J7+L7+N7</f>
        <v>0</v>
      </c>
      <c r="Q7" s="74">
        <f t="shared" ref="Q7:Q13" si="3">K7+M7+O7</f>
        <v>0</v>
      </c>
      <c r="R7" s="50">
        <f t="shared" ref="R7:S16" si="4">H7+P7</f>
        <v>0</v>
      </c>
      <c r="S7" s="73">
        <f t="shared" ref="S7:S13" si="5">I7+Q7</f>
        <v>0</v>
      </c>
    </row>
    <row r="8" spans="1:19" x14ac:dyDescent="0.55000000000000004">
      <c r="A8" s="52" t="s">
        <v>14</v>
      </c>
      <c r="B8" s="44"/>
      <c r="C8" s="70">
        <f>VLOOKUP($A$6:$A$13,Data!$A$6:$E$16,3,TRUE)*B8</f>
        <v>0</v>
      </c>
      <c r="D8" s="46"/>
      <c r="E8" s="72">
        <f>VLOOKUP($A$6:$A$13,Data!$A$6:$E$16,3,TRUE)*D8</f>
        <v>0</v>
      </c>
      <c r="F8" s="45"/>
      <c r="G8" s="73">
        <f>VLOOKUP($A$6:$A$13,Data!$A$6:$E$16,3,TRUE)*F8</f>
        <v>0</v>
      </c>
      <c r="H8" s="39">
        <f t="shared" si="0"/>
        <v>0</v>
      </c>
      <c r="I8" s="74">
        <f t="shared" si="1"/>
        <v>0</v>
      </c>
      <c r="J8" s="44"/>
      <c r="K8" s="70">
        <f>VLOOKUP($A$6:$A$13,Data!$A$6:$E$16,5,TRUE)*J8</f>
        <v>0</v>
      </c>
      <c r="L8" s="46"/>
      <c r="M8" s="72">
        <f>VLOOKUP($A$6:$A$13,Data!$A$6:$E$16,5,TRUE)*L8</f>
        <v>0</v>
      </c>
      <c r="N8" s="45"/>
      <c r="O8" s="73">
        <f>VLOOKUP($A$6:$A$13,Data!$A$6:$E$16,5,TRUE)*N8</f>
        <v>0</v>
      </c>
      <c r="P8" s="48">
        <f t="shared" si="2"/>
        <v>0</v>
      </c>
      <c r="Q8" s="74">
        <f t="shared" si="3"/>
        <v>0</v>
      </c>
      <c r="R8" s="50">
        <f>H8+P8</f>
        <v>0</v>
      </c>
      <c r="S8" s="73">
        <f t="shared" si="5"/>
        <v>0</v>
      </c>
    </row>
    <row r="9" spans="1:19" x14ac:dyDescent="0.55000000000000004">
      <c r="A9" s="53" t="s">
        <v>15</v>
      </c>
      <c r="B9" s="54"/>
      <c r="C9" s="70">
        <f>VLOOKUP($A$6:$A$13,Data!$A$6:$E$16,3,TRUE)*B9</f>
        <v>0</v>
      </c>
      <c r="D9" s="56"/>
      <c r="E9" s="72">
        <f>VLOOKUP($A$6:$A$13,Data!$A$6:$E$16,3,TRUE)*D9</f>
        <v>0</v>
      </c>
      <c r="F9" s="55"/>
      <c r="G9" s="73">
        <f>VLOOKUP($A$6:$A$13,Data!$A$6:$E$16,3,TRUE)*F9</f>
        <v>0</v>
      </c>
      <c r="H9" s="39">
        <f t="shared" si="0"/>
        <v>0</v>
      </c>
      <c r="I9" s="74">
        <f t="shared" si="1"/>
        <v>0</v>
      </c>
      <c r="J9" s="54"/>
      <c r="K9" s="70">
        <f>VLOOKUP($A$6:$A$13,Data!$A$6:$E$16,5,TRUE)*J9</f>
        <v>0</v>
      </c>
      <c r="L9" s="56"/>
      <c r="M9" s="72">
        <f>VLOOKUP($A$6:$A$13,Data!$A$6:$E$16,5,TRUE)*L9</f>
        <v>0</v>
      </c>
      <c r="N9" s="55"/>
      <c r="O9" s="73">
        <f>VLOOKUP($A$6:$A$13,Data!$A$6:$E$16,5,TRUE)*N9</f>
        <v>0</v>
      </c>
      <c r="P9" s="58">
        <f t="shared" si="2"/>
        <v>0</v>
      </c>
      <c r="Q9" s="74">
        <f t="shared" si="3"/>
        <v>0</v>
      </c>
      <c r="R9" s="50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/>
      <c r="C10" s="70">
        <f>VLOOKUP($A$6:$A$13,Data!$A$6:$E$16,3,TRUE)*B10</f>
        <v>0</v>
      </c>
      <c r="D10" s="56"/>
      <c r="E10" s="72">
        <f>VLOOKUP($A$6:$A$13,Data!$A$6:$E$16,3,TRUE)*D10</f>
        <v>0</v>
      </c>
      <c r="F10" s="55"/>
      <c r="G10" s="73">
        <f>VLOOKUP($A$6:$A$13,Data!$A$6:$E$16,3,TRUE)*F10</f>
        <v>0</v>
      </c>
      <c r="H10" s="39">
        <f t="shared" si="0"/>
        <v>0</v>
      </c>
      <c r="I10" s="74">
        <f t="shared" si="1"/>
        <v>0</v>
      </c>
      <c r="J10" s="54"/>
      <c r="K10" s="70">
        <f>VLOOKUP($A$6:$A$13,Data!$A$6:$E$16,5,TRUE)*J10</f>
        <v>0</v>
      </c>
      <c r="L10" s="56"/>
      <c r="M10" s="72">
        <f>VLOOKUP($A$6:$A$13,Data!$A$6:$E$16,5,TRUE)*L10</f>
        <v>0</v>
      </c>
      <c r="N10" s="55"/>
      <c r="O10" s="73">
        <f>VLOOKUP($A$6:$A$13,Data!$A$6:$E$16,5,TRUE)*N10</f>
        <v>0</v>
      </c>
      <c r="P10" s="58">
        <f t="shared" si="2"/>
        <v>0</v>
      </c>
      <c r="Q10" s="74">
        <f t="shared" si="3"/>
        <v>0</v>
      </c>
      <c r="R10" s="6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/>
      <c r="C11" s="70">
        <f>VLOOKUP($A$6:$A$13,Data!$A$6:$E$16,3,TRUE)*B11</f>
        <v>0</v>
      </c>
      <c r="D11" s="56"/>
      <c r="E11" s="72">
        <f>VLOOKUP($A$6:$A$13,Data!$A$6:$E$16,3,TRUE)*D11</f>
        <v>0</v>
      </c>
      <c r="F11" s="55"/>
      <c r="G11" s="73">
        <f>VLOOKUP($A$6:$A$13,Data!$A$6:$E$16,3,TRUE)*F11</f>
        <v>0</v>
      </c>
      <c r="H11" s="39">
        <f t="shared" si="0"/>
        <v>0</v>
      </c>
      <c r="I11" s="74">
        <f t="shared" si="1"/>
        <v>0</v>
      </c>
      <c r="J11" s="54"/>
      <c r="K11" s="70">
        <f>VLOOKUP($A$6:$A$13,Data!$A$6:$E$16,5,TRUE)*J11</f>
        <v>0</v>
      </c>
      <c r="L11" s="56"/>
      <c r="M11" s="72">
        <f>VLOOKUP($A$6:$A$13,Data!$A$6:$E$16,5,TRUE)*L11</f>
        <v>0</v>
      </c>
      <c r="N11" s="55"/>
      <c r="O11" s="73">
        <f>VLOOKUP($A$6:$A$13,Data!$A$6:$E$16,5,TRUE)*N11</f>
        <v>0</v>
      </c>
      <c r="P11" s="58">
        <f t="shared" si="2"/>
        <v>0</v>
      </c>
      <c r="Q11" s="74">
        <f t="shared" si="3"/>
        <v>0</v>
      </c>
      <c r="R11" s="6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/>
      <c r="C12" s="70">
        <f>VLOOKUP($A$6:$A$13,Data!$A$6:$E$16,3,TRUE)*B12</f>
        <v>0</v>
      </c>
      <c r="D12" s="56"/>
      <c r="E12" s="72">
        <f>VLOOKUP($A$6:$A$13,Data!$A$6:$E$16,3,TRUE)*D12</f>
        <v>0</v>
      </c>
      <c r="F12" s="55"/>
      <c r="G12" s="73">
        <f>VLOOKUP($A$6:$A$13,Data!$A$6:$E$16,3,TRUE)*F12</f>
        <v>0</v>
      </c>
      <c r="H12" s="58">
        <f t="shared" ref="H12:I16" si="6">B12+D12+F12</f>
        <v>0</v>
      </c>
      <c r="I12" s="82">
        <f t="shared" si="6"/>
        <v>0</v>
      </c>
      <c r="J12" s="54"/>
      <c r="K12" s="70">
        <f>VLOOKUP($A$6:$A$13,Data!$A$6:$E$16,5,TRUE)*J12</f>
        <v>0</v>
      </c>
      <c r="L12" s="56"/>
      <c r="M12" s="72">
        <f>VLOOKUP($A$6:$A$13,Data!$A$6:$E$16,5,TRUE)*L12</f>
        <v>0</v>
      </c>
      <c r="N12" s="55"/>
      <c r="O12" s="73">
        <f>VLOOKUP($A$6:$A$13,Data!$A$6:$E$16,5,TRUE)*N12</f>
        <v>0</v>
      </c>
      <c r="P12" s="58">
        <f t="shared" si="2"/>
        <v>0</v>
      </c>
      <c r="Q12" s="74">
        <f t="shared" si="3"/>
        <v>0</v>
      </c>
      <c r="R12" s="6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/>
      <c r="C13" s="106">
        <f>VLOOKUP($A$6:$A$13,Data!$A$6:$E$16,3,TRUE)*B13</f>
        <v>0</v>
      </c>
      <c r="D13" s="56"/>
      <c r="E13" s="107">
        <f>VLOOKUP($A$6:$A$13,Data!$A$6:$E$16,3,TRUE)*D13</f>
        <v>0</v>
      </c>
      <c r="F13" s="55"/>
      <c r="G13" s="108">
        <f>VLOOKUP($A$6:$A$13,Data!$A$6:$E$16,3,TRUE)*F13</f>
        <v>0</v>
      </c>
      <c r="H13" s="58"/>
      <c r="I13" s="82"/>
      <c r="J13" s="54"/>
      <c r="K13" s="106">
        <f>VLOOKUP($A$6:$A$13,Data!$A$6:$E$16,5,TRUE)*J13</f>
        <v>0</v>
      </c>
      <c r="L13" s="56"/>
      <c r="M13" s="107">
        <f>VLOOKUP($A$6:$A$13,Data!$A$6:$E$16,5,TRUE)*L13</f>
        <v>0</v>
      </c>
      <c r="N13" s="55"/>
      <c r="O13" s="108">
        <f>VLOOKUP($A$6:$A$13,Data!$A$6:$E$16,5,TRUE)*N13</f>
        <v>0</v>
      </c>
      <c r="P13" s="58"/>
      <c r="Q13" s="90">
        <f t="shared" si="3"/>
        <v>0</v>
      </c>
      <c r="R13" s="61"/>
      <c r="S13" s="108">
        <f t="shared" si="5"/>
        <v>0</v>
      </c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7">SUM(B6:B12)</f>
        <v>0</v>
      </c>
      <c r="C16" s="71">
        <f t="shared" si="7"/>
        <v>0</v>
      </c>
      <c r="D16" s="66">
        <f t="shared" si="7"/>
        <v>0</v>
      </c>
      <c r="E16" s="83">
        <f t="shared" si="7"/>
        <v>0</v>
      </c>
      <c r="F16" s="65">
        <f t="shared" si="7"/>
        <v>0</v>
      </c>
      <c r="G16" s="84">
        <f t="shared" si="7"/>
        <v>0</v>
      </c>
      <c r="H16" s="68">
        <f t="shared" si="6"/>
        <v>0</v>
      </c>
      <c r="I16" s="85">
        <f t="shared" si="6"/>
        <v>0</v>
      </c>
      <c r="J16" s="64">
        <f t="shared" ref="J16:O16" si="8">SUM(J6:J12)</f>
        <v>0</v>
      </c>
      <c r="K16" s="71">
        <f t="shared" si="8"/>
        <v>0</v>
      </c>
      <c r="L16" s="66">
        <f t="shared" si="8"/>
        <v>0</v>
      </c>
      <c r="M16" s="83">
        <f t="shared" si="8"/>
        <v>0</v>
      </c>
      <c r="N16" s="65">
        <f t="shared" si="8"/>
        <v>0</v>
      </c>
      <c r="O16" s="84">
        <f t="shared" si="8"/>
        <v>0</v>
      </c>
      <c r="P16" s="68">
        <f t="shared" si="2"/>
        <v>0</v>
      </c>
      <c r="Q16" s="85">
        <f t="shared" si="2"/>
        <v>0</v>
      </c>
      <c r="R16" s="64">
        <f t="shared" si="4"/>
        <v>0</v>
      </c>
      <c r="S16" s="84">
        <f t="shared" si="4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0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 t="shared" si="3"/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>B12+D12+F12</f>
        <v>0</v>
      </c>
      <c r="I12" s="82">
        <f>C12+E12+G12</f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4">SUM(B6:B12)</f>
        <v>0</v>
      </c>
      <c r="C16" s="71">
        <f t="shared" si="4"/>
        <v>0</v>
      </c>
      <c r="D16" s="66">
        <f t="shared" si="4"/>
        <v>0</v>
      </c>
      <c r="E16" s="83">
        <f t="shared" si="4"/>
        <v>0</v>
      </c>
      <c r="F16" s="65">
        <f t="shared" si="4"/>
        <v>0</v>
      </c>
      <c r="G16" s="84">
        <f t="shared" si="4"/>
        <v>0</v>
      </c>
      <c r="H16" s="68">
        <f t="shared" ref="H16:I16" si="5">B16+D16+F16</f>
        <v>0</v>
      </c>
      <c r="I16" s="85">
        <f t="shared" si="5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0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 t="shared" si="3"/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>B12+D12+F12</f>
        <v>0</v>
      </c>
      <c r="I12" s="82">
        <f>C12+E12+G12</f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4">SUM(B6:B12)</f>
        <v>0</v>
      </c>
      <c r="C16" s="71">
        <f t="shared" si="4"/>
        <v>0</v>
      </c>
      <c r="D16" s="66">
        <f t="shared" si="4"/>
        <v>0</v>
      </c>
      <c r="E16" s="83">
        <f t="shared" si="4"/>
        <v>0</v>
      </c>
      <c r="F16" s="65">
        <f t="shared" si="4"/>
        <v>0</v>
      </c>
      <c r="G16" s="84">
        <f t="shared" si="4"/>
        <v>0</v>
      </c>
      <c r="H16" s="68">
        <f t="shared" ref="H16:I16" si="5">B16+D16+F16</f>
        <v>0</v>
      </c>
      <c r="I16" s="85">
        <f t="shared" si="5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71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5" style="29" bestFit="1" customWidth="1"/>
    <col min="4" max="4" width="9.125" style="17" bestFit="1" customWidth="1"/>
    <col min="5" max="5" width="10.375" style="29" bestFit="1" customWidth="1"/>
    <col min="6" max="6" width="9.125" style="17" bestFit="1" customWidth="1"/>
    <col min="7" max="7" width="10.375" style="29" bestFit="1" customWidth="1"/>
    <col min="8" max="8" width="10.375" style="17" customWidth="1"/>
    <col min="9" max="9" width="12.12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 t="shared" si="3"/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88">
        <f t="shared" ref="H12:I16" si="4">B12+D12+F12</f>
        <v>0</v>
      </c>
      <c r="I12" s="90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&amp;L&amp;F  &amp;A  &amp;D  &amp;T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VLOOKUP($A$6:$A$12,Data!$A$6:$E$16,3,TRUE)*B6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5">
        <f>VLOOKUP($A$6:$A$12,Data!$A$6:$E$16,3,TRUE)*B7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5">
        <f>VLOOKUP($A$6:$A$12,Data!$A$6:$E$16,3,TRUE)*B8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9">
        <f>VLOOKUP($A$6:$A$12,Data!$A$6:$E$16,3,TRUE)*B9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9">
        <f>VLOOKUP($A$6:$A$12,Data!$A$6:$E$16,3,TRUE)*B10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9">
        <f>VLOOKUP($A$6:$A$12,Data!$A$6:$E$16,3,TRUE)*B11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9">
        <f>VLOOKUP($A$6:$A$12,Data!$A$6:$E$16,3,TRUE)*B12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79"/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74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VLOOKUP($A$6:$A$13,Data!$A$6:$E$16,3,TRUE)*B6</f>
        <v>0</v>
      </c>
      <c r="D6" s="37"/>
      <c r="E6" s="72">
        <f>VLOOKUP($A$6:$A$13,Data!$A$6:$E$16,3,TRUE)*D6</f>
        <v>0</v>
      </c>
      <c r="F6" s="36"/>
      <c r="G6" s="73">
        <f>VLOOKUP($A$6:$A$13,Data!$A$6:$E$16,3,TRUE)*F6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VLOOKUP($A$6:$A$13,Data!$A$6:$E$16,5,TRUE)*J6</f>
        <v>0</v>
      </c>
      <c r="L6" s="37"/>
      <c r="M6" s="72">
        <f>VLOOKUP($A$6:$A$13,Data!$A$6:$E$16,5,TRUE)*L6</f>
        <v>0</v>
      </c>
      <c r="N6" s="36"/>
      <c r="O6" s="73">
        <f>VLOOKUP($A$6:$A$13,Data!$A$6:$E$16,5,TRUE)*N6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VLOOKUP($A$6:$A$13,Data!$A$6:$E$16,3,TRUE)*B7</f>
        <v>0</v>
      </c>
      <c r="D7" s="46"/>
      <c r="E7" s="72">
        <f>VLOOKUP($A$6:$A$13,Data!$A$6:$E$16,3,TRUE)*D7</f>
        <v>0</v>
      </c>
      <c r="F7" s="45"/>
      <c r="G7" s="73">
        <f>VLOOKUP($A$6:$A$13,Data!$A$6:$E$16,3,TRUE)*F7</f>
        <v>0</v>
      </c>
      <c r="H7" s="39">
        <f t="shared" ref="H7:H13" si="0">B7+D7+F7</f>
        <v>0</v>
      </c>
      <c r="I7" s="74">
        <f t="shared" ref="I7:I13" si="1">C7+E7+G7</f>
        <v>0</v>
      </c>
      <c r="J7" s="44"/>
      <c r="K7" s="70">
        <f>VLOOKUP($A$6:$A$13,Data!$A$6:$E$16,5,TRUE)*J7</f>
        <v>0</v>
      </c>
      <c r="L7" s="46"/>
      <c r="M7" s="72">
        <f>VLOOKUP($A$6:$A$13,Data!$A$6:$E$16,5,TRUE)*L7</f>
        <v>0</v>
      </c>
      <c r="N7" s="45"/>
      <c r="O7" s="73">
        <f>VLOOKUP($A$6:$A$13,Data!$A$6:$E$16,5,TRUE)*N7</f>
        <v>0</v>
      </c>
      <c r="P7" s="39">
        <f t="shared" ref="P7:P13" si="2">J7+L7+N7</f>
        <v>0</v>
      </c>
      <c r="Q7" s="74">
        <f t="shared" ref="Q7:Q13" si="3">K7+M7+O7</f>
        <v>0</v>
      </c>
      <c r="R7" s="41">
        <f t="shared" ref="R7:R13" si="4">H7+P7</f>
        <v>0</v>
      </c>
      <c r="S7" s="73">
        <f t="shared" ref="S7:S13" si="5">I7+Q7</f>
        <v>0</v>
      </c>
    </row>
    <row r="8" spans="1:19" x14ac:dyDescent="0.55000000000000004">
      <c r="A8" s="52" t="s">
        <v>14</v>
      </c>
      <c r="B8" s="44"/>
      <c r="C8" s="70">
        <f>VLOOKUP($A$6:$A$13,Data!$A$6:$E$16,3,TRUE)*B8</f>
        <v>0</v>
      </c>
      <c r="D8" s="46"/>
      <c r="E8" s="72">
        <f>VLOOKUP($A$6:$A$13,Data!$A$6:$E$16,3,TRUE)*D8</f>
        <v>0</v>
      </c>
      <c r="F8" s="45"/>
      <c r="G8" s="73">
        <f>VLOOKUP($A$6:$A$13,Data!$A$6:$E$16,3,TRUE)*F8</f>
        <v>0</v>
      </c>
      <c r="H8" s="39">
        <f t="shared" si="0"/>
        <v>0</v>
      </c>
      <c r="I8" s="74">
        <f t="shared" si="1"/>
        <v>0</v>
      </c>
      <c r="J8" s="44"/>
      <c r="K8" s="70">
        <f>VLOOKUP($A$6:$A$13,Data!$A$6:$E$16,5,TRUE)*J8</f>
        <v>0</v>
      </c>
      <c r="L8" s="46"/>
      <c r="M8" s="72">
        <f>VLOOKUP($A$6:$A$13,Data!$A$6:$E$16,5,TRUE)*L8</f>
        <v>0</v>
      </c>
      <c r="N8" s="45"/>
      <c r="O8" s="73">
        <f>VLOOKUP($A$6:$A$13,Data!$A$6:$E$16,5,TRUE)*N8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/>
      <c r="C9" s="70">
        <f>VLOOKUP($A$6:$A$13,Data!$A$6:$E$16,3,TRUE)*B9</f>
        <v>0</v>
      </c>
      <c r="D9" s="56"/>
      <c r="E9" s="72">
        <f>VLOOKUP($A$6:$A$13,Data!$A$6:$E$16,3,TRUE)*D9</f>
        <v>0</v>
      </c>
      <c r="F9" s="55"/>
      <c r="G9" s="73">
        <f>VLOOKUP($A$6:$A$13,Data!$A$6:$E$16,3,TRUE)*F9</f>
        <v>0</v>
      </c>
      <c r="H9" s="39">
        <f t="shared" si="0"/>
        <v>0</v>
      </c>
      <c r="I9" s="74">
        <f t="shared" si="1"/>
        <v>0</v>
      </c>
      <c r="J9" s="54"/>
      <c r="K9" s="70">
        <f>VLOOKUP($A$6:$A$13,Data!$A$6:$E$16,5,TRUE)*J9</f>
        <v>0</v>
      </c>
      <c r="L9" s="56"/>
      <c r="M9" s="72">
        <f>VLOOKUP($A$6:$A$13,Data!$A$6:$E$16,5,TRUE)*L9</f>
        <v>0</v>
      </c>
      <c r="N9" s="55"/>
      <c r="O9" s="73">
        <f>VLOOKUP($A$6:$A$13,Data!$A$6:$E$16,5,TRUE)*N9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/>
      <c r="C10" s="70">
        <v>161640.24</v>
      </c>
      <c r="D10" s="56"/>
      <c r="E10" s="72">
        <f>VLOOKUP($A$6:$A$13,Data!$A$6:$E$16,3,TRUE)*D10</f>
        <v>0</v>
      </c>
      <c r="F10" s="55"/>
      <c r="G10" s="73">
        <f>VLOOKUP($A$6:$A$13,Data!$A$6:$E$16,3,TRUE)*F10</f>
        <v>0</v>
      </c>
      <c r="H10" s="39">
        <f t="shared" si="0"/>
        <v>0</v>
      </c>
      <c r="I10" s="74">
        <f t="shared" si="1"/>
        <v>161640.24</v>
      </c>
      <c r="J10" s="54"/>
      <c r="K10" s="70">
        <f>VLOOKUP($A$6:$A$13,Data!$A$6:$E$16,5,TRUE)*J10</f>
        <v>0</v>
      </c>
      <c r="L10" s="56"/>
      <c r="M10" s="72">
        <f>VLOOKUP($A$6:$A$13,Data!$A$6:$E$16,5,TRUE)*L10</f>
        <v>0</v>
      </c>
      <c r="N10" s="55"/>
      <c r="O10" s="73">
        <f>VLOOKUP($A$6:$A$13,Data!$A$6:$E$16,5,TRUE)*N10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161640.24</v>
      </c>
    </row>
    <row r="11" spans="1:19" x14ac:dyDescent="0.55000000000000004">
      <c r="A11" s="53" t="s">
        <v>17</v>
      </c>
      <c r="B11" s="54"/>
      <c r="C11" s="70">
        <f>VLOOKUP($A$6:$A$13,Data!$A$6:$E$16,3,TRUE)*B11</f>
        <v>0</v>
      </c>
      <c r="D11" s="56"/>
      <c r="E11" s="72">
        <f>VLOOKUP($A$6:$A$13,Data!$A$6:$E$16,3,TRUE)*D11</f>
        <v>0</v>
      </c>
      <c r="F11" s="55"/>
      <c r="G11" s="73">
        <f>VLOOKUP($A$6:$A$13,Data!$A$6:$E$16,3,TRUE)*F11</f>
        <v>0</v>
      </c>
      <c r="H11" s="39">
        <f t="shared" si="0"/>
        <v>0</v>
      </c>
      <c r="I11" s="74">
        <f t="shared" si="1"/>
        <v>0</v>
      </c>
      <c r="J11" s="54"/>
      <c r="K11" s="70">
        <f>VLOOKUP($A$6:$A$13,Data!$A$6:$E$16,5,TRUE)*J11</f>
        <v>0</v>
      </c>
      <c r="L11" s="56"/>
      <c r="M11" s="72">
        <f>VLOOKUP($A$6:$A$13,Data!$A$6:$E$16,5,TRUE)*L11</f>
        <v>0</v>
      </c>
      <c r="N11" s="55"/>
      <c r="O11" s="73">
        <f>VLOOKUP($A$6:$A$13,Data!$A$6:$E$16,5,TRUE)*N11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/>
      <c r="C12" s="70">
        <f>VLOOKUP($A$6:$A$13,Data!$A$6:$E$16,3,TRUE)*B12</f>
        <v>0</v>
      </c>
      <c r="D12" s="56"/>
      <c r="E12" s="72">
        <f>VLOOKUP($A$6:$A$13,Data!$A$6:$E$16,3,TRUE)*D12</f>
        <v>0</v>
      </c>
      <c r="F12" s="55"/>
      <c r="G12" s="73">
        <f>VLOOKUP($A$6:$A$13,Data!$A$6:$E$16,3,TRUE)*F12</f>
        <v>0</v>
      </c>
      <c r="H12" s="39">
        <f t="shared" si="0"/>
        <v>0</v>
      </c>
      <c r="I12" s="74">
        <f t="shared" si="1"/>
        <v>0</v>
      </c>
      <c r="J12" s="54"/>
      <c r="K12" s="70">
        <f>VLOOKUP($A$6:$A$13,Data!$A$6:$E$16,5,TRUE)*J12</f>
        <v>0</v>
      </c>
      <c r="L12" s="56"/>
      <c r="M12" s="72">
        <f>VLOOKUP($A$6:$A$13,Data!$A$6:$E$16,5,TRUE)*L12</f>
        <v>0</v>
      </c>
      <c r="N12" s="55"/>
      <c r="O12" s="73">
        <f>VLOOKUP($A$6:$A$13,Data!$A$6:$E$16,5,TRUE)*N12</f>
        <v>0</v>
      </c>
      <c r="P12" s="39">
        <f t="shared" si="2"/>
        <v>0</v>
      </c>
      <c r="Q12" s="74">
        <f t="shared" si="3"/>
        <v>0</v>
      </c>
      <c r="R12" s="4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/>
      <c r="C13" s="106">
        <f>VLOOKUP($A$6:$A$13,Data!$A$6:$E$16,3,TRUE)*B13</f>
        <v>0</v>
      </c>
      <c r="D13" s="56"/>
      <c r="E13" s="107">
        <f>VLOOKUP($A$6:$A$13,Data!$A$6:$E$16,3,TRUE)*D13</f>
        <v>0</v>
      </c>
      <c r="F13" s="55"/>
      <c r="G13" s="108">
        <f>VLOOKUP($A$6:$A$13,Data!$A$6:$E$16,3,TRUE)*F13</f>
        <v>0</v>
      </c>
      <c r="H13" s="88">
        <f t="shared" si="0"/>
        <v>0</v>
      </c>
      <c r="I13" s="90">
        <f t="shared" si="1"/>
        <v>0</v>
      </c>
      <c r="J13" s="54"/>
      <c r="K13" s="106">
        <f>VLOOKUP($A$6:$A$13,Data!$A$6:$E$16,5,TRUE)*J13</f>
        <v>0</v>
      </c>
      <c r="L13" s="56"/>
      <c r="M13" s="107">
        <f>VLOOKUP($A$6:$A$13,Data!$A$6:$E$16,5,TRUE)*L13</f>
        <v>0</v>
      </c>
      <c r="N13" s="55"/>
      <c r="O13" s="108">
        <f>VLOOKUP($A$6:$A$13,Data!$A$6:$E$16,5,TRUE)*N13</f>
        <v>0</v>
      </c>
      <c r="P13" s="88">
        <f t="shared" si="2"/>
        <v>0</v>
      </c>
      <c r="Q13" s="90">
        <f t="shared" si="3"/>
        <v>0</v>
      </c>
      <c r="R13" s="104">
        <f t="shared" si="4"/>
        <v>0</v>
      </c>
      <c r="S13" s="108">
        <f t="shared" si="5"/>
        <v>0</v>
      </c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>SUM(B6:B13)</f>
        <v>0</v>
      </c>
      <c r="C16" s="71">
        <f t="shared" ref="C16:G16" si="6">SUM(C6:C12)</f>
        <v>161640.24</v>
      </c>
      <c r="D16" s="66">
        <f>SUM(D6:D13)</f>
        <v>0</v>
      </c>
      <c r="E16" s="83">
        <f t="shared" si="6"/>
        <v>0</v>
      </c>
      <c r="F16" s="65">
        <f>SUM(F6:F13)</f>
        <v>0</v>
      </c>
      <c r="G16" s="84">
        <f t="shared" si="6"/>
        <v>0</v>
      </c>
      <c r="H16" s="68">
        <f>B16+D16+F16</f>
        <v>0</v>
      </c>
      <c r="I16" s="85">
        <f>C16+E16+G16</f>
        <v>161640.24</v>
      </c>
      <c r="J16" s="64">
        <f t="shared" ref="J16:O16" si="7">SUM(J6:J13)</f>
        <v>0</v>
      </c>
      <c r="K16" s="71">
        <f t="shared" si="7"/>
        <v>0</v>
      </c>
      <c r="L16" s="66">
        <f t="shared" si="7"/>
        <v>0</v>
      </c>
      <c r="M16" s="83">
        <f t="shared" si="7"/>
        <v>0</v>
      </c>
      <c r="N16" s="65">
        <f t="shared" si="7"/>
        <v>0</v>
      </c>
      <c r="O16" s="84">
        <f t="shared" si="7"/>
        <v>0</v>
      </c>
      <c r="P16" s="68">
        <f>J16+L16+N16</f>
        <v>0</v>
      </c>
      <c r="Q16" s="85">
        <f>K16+M16+O16</f>
        <v>0</v>
      </c>
      <c r="R16" s="64">
        <f>H16+P16</f>
        <v>0</v>
      </c>
      <c r="S16" s="84">
        <f>I16+Q16</f>
        <v>161640.24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VLOOKUP($A$6:$A$13,Data!$A$6:$E$16,3,TRUE)*B6</f>
        <v>0</v>
      </c>
      <c r="D6" s="37"/>
      <c r="E6" s="72">
        <f>VLOOKUP($A$6:$A$12,Data!$A$6:$E$16,3,TRUE)*D6</f>
        <v>0</v>
      </c>
      <c r="F6" s="36"/>
      <c r="G6" s="73">
        <f>VLOOKUP($A$6:$A$12,Data!$A$6:$E$16,3,TRUE)*F6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VLOOKUP($A$6:$A$12,Data!$A$6:$E$16,5,TRUE)*J6</f>
        <v>0</v>
      </c>
      <c r="L6" s="37"/>
      <c r="M6" s="72">
        <f>VLOOKUP($A$6:$A$12,Data!$A$6:$E$16,5,TRUE)*L6</f>
        <v>0</v>
      </c>
      <c r="N6" s="36"/>
      <c r="O6" s="73">
        <f>VLOOKUP($A$6:$A$12,Data!$A$6:$E$16,5,TRUE)*N6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VLOOKUP($A$6:$A$13,Data!$A$6:$E$16,3,TRUE)*B7</f>
        <v>0</v>
      </c>
      <c r="D7" s="46"/>
      <c r="E7" s="76">
        <f>VLOOKUP($A$6:$A$12,Data!$A$6:$E$16,3,TRUE)*D7</f>
        <v>0</v>
      </c>
      <c r="F7" s="45"/>
      <c r="G7" s="77">
        <f>VLOOKUP($A$6:$A$12,Data!$A$6:$E$16,3,TRUE)*F7</f>
        <v>0</v>
      </c>
      <c r="H7" s="39">
        <f t="shared" ref="H7:H11" si="0">B7+D7+F7</f>
        <v>0</v>
      </c>
      <c r="I7" s="74">
        <f t="shared" ref="I7:I11" si="1">C7+E7+G7</f>
        <v>0</v>
      </c>
      <c r="J7" s="44"/>
      <c r="K7" s="75">
        <f>VLOOKUP($A$6:$A$12,Data!$A$6:$E$16,5,TRUE)*J7</f>
        <v>0</v>
      </c>
      <c r="L7" s="46"/>
      <c r="M7" s="76">
        <f>VLOOKUP($A$6:$A$12,Data!$A$6:$E$16,5,TRUE)*L7</f>
        <v>0</v>
      </c>
      <c r="N7" s="45"/>
      <c r="O7" s="77">
        <f>VLOOKUP($A$6:$A$12,Data!$A$6:$E$16,5,TRUE)*N7</f>
        <v>0</v>
      </c>
      <c r="P7" s="48">
        <f t="shared" ref="P7:Q16" si="2">J7+L7+N7</f>
        <v>0</v>
      </c>
      <c r="Q7" s="78">
        <f t="shared" si="2"/>
        <v>0</v>
      </c>
      <c r="R7" s="50">
        <f t="shared" ref="R7:S16" si="3">H7+P7</f>
        <v>0</v>
      </c>
      <c r="S7" s="77">
        <f t="shared" si="3"/>
        <v>0</v>
      </c>
    </row>
    <row r="8" spans="1:19" x14ac:dyDescent="0.55000000000000004">
      <c r="A8" s="52" t="s">
        <v>14</v>
      </c>
      <c r="B8" s="44"/>
      <c r="C8" s="70">
        <f>VLOOKUP($A$6:$A$13,Data!$A$6:$E$16,3,TRUE)*B8</f>
        <v>0</v>
      </c>
      <c r="D8" s="46"/>
      <c r="E8" s="76">
        <f>VLOOKUP($A$6:$A$12,Data!$A$6:$E$16,3,TRUE)*D8</f>
        <v>0</v>
      </c>
      <c r="F8" s="45"/>
      <c r="G8" s="77">
        <f>VLOOKUP($A$6:$A$12,Data!$A$6:$E$16,3,TRUE)*F8</f>
        <v>0</v>
      </c>
      <c r="H8" s="39">
        <f t="shared" si="0"/>
        <v>0</v>
      </c>
      <c r="I8" s="74">
        <f t="shared" si="1"/>
        <v>0</v>
      </c>
      <c r="J8" s="44"/>
      <c r="K8" s="75">
        <f>VLOOKUP($A$6:$A$12,Data!$A$6:$E$16,5,TRUE)*J8</f>
        <v>0</v>
      </c>
      <c r="L8" s="46"/>
      <c r="M8" s="76">
        <f>VLOOKUP($A$6:$A$12,Data!$A$6:$E$16,5,TRUE)*L8</f>
        <v>0</v>
      </c>
      <c r="N8" s="45"/>
      <c r="O8" s="77">
        <f>VLOOKUP($A$6:$A$12,Data!$A$6:$E$16,5,TRUE)*N8</f>
        <v>0</v>
      </c>
      <c r="P8" s="48">
        <f t="shared" si="2"/>
        <v>0</v>
      </c>
      <c r="Q8" s="78">
        <f t="shared" si="2"/>
        <v>0</v>
      </c>
      <c r="R8" s="50">
        <f>H8+P8</f>
        <v>0</v>
      </c>
      <c r="S8" s="77">
        <f t="shared" si="3"/>
        <v>0</v>
      </c>
    </row>
    <row r="9" spans="1:19" x14ac:dyDescent="0.55000000000000004">
      <c r="A9" s="53" t="s">
        <v>15</v>
      </c>
      <c r="B9" s="54"/>
      <c r="C9" s="70">
        <f>VLOOKUP($A$6:$A$13,Data!$A$6:$E$16,3,TRUE)*B9</f>
        <v>0</v>
      </c>
      <c r="D9" s="56"/>
      <c r="E9" s="80">
        <f>VLOOKUP($A$6:$A$12,Data!$A$6:$E$16,3,TRUE)*D9</f>
        <v>0</v>
      </c>
      <c r="F9" s="55"/>
      <c r="G9" s="81">
        <f>VLOOKUP($A$6:$A$12,Data!$A$6:$E$16,3,TRUE)*F9</f>
        <v>0</v>
      </c>
      <c r="H9" s="39">
        <f t="shared" si="0"/>
        <v>0</v>
      </c>
      <c r="I9" s="74">
        <f t="shared" si="1"/>
        <v>0</v>
      </c>
      <c r="J9" s="54"/>
      <c r="K9" s="79">
        <f>VLOOKUP($A$6:$A$12,Data!$A$6:$E$16,5,TRUE)*J9</f>
        <v>0</v>
      </c>
      <c r="L9" s="56"/>
      <c r="M9" s="80">
        <f>VLOOKUP($A$6:$A$12,Data!$A$6:$E$16,5,TRUE)*L9</f>
        <v>0</v>
      </c>
      <c r="N9" s="55"/>
      <c r="O9" s="81">
        <f>VLOOKUP($A$6:$A$12,Data!$A$6:$E$16,5,TRUE)*N9</f>
        <v>0</v>
      </c>
      <c r="P9" s="58">
        <f t="shared" si="2"/>
        <v>0</v>
      </c>
      <c r="Q9" s="82">
        <f t="shared" si="2"/>
        <v>0</v>
      </c>
      <c r="R9" s="50">
        <f t="shared" si="3"/>
        <v>0</v>
      </c>
      <c r="S9" s="77">
        <f t="shared" si="3"/>
        <v>0</v>
      </c>
    </row>
    <row r="10" spans="1:19" x14ac:dyDescent="0.55000000000000004">
      <c r="A10" s="60" t="s">
        <v>16</v>
      </c>
      <c r="B10" s="54"/>
      <c r="C10" s="70">
        <f>VLOOKUP($A$6:$A$13,Data!$A$6:$E$16,3,TRUE)*B10</f>
        <v>0</v>
      </c>
      <c r="D10" s="56"/>
      <c r="E10" s="80">
        <f>VLOOKUP($A$6:$A$12,Data!$A$6:$E$16,3,TRUE)*D10</f>
        <v>0</v>
      </c>
      <c r="F10" s="55"/>
      <c r="G10" s="81">
        <f>VLOOKUP($A$6:$A$12,Data!$A$6:$E$16,3,TRUE)*F10</f>
        <v>0</v>
      </c>
      <c r="H10" s="39">
        <f t="shared" si="0"/>
        <v>0</v>
      </c>
      <c r="I10" s="74">
        <f t="shared" si="1"/>
        <v>0</v>
      </c>
      <c r="J10" s="54"/>
      <c r="K10" s="79">
        <f>VLOOKUP($A$6:$A$12,Data!$A$6:$E$16,5,TRUE)*J10</f>
        <v>0</v>
      </c>
      <c r="L10" s="56"/>
      <c r="M10" s="80">
        <f>VLOOKUP($A$6:$A$12,Data!$A$6:$E$16,5,TRUE)*L10</f>
        <v>0</v>
      </c>
      <c r="N10" s="55"/>
      <c r="O10" s="81">
        <f>VLOOKUP($A$6:$A$12,Data!$A$6:$E$16,5,TRUE)*N10</f>
        <v>0</v>
      </c>
      <c r="P10" s="58">
        <f t="shared" si="2"/>
        <v>0</v>
      </c>
      <c r="Q10" s="82">
        <f t="shared" si="2"/>
        <v>0</v>
      </c>
      <c r="R10" s="61">
        <f t="shared" si="3"/>
        <v>0</v>
      </c>
      <c r="S10" s="81">
        <f t="shared" si="3"/>
        <v>0</v>
      </c>
    </row>
    <row r="11" spans="1:19" x14ac:dyDescent="0.55000000000000004">
      <c r="A11" s="53" t="s">
        <v>17</v>
      </c>
      <c r="B11" s="54"/>
      <c r="C11" s="70">
        <f>VLOOKUP($A$6:$A$13,Data!$A$6:$E$16,3,TRUE)*B11</f>
        <v>0</v>
      </c>
      <c r="D11" s="56"/>
      <c r="E11" s="80">
        <f>VLOOKUP($A$6:$A$12,Data!$A$6:$E$16,3,TRUE)*D11</f>
        <v>0</v>
      </c>
      <c r="F11" s="55"/>
      <c r="G11" s="81">
        <f>VLOOKUP($A$6:$A$12,Data!$A$6:$E$16,3,TRUE)*F11</f>
        <v>0</v>
      </c>
      <c r="H11" s="39">
        <f t="shared" si="0"/>
        <v>0</v>
      </c>
      <c r="I11" s="74">
        <f t="shared" si="1"/>
        <v>0</v>
      </c>
      <c r="J11" s="54"/>
      <c r="K11" s="79">
        <f>VLOOKUP($A$6:$A$12,Data!$A$6:$E$16,5,TRUE)*J11</f>
        <v>0</v>
      </c>
      <c r="L11" s="56"/>
      <c r="M11" s="80">
        <f>VLOOKUP($A$6:$A$12,Data!$A$6:$E$16,5,TRUE)*L11</f>
        <v>0</v>
      </c>
      <c r="N11" s="55"/>
      <c r="O11" s="81">
        <f>VLOOKUP($A$6:$A$12,Data!$A$6:$E$16,5,TRUE)*N11</f>
        <v>0</v>
      </c>
      <c r="P11" s="58">
        <f t="shared" si="2"/>
        <v>0</v>
      </c>
      <c r="Q11" s="82">
        <f t="shared" si="2"/>
        <v>0</v>
      </c>
      <c r="R11" s="61">
        <f t="shared" si="3"/>
        <v>0</v>
      </c>
      <c r="S11" s="81">
        <f t="shared" si="3"/>
        <v>0</v>
      </c>
    </row>
    <row r="12" spans="1:19" x14ac:dyDescent="0.55000000000000004">
      <c r="A12" s="60" t="s">
        <v>18</v>
      </c>
      <c r="B12" s="54"/>
      <c r="C12" s="70">
        <f>VLOOKUP($A$6:$A$13,Data!$A$6:$E$16,3,TRUE)*B12</f>
        <v>0</v>
      </c>
      <c r="D12" s="56"/>
      <c r="E12" s="80">
        <f>VLOOKUP($A$6:$A$12,Data!$A$6:$E$16,3,TRUE)*D12</f>
        <v>0</v>
      </c>
      <c r="F12" s="55"/>
      <c r="G12" s="81">
        <f>VLOOKUP($A$6:$A$12,Data!$A$6:$E$16,3,TRUE)*F12</f>
        <v>0</v>
      </c>
      <c r="H12" s="58">
        <f t="shared" ref="H12:I16" si="4">B12+D12+F12</f>
        <v>0</v>
      </c>
      <c r="I12" s="82">
        <f t="shared" si="4"/>
        <v>0</v>
      </c>
      <c r="J12" s="54"/>
      <c r="K12" s="79">
        <f>VLOOKUP($A$6:$A$12,Data!$A$6:$E$16,5,TRUE)*J12</f>
        <v>0</v>
      </c>
      <c r="L12" s="56"/>
      <c r="M12" s="80">
        <f>VLOOKUP($A$6:$A$12,Data!$A$6:$E$16,5,TRUE)*L12</f>
        <v>0</v>
      </c>
      <c r="N12" s="55"/>
      <c r="O12" s="81">
        <f>VLOOKUP($A$6:$A$12,Data!$A$6:$E$16,5,TRUE)*N12</f>
        <v>0</v>
      </c>
      <c r="P12" s="58">
        <f t="shared" si="2"/>
        <v>0</v>
      </c>
      <c r="Q12" s="82">
        <f>K12+M12+O12</f>
        <v>0</v>
      </c>
      <c r="R12" s="61">
        <f t="shared" si="3"/>
        <v>0</v>
      </c>
      <c r="S12" s="81">
        <f t="shared" si="3"/>
        <v>0</v>
      </c>
    </row>
    <row r="13" spans="1:19" x14ac:dyDescent="0.55000000000000004">
      <c r="A13" s="60" t="s">
        <v>44</v>
      </c>
      <c r="B13" s="54"/>
      <c r="C13" s="106">
        <f>VLOOKUP($A$6:$A$13,Data!$A$6:$E$16,3,TRUE)*B13</f>
        <v>0</v>
      </c>
      <c r="D13" s="56"/>
      <c r="E13" s="80"/>
      <c r="F13" s="55"/>
      <c r="G13" s="81"/>
      <c r="H13" s="58"/>
      <c r="I13" s="82"/>
      <c r="J13" s="54"/>
      <c r="K13" s="79"/>
      <c r="L13" s="56"/>
      <c r="M13" s="80"/>
      <c r="N13" s="55"/>
      <c r="O13" s="81"/>
      <c r="P13" s="58"/>
      <c r="Q13" s="82"/>
      <c r="R13" s="61"/>
      <c r="S13" s="81"/>
    </row>
    <row r="14" spans="1:19" x14ac:dyDescent="0.55000000000000004">
      <c r="A14" s="109" t="s">
        <v>46</v>
      </c>
      <c r="B14" s="44"/>
      <c r="C14" s="75"/>
      <c r="D14" s="46"/>
      <c r="E14" s="76"/>
      <c r="F14" s="45"/>
      <c r="G14" s="77"/>
      <c r="H14" s="48"/>
      <c r="I14" s="78"/>
      <c r="J14" s="44"/>
      <c r="K14" s="75"/>
      <c r="L14" s="46"/>
      <c r="M14" s="76"/>
      <c r="N14" s="45"/>
      <c r="O14" s="77"/>
      <c r="P14" s="48"/>
      <c r="Q14" s="78"/>
      <c r="R14" s="50"/>
      <c r="S14" s="75"/>
    </row>
    <row r="15" spans="1:19" ht="27" thickBot="1" x14ac:dyDescent="0.6">
      <c r="A15" s="129" t="s">
        <v>45</v>
      </c>
      <c r="B15" s="54"/>
      <c r="C15" s="79"/>
      <c r="D15" s="56"/>
      <c r="E15" s="80"/>
      <c r="F15" s="55"/>
      <c r="G15" s="81"/>
      <c r="H15" s="58"/>
      <c r="I15" s="82"/>
      <c r="J15" s="54"/>
      <c r="K15" s="79"/>
      <c r="L15" s="56"/>
      <c r="M15" s="80"/>
      <c r="N15" s="55"/>
      <c r="O15" s="81"/>
      <c r="P15" s="58"/>
      <c r="Q15" s="82"/>
      <c r="R15" s="61"/>
      <c r="S15" s="79"/>
    </row>
    <row r="16" spans="1:19" ht="27" thickBot="1" x14ac:dyDescent="0.6">
      <c r="A16" s="63"/>
      <c r="B16" s="64">
        <f t="shared" ref="B16:G16" si="5">SUM(B6:B12)</f>
        <v>0</v>
      </c>
      <c r="C16" s="71">
        <f t="shared" si="5"/>
        <v>0</v>
      </c>
      <c r="D16" s="66">
        <f t="shared" si="5"/>
        <v>0</v>
      </c>
      <c r="E16" s="83">
        <f t="shared" si="5"/>
        <v>0</v>
      </c>
      <c r="F16" s="65">
        <f t="shared" si="5"/>
        <v>0</v>
      </c>
      <c r="G16" s="84">
        <f t="shared" si="5"/>
        <v>0</v>
      </c>
      <c r="H16" s="68">
        <f t="shared" si="4"/>
        <v>0</v>
      </c>
      <c r="I16" s="85">
        <f t="shared" si="4"/>
        <v>0</v>
      </c>
      <c r="J16" s="64">
        <f t="shared" ref="J16:O16" si="6">SUM(J6:J12)</f>
        <v>0</v>
      </c>
      <c r="K16" s="71">
        <f t="shared" si="6"/>
        <v>0</v>
      </c>
      <c r="L16" s="66">
        <f t="shared" si="6"/>
        <v>0</v>
      </c>
      <c r="M16" s="83">
        <f t="shared" si="6"/>
        <v>0</v>
      </c>
      <c r="N16" s="65">
        <f t="shared" si="6"/>
        <v>0</v>
      </c>
      <c r="O16" s="84">
        <f t="shared" si="6"/>
        <v>0</v>
      </c>
      <c r="P16" s="68">
        <f t="shared" si="2"/>
        <v>0</v>
      </c>
      <c r="Q16" s="85">
        <f t="shared" si="2"/>
        <v>0</v>
      </c>
      <c r="R16" s="64">
        <f t="shared" si="3"/>
        <v>0</v>
      </c>
      <c r="S16" s="84">
        <f t="shared" si="3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A2" sqref="A2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VLOOKUP($A$6:$A$15,Data!$A$6:$E$16,3,TRUE)*B6</f>
        <v>0</v>
      </c>
      <c r="D6" s="37"/>
      <c r="E6" s="72">
        <f>VLOOKUP($A$6:$A$15,Data!$A$6:$E$16,3,TRUE)*D6</f>
        <v>0</v>
      </c>
      <c r="F6" s="36"/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VLOOKUP($A$6:$A$15,Data!$A$6:$E$16,5,TRUE)*J6</f>
        <v>0</v>
      </c>
      <c r="L6" s="37"/>
      <c r="M6" s="72">
        <f>VLOOKUP($A$6:$A$15,Data!$A$6:$E$16,5,TRUE)*L6</f>
        <v>0</v>
      </c>
      <c r="N6" s="36"/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VLOOKUP($A$6:$A$15,Data!$A$6:$E$16,3,TRUE)*B7</f>
        <v>0</v>
      </c>
      <c r="D7" s="46"/>
      <c r="E7" s="72">
        <f>VLOOKUP($A$6:$A$15,Data!$A$6:$E$16,3,TRUE)*D7</f>
        <v>0</v>
      </c>
      <c r="F7" s="45"/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/>
      <c r="K7" s="70">
        <f>VLOOKUP($A$6:$A$15,Data!$A$6:$E$16,5,TRUE)*J7</f>
        <v>0</v>
      </c>
      <c r="L7" s="46"/>
      <c r="M7" s="72">
        <f>VLOOKUP($A$6:$A$15,Data!$A$6:$E$16,5,TRUE)*L7</f>
        <v>0</v>
      </c>
      <c r="N7" s="45"/>
      <c r="O7" s="73">
        <f>VLOOKUP($A$6:$A$15,Data!$A$6:$E$16,5,TRUE)*N7</f>
        <v>0</v>
      </c>
      <c r="P7" s="39">
        <f t="shared" ref="P7:P15" si="2">J7+L7+N7</f>
        <v>0</v>
      </c>
      <c r="Q7" s="74">
        <f t="shared" ref="Q7:Q15" si="3">K7+M7+O7</f>
        <v>0</v>
      </c>
      <c r="R7" s="41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44"/>
      <c r="C8" s="70">
        <f>VLOOKUP($A$6:$A$15,Data!$A$6:$E$16,3,TRUE)*B8</f>
        <v>0</v>
      </c>
      <c r="D8" s="46"/>
      <c r="E8" s="72">
        <f>VLOOKUP($A$6:$A$15,Data!$A$6:$E$16,3,TRUE)*D8</f>
        <v>0</v>
      </c>
      <c r="F8" s="45"/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/>
      <c r="K8" s="70">
        <f>VLOOKUP($A$6:$A$15,Data!$A$6:$E$16,5,TRUE)*J8</f>
        <v>0</v>
      </c>
      <c r="L8" s="46"/>
      <c r="M8" s="72">
        <f>VLOOKUP($A$6:$A$15,Data!$A$6:$E$16,5,TRUE)*L8</f>
        <v>0</v>
      </c>
      <c r="N8" s="45"/>
      <c r="O8" s="73">
        <f>VLOOKUP($A$6:$A$15,Data!$A$6:$E$16,5,TRUE)*N8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/>
      <c r="C9" s="70">
        <f>VLOOKUP($A$6:$A$15,Data!$A$6:$E$16,3,TRUE)*B9</f>
        <v>0</v>
      </c>
      <c r="D9" s="56"/>
      <c r="E9" s="72">
        <f>VLOOKUP($A$6:$A$15,Data!$A$6:$E$16,3,TRUE)*D9</f>
        <v>0</v>
      </c>
      <c r="F9" s="55"/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/>
      <c r="K9" s="70">
        <f>VLOOKUP($A$6:$A$15,Data!$A$6:$E$16,5,TRUE)*J9</f>
        <v>0</v>
      </c>
      <c r="L9" s="56"/>
      <c r="M9" s="72">
        <f>VLOOKUP($A$6:$A$15,Data!$A$6:$E$16,5,TRUE)*L9</f>
        <v>0</v>
      </c>
      <c r="N9" s="55"/>
      <c r="O9" s="73">
        <f>VLOOKUP($A$6:$A$15,Data!$A$6:$E$16,5,TRUE)*N9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/>
      <c r="C10" s="70">
        <f>VLOOKUP($A$6:$A$15,Data!$A$6:$E$16,3,TRUE)*B10</f>
        <v>0</v>
      </c>
      <c r="D10" s="56"/>
      <c r="E10" s="72">
        <f>VLOOKUP($A$6:$A$15,Data!$A$6:$E$16,3,TRUE)*D10</f>
        <v>0</v>
      </c>
      <c r="F10" s="55"/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/>
      <c r="K10" s="70">
        <f>VLOOKUP($A$6:$A$15,Data!$A$6:$E$16,5,TRUE)*J10</f>
        <v>0</v>
      </c>
      <c r="L10" s="56"/>
      <c r="M10" s="72">
        <f>VLOOKUP($A$6:$A$15,Data!$A$6:$E$16,5,TRUE)*L10</f>
        <v>0</v>
      </c>
      <c r="N10" s="55"/>
      <c r="O10" s="73">
        <f>VLOOKUP($A$6:$A$15,Data!$A$6:$E$16,5,TRUE)*N10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/>
      <c r="C11" s="70">
        <f>VLOOKUP($A$6:$A$15,Data!$A$6:$E$16,3,TRUE)*B11</f>
        <v>0</v>
      </c>
      <c r="D11" s="56"/>
      <c r="E11" s="72">
        <f>VLOOKUP($A$6:$A$15,Data!$A$6:$E$16,3,TRUE)*D11</f>
        <v>0</v>
      </c>
      <c r="F11" s="55"/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/>
      <c r="K11" s="70">
        <f>VLOOKUP($A$6:$A$15,Data!$A$6:$E$16,5,TRUE)*J11</f>
        <v>0</v>
      </c>
      <c r="L11" s="56"/>
      <c r="M11" s="72">
        <f>VLOOKUP($A$6:$A$15,Data!$A$6:$E$16,5,TRUE)*L11</f>
        <v>0</v>
      </c>
      <c r="N11" s="55"/>
      <c r="O11" s="73">
        <f>VLOOKUP($A$6:$A$15,Data!$A$6:$E$16,5,TRUE)*N11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/>
      <c r="C12" s="70">
        <f>VLOOKUP($A$6:$A$15,Data!$A$6:$E$16,3,TRUE)*B12</f>
        <v>0</v>
      </c>
      <c r="D12" s="56"/>
      <c r="E12" s="72">
        <f>VLOOKUP($A$6:$A$15,Data!$A$6:$E$16,3,TRUE)*D12</f>
        <v>0</v>
      </c>
      <c r="F12" s="55"/>
      <c r="G12" s="73">
        <f>VLOOKUP($A$6:$A$15,Data!$A$6:$E$16,3,TRUE)*F12</f>
        <v>0</v>
      </c>
      <c r="H12" s="39">
        <f t="shared" si="0"/>
        <v>0</v>
      </c>
      <c r="I12" s="74">
        <f t="shared" si="1"/>
        <v>0</v>
      </c>
      <c r="J12" s="54"/>
      <c r="K12" s="70">
        <f>VLOOKUP($A$6:$A$15,Data!$A$6:$E$16,5,TRUE)*J12</f>
        <v>0</v>
      </c>
      <c r="L12" s="56"/>
      <c r="M12" s="72">
        <f>VLOOKUP($A$6:$A$15,Data!$A$6:$E$16,5,TRUE)*L12</f>
        <v>0</v>
      </c>
      <c r="N12" s="55"/>
      <c r="O12" s="73">
        <f>VLOOKUP($A$6:$A$15,Data!$A$6:$E$16,5,TRUE)*N12</f>
        <v>0</v>
      </c>
      <c r="P12" s="39">
        <f t="shared" si="2"/>
        <v>0</v>
      </c>
      <c r="Q12" s="74">
        <f t="shared" si="3"/>
        <v>0</v>
      </c>
      <c r="R12" s="4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/>
      <c r="C13" s="70">
        <f>VLOOKUP($A$6:$A$15,Data!$A$6:$E$16,3,TRUE)*B13</f>
        <v>0</v>
      </c>
      <c r="D13" s="56"/>
      <c r="E13" s="72">
        <f>VLOOKUP($A$6:$A$15,Data!$A$6:$E$16,3,TRUE)*D13</f>
        <v>0</v>
      </c>
      <c r="F13" s="55"/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/>
      <c r="K13" s="70">
        <f>VLOOKUP($A$6:$A$15,Data!$A$6:$E$16,5,TRUE)*J13</f>
        <v>0</v>
      </c>
      <c r="L13" s="56"/>
      <c r="M13" s="72">
        <f>VLOOKUP($A$6:$A$15,Data!$A$6:$E$16,5,TRUE)*L13</f>
        <v>0</v>
      </c>
      <c r="N13" s="55"/>
      <c r="O13" s="73">
        <f>VLOOKUP($A$6:$A$15,Data!$A$6:$E$16,5,TRUE)*N13</f>
        <v>0</v>
      </c>
      <c r="P13" s="39">
        <f t="shared" si="2"/>
        <v>0</v>
      </c>
      <c r="Q13" s="74">
        <f t="shared" si="3"/>
        <v>0</v>
      </c>
      <c r="R13" s="4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44"/>
      <c r="C14" s="70">
        <f>VLOOKUP($A$6:$A$15,Data!$A$6:$E$16,3,TRUE)*B14</f>
        <v>0</v>
      </c>
      <c r="D14" s="46"/>
      <c r="E14" s="72">
        <f>VLOOKUP($A$6:$A$15,Data!$A$6:$E$16,3,TRUE)*D14</f>
        <v>0</v>
      </c>
      <c r="F14" s="45"/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/>
      <c r="K14" s="70">
        <f>VLOOKUP($A$6:$A$15,Data!$A$6:$E$16,5,TRUE)*J14</f>
        <v>0</v>
      </c>
      <c r="L14" s="46"/>
      <c r="M14" s="72">
        <f>VLOOKUP($A$6:$A$15,Data!$A$6:$E$16,5,TRUE)*L14</f>
        <v>0</v>
      </c>
      <c r="N14" s="45"/>
      <c r="O14" s="73">
        <f>VLOOKUP($A$6:$A$15,Data!$A$6:$E$16,5,TRUE)*N14</f>
        <v>0</v>
      </c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/>
      <c r="C15" s="106">
        <v>2520</v>
      </c>
      <c r="D15" s="56"/>
      <c r="E15" s="107">
        <v>2520</v>
      </c>
      <c r="F15" s="55"/>
      <c r="G15" s="108">
        <v>2520</v>
      </c>
      <c r="H15" s="88">
        <f t="shared" si="0"/>
        <v>0</v>
      </c>
      <c r="I15" s="90">
        <f t="shared" si="1"/>
        <v>7560</v>
      </c>
      <c r="J15" s="54"/>
      <c r="K15" s="106">
        <v>2220</v>
      </c>
      <c r="L15" s="56"/>
      <c r="M15" s="107">
        <v>2220</v>
      </c>
      <c r="N15" s="55"/>
      <c r="O15" s="108">
        <v>2220</v>
      </c>
      <c r="P15" s="88">
        <f t="shared" si="2"/>
        <v>0</v>
      </c>
      <c r="Q15" s="90">
        <f t="shared" si="3"/>
        <v>6660</v>
      </c>
      <c r="R15" s="104">
        <f t="shared" si="4"/>
        <v>0</v>
      </c>
      <c r="S15" s="108">
        <f t="shared" si="5"/>
        <v>14220</v>
      </c>
    </row>
    <row r="16" spans="1:19" ht="27" thickBot="1" x14ac:dyDescent="0.6">
      <c r="A16" s="63"/>
      <c r="B16" s="64">
        <f t="shared" ref="B16:G16" si="6">SUM(B6:B12)</f>
        <v>0</v>
      </c>
      <c r="C16" s="71">
        <f t="shared" si="6"/>
        <v>0</v>
      </c>
      <c r="D16" s="66">
        <f t="shared" si="6"/>
        <v>0</v>
      </c>
      <c r="E16" s="83">
        <f t="shared" si="6"/>
        <v>0</v>
      </c>
      <c r="F16" s="65">
        <f t="shared" si="6"/>
        <v>0</v>
      </c>
      <c r="G16" s="84">
        <f t="shared" si="6"/>
        <v>0</v>
      </c>
      <c r="H16" s="68">
        <f t="shared" ref="H16:I16" si="7">B16+D16+F16</f>
        <v>0</v>
      </c>
      <c r="I16" s="85">
        <f t="shared" si="7"/>
        <v>0</v>
      </c>
      <c r="J16" s="64">
        <f t="shared" ref="J16:O16" si="8">SUM(J6:J12)</f>
        <v>0</v>
      </c>
      <c r="K16" s="71">
        <f t="shared" si="8"/>
        <v>0</v>
      </c>
      <c r="L16" s="66">
        <f t="shared" si="8"/>
        <v>0</v>
      </c>
      <c r="M16" s="83">
        <f t="shared" si="8"/>
        <v>0</v>
      </c>
      <c r="N16" s="65">
        <f t="shared" si="8"/>
        <v>0</v>
      </c>
      <c r="O16" s="84">
        <f t="shared" si="8"/>
        <v>0</v>
      </c>
      <c r="P16" s="68">
        <f t="shared" ref="P16:Q16" si="9">J16+L16+N16</f>
        <v>0</v>
      </c>
      <c r="Q16" s="85">
        <f t="shared" si="9"/>
        <v>0</v>
      </c>
      <c r="R16" s="64">
        <f t="shared" ref="R16:S16" si="10">H16+P16</f>
        <v>0</v>
      </c>
      <c r="S16" s="84">
        <f t="shared" si="10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sqref="A1:S1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VLOOKUP($A$6:$A$15,Data!$A$6:$E$16,3,TRUE)*B6</f>
        <v>0</v>
      </c>
      <c r="D6" s="37"/>
      <c r="E6" s="72">
        <f>VLOOKUP($A$6:$A$15,Data!$A$6:$E$16,3,TRUE)*D6</f>
        <v>0</v>
      </c>
      <c r="F6" s="36"/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VLOOKUP($A$6:$A$15,Data!$A$6:$E$16,5,TRUE)*J6</f>
        <v>0</v>
      </c>
      <c r="L6" s="37"/>
      <c r="M6" s="72">
        <f>VLOOKUP($A$6:$A$15,Data!$A$6:$E$16,5,TRUE)*L6</f>
        <v>0</v>
      </c>
      <c r="N6" s="36"/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VLOOKUP($A$6:$A$15,Data!$A$6:$E$16,3,TRUE)*B7</f>
        <v>0</v>
      </c>
      <c r="D7" s="46"/>
      <c r="E7" s="72">
        <f>VLOOKUP($A$6:$A$15,Data!$A$6:$E$16,3,TRUE)*D7</f>
        <v>0</v>
      </c>
      <c r="F7" s="45"/>
      <c r="G7" s="73">
        <f>VLOOKUP($A$6:$A$15,Data!$A$6:$E$16,3,TRUE)*F7</f>
        <v>0</v>
      </c>
      <c r="H7" s="39">
        <f t="shared" ref="H7:H15" si="0">B7+D7+F7</f>
        <v>0</v>
      </c>
      <c r="I7" s="74">
        <f t="shared" ref="I7:I15" si="1">C7+E7+G7</f>
        <v>0</v>
      </c>
      <c r="J7" s="44"/>
      <c r="K7" s="70">
        <f>VLOOKUP($A$6:$A$15,Data!$A$6:$E$16,5,TRUE)*J7</f>
        <v>0</v>
      </c>
      <c r="L7" s="46"/>
      <c r="M7" s="72">
        <f>VLOOKUP($A$6:$A$15,Data!$A$6:$E$16,5,TRUE)*L7</f>
        <v>0</v>
      </c>
      <c r="N7" s="45"/>
      <c r="O7" s="73">
        <f>VLOOKUP($A$6:$A$15,Data!$A$6:$E$16,5,TRUE)*N7</f>
        <v>0</v>
      </c>
      <c r="P7" s="39">
        <f t="shared" ref="P7:P15" si="2">J7+L7+N7</f>
        <v>0</v>
      </c>
      <c r="Q7" s="74">
        <f t="shared" ref="Q7:Q14" si="3">K7+M7+O7</f>
        <v>0</v>
      </c>
      <c r="R7" s="41">
        <f t="shared" ref="R7:R15" si="4">H7+P7</f>
        <v>0</v>
      </c>
      <c r="S7" s="73">
        <f t="shared" ref="S7:S15" si="5">I7+Q7</f>
        <v>0</v>
      </c>
    </row>
    <row r="8" spans="1:19" x14ac:dyDescent="0.55000000000000004">
      <c r="A8" s="52" t="s">
        <v>14</v>
      </c>
      <c r="B8" s="44"/>
      <c r="C8" s="70">
        <f>VLOOKUP($A$6:$A$15,Data!$A$6:$E$16,3,TRUE)*B8</f>
        <v>0</v>
      </c>
      <c r="D8" s="46"/>
      <c r="E8" s="72">
        <f>VLOOKUP($A$6:$A$15,Data!$A$6:$E$16,3,TRUE)*D8</f>
        <v>0</v>
      </c>
      <c r="F8" s="45"/>
      <c r="G8" s="73">
        <f>VLOOKUP($A$6:$A$15,Data!$A$6:$E$16,3,TRUE)*F8</f>
        <v>0</v>
      </c>
      <c r="H8" s="39">
        <f t="shared" si="0"/>
        <v>0</v>
      </c>
      <c r="I8" s="74">
        <f t="shared" si="1"/>
        <v>0</v>
      </c>
      <c r="J8" s="44"/>
      <c r="K8" s="70">
        <f>VLOOKUP($A$6:$A$15,Data!$A$6:$E$16,5,TRUE)*J8</f>
        <v>0</v>
      </c>
      <c r="L8" s="46"/>
      <c r="M8" s="72">
        <f>VLOOKUP($A$6:$A$15,Data!$A$6:$E$16,5,TRUE)*L8</f>
        <v>0</v>
      </c>
      <c r="N8" s="45"/>
      <c r="O8" s="73">
        <f>VLOOKUP($A$6:$A$15,Data!$A$6:$E$16,5,TRUE)*N8</f>
        <v>0</v>
      </c>
      <c r="P8" s="39">
        <f t="shared" si="2"/>
        <v>0</v>
      </c>
      <c r="Q8" s="74">
        <f t="shared" si="3"/>
        <v>0</v>
      </c>
      <c r="R8" s="41">
        <f t="shared" si="4"/>
        <v>0</v>
      </c>
      <c r="S8" s="73">
        <f t="shared" si="5"/>
        <v>0</v>
      </c>
    </row>
    <row r="9" spans="1:19" x14ac:dyDescent="0.55000000000000004">
      <c r="A9" s="53" t="s">
        <v>15</v>
      </c>
      <c r="B9" s="54"/>
      <c r="C9" s="70">
        <f>VLOOKUP($A$6:$A$15,Data!$A$6:$E$16,3,TRUE)*B9</f>
        <v>0</v>
      </c>
      <c r="D9" s="56"/>
      <c r="E9" s="72">
        <f>VLOOKUP($A$6:$A$15,Data!$A$6:$E$16,3,TRUE)*D9</f>
        <v>0</v>
      </c>
      <c r="F9" s="55"/>
      <c r="G9" s="73">
        <f>VLOOKUP($A$6:$A$15,Data!$A$6:$E$16,3,TRUE)*F9</f>
        <v>0</v>
      </c>
      <c r="H9" s="39">
        <f t="shared" si="0"/>
        <v>0</v>
      </c>
      <c r="I9" s="74">
        <f t="shared" si="1"/>
        <v>0</v>
      </c>
      <c r="J9" s="54"/>
      <c r="K9" s="70">
        <f>VLOOKUP($A$6:$A$15,Data!$A$6:$E$16,5,TRUE)*J9</f>
        <v>0</v>
      </c>
      <c r="L9" s="56"/>
      <c r="M9" s="72">
        <f>VLOOKUP($A$6:$A$15,Data!$A$6:$E$16,5,TRUE)*L9</f>
        <v>0</v>
      </c>
      <c r="N9" s="55"/>
      <c r="O9" s="73">
        <f>VLOOKUP($A$6:$A$15,Data!$A$6:$E$16,5,TRUE)*N9</f>
        <v>0</v>
      </c>
      <c r="P9" s="39">
        <f t="shared" si="2"/>
        <v>0</v>
      </c>
      <c r="Q9" s="74">
        <f t="shared" si="3"/>
        <v>0</v>
      </c>
      <c r="R9" s="41">
        <f t="shared" si="4"/>
        <v>0</v>
      </c>
      <c r="S9" s="73">
        <f t="shared" si="5"/>
        <v>0</v>
      </c>
    </row>
    <row r="10" spans="1:19" x14ac:dyDescent="0.55000000000000004">
      <c r="A10" s="60" t="s">
        <v>16</v>
      </c>
      <c r="B10" s="54"/>
      <c r="C10" s="70">
        <f>VLOOKUP($A$6:$A$15,Data!$A$6:$E$16,3,TRUE)*B10</f>
        <v>0</v>
      </c>
      <c r="D10" s="56"/>
      <c r="E10" s="72">
        <f>VLOOKUP($A$6:$A$15,Data!$A$6:$E$16,3,TRUE)*D10</f>
        <v>0</v>
      </c>
      <c r="F10" s="55"/>
      <c r="G10" s="73">
        <f>VLOOKUP($A$6:$A$15,Data!$A$6:$E$16,3,TRUE)*F10</f>
        <v>0</v>
      </c>
      <c r="H10" s="39">
        <f t="shared" si="0"/>
        <v>0</v>
      </c>
      <c r="I10" s="74">
        <f t="shared" si="1"/>
        <v>0</v>
      </c>
      <c r="J10" s="54"/>
      <c r="K10" s="70">
        <f>VLOOKUP($A$6:$A$15,Data!$A$6:$E$16,5,TRUE)*J10</f>
        <v>0</v>
      </c>
      <c r="L10" s="56"/>
      <c r="M10" s="72">
        <f>VLOOKUP($A$6:$A$15,Data!$A$6:$E$16,5,TRUE)*L10</f>
        <v>0</v>
      </c>
      <c r="N10" s="55"/>
      <c r="O10" s="73">
        <f>VLOOKUP($A$6:$A$15,Data!$A$6:$E$16,5,TRUE)*N10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0</v>
      </c>
    </row>
    <row r="11" spans="1:19" x14ac:dyDescent="0.55000000000000004">
      <c r="A11" s="53" t="s">
        <v>17</v>
      </c>
      <c r="B11" s="54"/>
      <c r="C11" s="70">
        <f>VLOOKUP($A$6:$A$15,Data!$A$6:$E$16,3,TRUE)*B11</f>
        <v>0</v>
      </c>
      <c r="D11" s="56"/>
      <c r="E11" s="72">
        <f>VLOOKUP($A$6:$A$15,Data!$A$6:$E$16,3,TRUE)*D11</f>
        <v>0</v>
      </c>
      <c r="F11" s="55"/>
      <c r="G11" s="73">
        <f>VLOOKUP($A$6:$A$15,Data!$A$6:$E$16,3,TRUE)*F11</f>
        <v>0</v>
      </c>
      <c r="H11" s="39">
        <f t="shared" si="0"/>
        <v>0</v>
      </c>
      <c r="I11" s="74">
        <f t="shared" si="1"/>
        <v>0</v>
      </c>
      <c r="J11" s="54"/>
      <c r="K11" s="70">
        <f>VLOOKUP($A$6:$A$15,Data!$A$6:$E$16,5,TRUE)*J11</f>
        <v>0</v>
      </c>
      <c r="L11" s="56"/>
      <c r="M11" s="72">
        <f>VLOOKUP($A$6:$A$15,Data!$A$6:$E$16,5,TRUE)*L11</f>
        <v>0</v>
      </c>
      <c r="N11" s="55"/>
      <c r="O11" s="73">
        <f>VLOOKUP($A$6:$A$15,Data!$A$6:$E$16,5,TRUE)*N11</f>
        <v>0</v>
      </c>
      <c r="P11" s="39">
        <f t="shared" si="2"/>
        <v>0</v>
      </c>
      <c r="Q11" s="74">
        <f t="shared" si="3"/>
        <v>0</v>
      </c>
      <c r="R11" s="41">
        <f t="shared" si="4"/>
        <v>0</v>
      </c>
      <c r="S11" s="73">
        <f t="shared" si="5"/>
        <v>0</v>
      </c>
    </row>
    <row r="12" spans="1:19" x14ac:dyDescent="0.55000000000000004">
      <c r="A12" s="60" t="s">
        <v>18</v>
      </c>
      <c r="B12" s="54"/>
      <c r="C12" s="70">
        <f>VLOOKUP($A$6:$A$15,Data!$A$6:$E$16,3,TRUE)*B12</f>
        <v>0</v>
      </c>
      <c r="D12" s="56"/>
      <c r="E12" s="72">
        <f>VLOOKUP($A$6:$A$15,Data!$A$6:$E$16,3,TRUE)*D12</f>
        <v>0</v>
      </c>
      <c r="F12" s="55"/>
      <c r="G12" s="73">
        <f>VLOOKUP($A$6:$A$15,Data!$A$6:$E$16,3,TRUE)*F12</f>
        <v>0</v>
      </c>
      <c r="H12" s="39">
        <f t="shared" si="0"/>
        <v>0</v>
      </c>
      <c r="I12" s="74">
        <f t="shared" si="1"/>
        <v>0</v>
      </c>
      <c r="J12" s="54"/>
      <c r="K12" s="70">
        <f>VLOOKUP($A$6:$A$15,Data!$A$6:$E$16,5,TRUE)*J12</f>
        <v>0</v>
      </c>
      <c r="L12" s="56"/>
      <c r="M12" s="72">
        <f>VLOOKUP($A$6:$A$15,Data!$A$6:$E$16,5,TRUE)*L12</f>
        <v>0</v>
      </c>
      <c r="N12" s="55"/>
      <c r="O12" s="73">
        <f>VLOOKUP($A$6:$A$15,Data!$A$6:$E$16,5,TRUE)*N12</f>
        <v>0</v>
      </c>
      <c r="P12" s="39">
        <f t="shared" si="2"/>
        <v>0</v>
      </c>
      <c r="Q12" s="74">
        <f t="shared" si="3"/>
        <v>0</v>
      </c>
      <c r="R12" s="41">
        <f t="shared" si="4"/>
        <v>0</v>
      </c>
      <c r="S12" s="73">
        <f t="shared" si="5"/>
        <v>0</v>
      </c>
    </row>
    <row r="13" spans="1:19" x14ac:dyDescent="0.55000000000000004">
      <c r="A13" s="60" t="s">
        <v>44</v>
      </c>
      <c r="B13" s="54"/>
      <c r="C13" s="70">
        <f>VLOOKUP($A$6:$A$15,Data!$A$6:$E$16,3,TRUE)*B13</f>
        <v>0</v>
      </c>
      <c r="D13" s="56"/>
      <c r="E13" s="72">
        <f>VLOOKUP($A$6:$A$15,Data!$A$6:$E$16,3,TRUE)*D13</f>
        <v>0</v>
      </c>
      <c r="F13" s="55"/>
      <c r="G13" s="73">
        <f>VLOOKUP($A$6:$A$15,Data!$A$6:$E$16,3,TRUE)*F13</f>
        <v>0</v>
      </c>
      <c r="H13" s="39">
        <f t="shared" si="0"/>
        <v>0</v>
      </c>
      <c r="I13" s="74">
        <f t="shared" si="1"/>
        <v>0</v>
      </c>
      <c r="J13" s="54"/>
      <c r="K13" s="70">
        <f>VLOOKUP($A$6:$A$15,Data!$A$6:$E$16,5,TRUE)*J13</f>
        <v>0</v>
      </c>
      <c r="L13" s="56"/>
      <c r="M13" s="72">
        <f>VLOOKUP($A$6:$A$15,Data!$A$6:$E$16,5,TRUE)*L13</f>
        <v>0</v>
      </c>
      <c r="N13" s="55"/>
      <c r="O13" s="73">
        <f>VLOOKUP($A$6:$A$15,Data!$A$6:$E$16,5,TRUE)*N13</f>
        <v>0</v>
      </c>
      <c r="P13" s="39">
        <f t="shared" si="2"/>
        <v>0</v>
      </c>
      <c r="Q13" s="74">
        <f t="shared" si="3"/>
        <v>0</v>
      </c>
      <c r="R13" s="41">
        <f t="shared" si="4"/>
        <v>0</v>
      </c>
      <c r="S13" s="73">
        <f t="shared" si="5"/>
        <v>0</v>
      </c>
    </row>
    <row r="14" spans="1:19" x14ac:dyDescent="0.55000000000000004">
      <c r="A14" s="109" t="s">
        <v>46</v>
      </c>
      <c r="B14" s="44"/>
      <c r="C14" s="70">
        <f>VLOOKUP($A$6:$A$15,Data!$A$6:$E$16,3,TRUE)*B14</f>
        <v>0</v>
      </c>
      <c r="D14" s="46"/>
      <c r="E14" s="72">
        <f>VLOOKUP($A$6:$A$15,Data!$A$6:$E$16,3,TRUE)*D14</f>
        <v>0</v>
      </c>
      <c r="F14" s="45"/>
      <c r="G14" s="73">
        <f>VLOOKUP($A$6:$A$15,Data!$A$6:$E$16,3,TRUE)*F14</f>
        <v>0</v>
      </c>
      <c r="H14" s="39">
        <f t="shared" si="0"/>
        <v>0</v>
      </c>
      <c r="I14" s="74">
        <f t="shared" si="1"/>
        <v>0</v>
      </c>
      <c r="J14" s="44"/>
      <c r="K14" s="70">
        <f>VLOOKUP($A$6:$A$15,Data!$A$6:$E$16,5,TRUE)*J14</f>
        <v>0</v>
      </c>
      <c r="L14" s="46"/>
      <c r="M14" s="72">
        <f>VLOOKUP($A$6:$A$15,Data!$A$6:$E$16,5,TRUE)*L14</f>
        <v>0</v>
      </c>
      <c r="N14" s="45"/>
      <c r="O14" s="73">
        <f>VLOOKUP($A$6:$A$15,Data!$A$6:$E$16,5,TRUE)*N14</f>
        <v>0</v>
      </c>
      <c r="P14" s="39">
        <f t="shared" si="2"/>
        <v>0</v>
      </c>
      <c r="Q14" s="74">
        <f t="shared" si="3"/>
        <v>0</v>
      </c>
      <c r="R14" s="41">
        <f t="shared" si="4"/>
        <v>0</v>
      </c>
      <c r="S14" s="73">
        <f t="shared" si="5"/>
        <v>0</v>
      </c>
    </row>
    <row r="15" spans="1:19" ht="27" thickBot="1" x14ac:dyDescent="0.6">
      <c r="A15" s="129" t="s">
        <v>45</v>
      </c>
      <c r="B15" s="54"/>
      <c r="C15" s="70">
        <f>VLOOKUP($A$6:$A$15,Data!$A$6:$E$16,3,TRUE)*B15</f>
        <v>0</v>
      </c>
      <c r="D15" s="56"/>
      <c r="E15" s="72">
        <f>VLOOKUP($A$6:$A$15,Data!$A$6:$E$16,3,TRUE)*D15</f>
        <v>0</v>
      </c>
      <c r="F15" s="55"/>
      <c r="G15" s="73">
        <f>VLOOKUP($A$6:$A$15,Data!$A$6:$E$16,3,TRUE)*F15</f>
        <v>0</v>
      </c>
      <c r="H15" s="39">
        <f t="shared" si="0"/>
        <v>0</v>
      </c>
      <c r="I15" s="74">
        <f t="shared" si="1"/>
        <v>0</v>
      </c>
      <c r="J15" s="54"/>
      <c r="K15" s="70">
        <f>VLOOKUP($A$6:$A$15,Data!$A$6:$E$16,5,TRUE)*J15</f>
        <v>0</v>
      </c>
      <c r="L15" s="56"/>
      <c r="M15" s="72">
        <f>VLOOKUP($A$6:$A$15,Data!$A$6:$E$16,5,TRUE)*L15</f>
        <v>0</v>
      </c>
      <c r="N15" s="55"/>
      <c r="O15" s="73">
        <f>VLOOKUP($A$6:$A$15,Data!$A$6:$E$16,5,TRUE)*N15</f>
        <v>0</v>
      </c>
      <c r="P15" s="39">
        <f t="shared" si="2"/>
        <v>0</v>
      </c>
      <c r="Q15" s="74">
        <f>K15+M15+O15</f>
        <v>0</v>
      </c>
      <c r="R15" s="41">
        <f t="shared" si="4"/>
        <v>0</v>
      </c>
      <c r="S15" s="73">
        <f t="shared" si="5"/>
        <v>0</v>
      </c>
    </row>
    <row r="16" spans="1:19" ht="27" thickBot="1" x14ac:dyDescent="0.6">
      <c r="A16" s="63"/>
      <c r="B16" s="64">
        <f t="shared" ref="B16:G16" si="6">SUM(B6:B15)</f>
        <v>0</v>
      </c>
      <c r="C16" s="71">
        <f t="shared" si="6"/>
        <v>0</v>
      </c>
      <c r="D16" s="66">
        <f t="shared" si="6"/>
        <v>0</v>
      </c>
      <c r="E16" s="83">
        <f t="shared" si="6"/>
        <v>0</v>
      </c>
      <c r="F16" s="65">
        <f t="shared" si="6"/>
        <v>0</v>
      </c>
      <c r="G16" s="84">
        <f t="shared" si="6"/>
        <v>0</v>
      </c>
      <c r="H16" s="68">
        <f>B16+D16+F16</f>
        <v>0</v>
      </c>
      <c r="I16" s="85">
        <f t="shared" ref="I16" si="7">C16+E16+G16</f>
        <v>0</v>
      </c>
      <c r="J16" s="64">
        <f t="shared" ref="J16:O16" si="8">SUM(J6:J15)</f>
        <v>0</v>
      </c>
      <c r="K16" s="71">
        <f t="shared" si="8"/>
        <v>0</v>
      </c>
      <c r="L16" s="66">
        <f t="shared" si="8"/>
        <v>0</v>
      </c>
      <c r="M16" s="83">
        <f t="shared" si="8"/>
        <v>0</v>
      </c>
      <c r="N16" s="65">
        <f t="shared" si="8"/>
        <v>0</v>
      </c>
      <c r="O16" s="84">
        <f t="shared" si="8"/>
        <v>0</v>
      </c>
      <c r="P16" s="68">
        <f>J16+L16+N16</f>
        <v>0</v>
      </c>
      <c r="Q16" s="85">
        <f t="shared" ref="Q16" si="9">K16+M16+O16</f>
        <v>0</v>
      </c>
      <c r="R16" s="64">
        <f t="shared" ref="R16:S16" si="10">H16+P16</f>
        <v>0</v>
      </c>
      <c r="S16" s="84">
        <f t="shared" si="10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C11" sqref="C11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125" style="17" bestFit="1" customWidth="1"/>
    <col min="5" max="5" width="12.125" style="29" customWidth="1"/>
    <col min="6" max="6" width="9.125" style="17" bestFit="1" customWidth="1"/>
    <col min="7" max="7" width="11.875" style="29" customWidth="1"/>
    <col min="8" max="8" width="10.375" style="17" customWidth="1"/>
    <col min="9" max="9" width="11.375" style="29" customWidth="1"/>
    <col min="10" max="10" width="9.375" style="17" bestFit="1" customWidth="1"/>
    <col min="11" max="11" width="11.375" style="29" bestFit="1" customWidth="1"/>
    <col min="12" max="12" width="9.375" style="17" bestFit="1" customWidth="1"/>
    <col min="13" max="13" width="11.375" style="29" bestFit="1" customWidth="1"/>
    <col min="14" max="14" width="9.375" style="17" bestFit="1" customWidth="1"/>
    <col min="15" max="15" width="11.375" style="29" bestFit="1" customWidth="1"/>
    <col min="16" max="16" width="11.375" style="17" customWidth="1"/>
    <col min="17" max="17" width="11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78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/>
      <c r="C6" s="70">
        <f>VLOOKUP($A$6:$A$15,Data!$A$6:$E$16,3,TRUE)*B6</f>
        <v>0</v>
      </c>
      <c r="D6" s="37"/>
      <c r="E6" s="72">
        <f>VLOOKUP($A$6:$A$15,Data!$A$6:$E$16,3,TRUE)*D6</f>
        <v>0</v>
      </c>
      <c r="F6" s="36"/>
      <c r="G6" s="73">
        <f>VLOOKUP($A$6:$A$15,Data!$A$6:$E$16,3,TRUE)*F6</f>
        <v>0</v>
      </c>
      <c r="H6" s="39">
        <f>B6+D6+F6</f>
        <v>0</v>
      </c>
      <c r="I6" s="74">
        <f>C6+E6+G6</f>
        <v>0</v>
      </c>
      <c r="J6" s="35"/>
      <c r="K6" s="70">
        <f>VLOOKUP($A$6:$A$15,Data!$A$6:$E$16,5,TRUE)*J6</f>
        <v>0</v>
      </c>
      <c r="L6" s="37"/>
      <c r="M6" s="72">
        <f>VLOOKUP($A$6:$A$15,Data!$A$6:$E$16,5,TRUE)*L6</f>
        <v>0</v>
      </c>
      <c r="N6" s="36"/>
      <c r="O6" s="73">
        <f>VLOOKUP($A$6:$A$15,Data!$A$6:$E$16,5,TRUE)*N6</f>
        <v>0</v>
      </c>
      <c r="P6" s="39">
        <f>J6+L6+N6</f>
        <v>0</v>
      </c>
      <c r="Q6" s="74">
        <f>K6+M6+O6</f>
        <v>0</v>
      </c>
      <c r="R6" s="41">
        <f>H6+P6</f>
        <v>0</v>
      </c>
      <c r="S6" s="73">
        <f>I6+Q6</f>
        <v>0</v>
      </c>
    </row>
    <row r="7" spans="1:19" x14ac:dyDescent="0.55000000000000004">
      <c r="A7" s="43" t="s">
        <v>13</v>
      </c>
      <c r="B7" s="44"/>
      <c r="C7" s="70">
        <f>VLOOKUP($A$6:$A$15,Data!$A$6:$E$16,3,TRUE)*B7</f>
        <v>0</v>
      </c>
      <c r="D7" s="46"/>
      <c r="E7" s="72">
        <f>VLOOKUP($A$6:$A$15,Data!$A$6:$E$16,3,TRUE)*D7</f>
        <v>0</v>
      </c>
      <c r="F7" s="45"/>
      <c r="G7" s="73">
        <f>VLOOKUP($A$6:$A$15,Data!$A$6:$E$16,3,TRUE)*F7</f>
        <v>0</v>
      </c>
      <c r="H7" s="39">
        <f t="shared" ref="H7:I16" si="0">B7+D7+F7</f>
        <v>0</v>
      </c>
      <c r="I7" s="74">
        <f t="shared" si="0"/>
        <v>0</v>
      </c>
      <c r="J7" s="44"/>
      <c r="K7" s="70">
        <f>VLOOKUP($A$6:$A$15,Data!$A$6:$E$16,5,TRUE)*J7</f>
        <v>0</v>
      </c>
      <c r="L7" s="46"/>
      <c r="M7" s="72">
        <f>VLOOKUP($A$6:$A$15,Data!$A$6:$E$16,5,TRUE)*L7</f>
        <v>0</v>
      </c>
      <c r="N7" s="45"/>
      <c r="O7" s="73">
        <f>VLOOKUP($A$6:$A$15,Data!$A$6:$E$16,5,TRUE)*N7</f>
        <v>0</v>
      </c>
      <c r="P7" s="39">
        <f t="shared" ref="P7:Q15" si="1">J7+L7+N7</f>
        <v>0</v>
      </c>
      <c r="Q7" s="74">
        <f t="shared" si="1"/>
        <v>0</v>
      </c>
      <c r="R7" s="41">
        <f t="shared" ref="R7:S16" si="2">H7+P7</f>
        <v>0</v>
      </c>
      <c r="S7" s="73">
        <f t="shared" si="2"/>
        <v>0</v>
      </c>
    </row>
    <row r="8" spans="1:19" x14ac:dyDescent="0.55000000000000004">
      <c r="A8" s="52" t="s">
        <v>14</v>
      </c>
      <c r="B8" s="44"/>
      <c r="C8" s="70">
        <f>VLOOKUP($A$6:$A$15,Data!$A$6:$E$16,3,TRUE)*B8</f>
        <v>0</v>
      </c>
      <c r="D8" s="46"/>
      <c r="E8" s="72">
        <f>VLOOKUP($A$6:$A$15,Data!$A$6:$E$16,3,TRUE)*D8</f>
        <v>0</v>
      </c>
      <c r="F8" s="45"/>
      <c r="G8" s="73">
        <f>VLOOKUP($A$6:$A$15,Data!$A$6:$E$16,3,TRUE)*F8</f>
        <v>0</v>
      </c>
      <c r="H8" s="39">
        <f t="shared" si="0"/>
        <v>0</v>
      </c>
      <c r="I8" s="74">
        <f t="shared" si="0"/>
        <v>0</v>
      </c>
      <c r="J8" s="44"/>
      <c r="K8" s="70">
        <f>VLOOKUP($A$6:$A$15,Data!$A$6:$E$16,5,TRUE)*J8</f>
        <v>0</v>
      </c>
      <c r="L8" s="46"/>
      <c r="M8" s="72">
        <f>VLOOKUP($A$6:$A$15,Data!$A$6:$E$16,5,TRUE)*L8</f>
        <v>0</v>
      </c>
      <c r="N8" s="45"/>
      <c r="O8" s="73">
        <f>VLOOKUP($A$6:$A$15,Data!$A$6:$E$16,5,TRUE)*N8</f>
        <v>0</v>
      </c>
      <c r="P8" s="39">
        <f t="shared" si="1"/>
        <v>0</v>
      </c>
      <c r="Q8" s="74">
        <f t="shared" si="1"/>
        <v>0</v>
      </c>
      <c r="R8" s="41">
        <f t="shared" si="2"/>
        <v>0</v>
      </c>
      <c r="S8" s="73">
        <f t="shared" si="2"/>
        <v>0</v>
      </c>
    </row>
    <row r="9" spans="1:19" x14ac:dyDescent="0.55000000000000004">
      <c r="A9" s="53" t="s">
        <v>15</v>
      </c>
      <c r="B9" s="54"/>
      <c r="C9" s="70">
        <f>VLOOKUP($A$6:$A$15,Data!$A$6:$E$16,3,TRUE)*B9</f>
        <v>0</v>
      </c>
      <c r="D9" s="56"/>
      <c r="E9" s="72">
        <f>VLOOKUP($A$6:$A$15,Data!$A$6:$E$16,3,TRUE)*D9</f>
        <v>0</v>
      </c>
      <c r="F9" s="55"/>
      <c r="G9" s="73">
        <f>VLOOKUP($A$6:$A$15,Data!$A$6:$E$16,3,TRUE)*F9</f>
        <v>0</v>
      </c>
      <c r="H9" s="39">
        <f t="shared" si="0"/>
        <v>0</v>
      </c>
      <c r="I9" s="74">
        <f t="shared" si="0"/>
        <v>0</v>
      </c>
      <c r="J9" s="54"/>
      <c r="K9" s="70">
        <f>VLOOKUP($A$6:$A$15,Data!$A$6:$E$16,5,TRUE)*J9</f>
        <v>0</v>
      </c>
      <c r="L9" s="56"/>
      <c r="M9" s="72">
        <f>VLOOKUP($A$6:$A$15,Data!$A$6:$E$16,5,TRUE)*L9</f>
        <v>0</v>
      </c>
      <c r="N9" s="55"/>
      <c r="O9" s="73">
        <f>VLOOKUP($A$6:$A$15,Data!$A$6:$E$16,5,TRUE)*N9</f>
        <v>0</v>
      </c>
      <c r="P9" s="39">
        <f t="shared" si="1"/>
        <v>0</v>
      </c>
      <c r="Q9" s="74">
        <f t="shared" si="1"/>
        <v>0</v>
      </c>
      <c r="R9" s="41">
        <f t="shared" si="2"/>
        <v>0</v>
      </c>
      <c r="S9" s="73">
        <f t="shared" si="2"/>
        <v>0</v>
      </c>
    </row>
    <row r="10" spans="1:19" x14ac:dyDescent="0.55000000000000004">
      <c r="A10" s="60" t="s">
        <v>16</v>
      </c>
      <c r="B10" s="54"/>
      <c r="C10" s="70">
        <f>VLOOKUP($A$6:$A$15,Data!$A$6:$E$16,3,TRUE)*B10</f>
        <v>0</v>
      </c>
      <c r="D10" s="56"/>
      <c r="E10" s="72">
        <f>VLOOKUP($A$6:$A$15,Data!$A$6:$E$16,3,TRUE)*D10</f>
        <v>0</v>
      </c>
      <c r="F10" s="55"/>
      <c r="G10" s="73">
        <f>VLOOKUP($A$6:$A$15,Data!$A$6:$E$16,3,TRUE)*F10</f>
        <v>0</v>
      </c>
      <c r="H10" s="39">
        <f t="shared" si="0"/>
        <v>0</v>
      </c>
      <c r="I10" s="74">
        <f t="shared" si="0"/>
        <v>0</v>
      </c>
      <c r="J10" s="54"/>
      <c r="K10" s="70">
        <f>VLOOKUP($A$6:$A$15,Data!$A$6:$E$16,5,TRUE)*J10</f>
        <v>0</v>
      </c>
      <c r="L10" s="56"/>
      <c r="M10" s="72">
        <f>VLOOKUP($A$6:$A$15,Data!$A$6:$E$16,5,TRUE)*L10</f>
        <v>0</v>
      </c>
      <c r="N10" s="55"/>
      <c r="O10" s="73">
        <f>VLOOKUP($A$6:$A$15,Data!$A$6:$E$16,5,TRUE)*N10</f>
        <v>0</v>
      </c>
      <c r="P10" s="39">
        <f t="shared" si="1"/>
        <v>0</v>
      </c>
      <c r="Q10" s="74">
        <f t="shared" si="1"/>
        <v>0</v>
      </c>
      <c r="R10" s="41">
        <f t="shared" si="2"/>
        <v>0</v>
      </c>
      <c r="S10" s="73">
        <f t="shared" si="2"/>
        <v>0</v>
      </c>
    </row>
    <row r="11" spans="1:19" x14ac:dyDescent="0.55000000000000004">
      <c r="A11" s="53" t="s">
        <v>17</v>
      </c>
      <c r="B11" s="54"/>
      <c r="C11" s="70">
        <f>VLOOKUP($A$6:$A$15,Data!$A$6:$E$16,3,TRUE)*B11</f>
        <v>0</v>
      </c>
      <c r="D11" s="56"/>
      <c r="E11" s="72">
        <f>VLOOKUP($A$6:$A$15,Data!$A$6:$E$16,3,TRUE)*D11</f>
        <v>0</v>
      </c>
      <c r="F11" s="55"/>
      <c r="G11" s="73">
        <f>VLOOKUP($A$6:$A$15,Data!$A$6:$E$16,3,TRUE)*F11</f>
        <v>0</v>
      </c>
      <c r="H11" s="39">
        <f t="shared" si="0"/>
        <v>0</v>
      </c>
      <c r="I11" s="74">
        <f t="shared" si="0"/>
        <v>0</v>
      </c>
      <c r="J11" s="54"/>
      <c r="K11" s="70">
        <f>VLOOKUP($A$6:$A$15,Data!$A$6:$E$16,5,TRUE)*J11</f>
        <v>0</v>
      </c>
      <c r="L11" s="56"/>
      <c r="M11" s="72">
        <f>VLOOKUP($A$6:$A$15,Data!$A$6:$E$16,5,TRUE)*L11</f>
        <v>0</v>
      </c>
      <c r="N11" s="55"/>
      <c r="O11" s="73">
        <f>VLOOKUP($A$6:$A$15,Data!$A$6:$E$16,5,TRUE)*N11</f>
        <v>0</v>
      </c>
      <c r="P11" s="39">
        <f t="shared" si="1"/>
        <v>0</v>
      </c>
      <c r="Q11" s="74">
        <f t="shared" si="1"/>
        <v>0</v>
      </c>
      <c r="R11" s="41">
        <f t="shared" si="2"/>
        <v>0</v>
      </c>
      <c r="S11" s="73">
        <f t="shared" si="2"/>
        <v>0</v>
      </c>
    </row>
    <row r="12" spans="1:19" x14ac:dyDescent="0.55000000000000004">
      <c r="A12" s="60" t="s">
        <v>18</v>
      </c>
      <c r="B12" s="54"/>
      <c r="C12" s="70">
        <f>VLOOKUP($A$6:$A$15,Data!$A$6:$E$16,3,TRUE)*B12</f>
        <v>0</v>
      </c>
      <c r="D12" s="56"/>
      <c r="E12" s="72">
        <f>VLOOKUP($A$6:$A$15,Data!$A$6:$E$16,3,TRUE)*D12</f>
        <v>0</v>
      </c>
      <c r="F12" s="55"/>
      <c r="G12" s="73">
        <f>VLOOKUP($A$6:$A$15,Data!$A$6:$E$16,3,TRUE)*F12</f>
        <v>0</v>
      </c>
      <c r="H12" s="39">
        <f t="shared" si="0"/>
        <v>0</v>
      </c>
      <c r="I12" s="74">
        <f t="shared" si="0"/>
        <v>0</v>
      </c>
      <c r="J12" s="54"/>
      <c r="K12" s="70">
        <f>VLOOKUP($A$6:$A$15,Data!$A$6:$E$16,5,TRUE)*J12</f>
        <v>0</v>
      </c>
      <c r="L12" s="56"/>
      <c r="M12" s="72">
        <f>VLOOKUP($A$6:$A$15,Data!$A$6:$E$16,5,TRUE)*L12</f>
        <v>0</v>
      </c>
      <c r="N12" s="55"/>
      <c r="O12" s="73">
        <f>VLOOKUP($A$6:$A$15,Data!$A$6:$E$16,5,TRUE)*N12</f>
        <v>0</v>
      </c>
      <c r="P12" s="39">
        <f t="shared" si="1"/>
        <v>0</v>
      </c>
      <c r="Q12" s="74">
        <f t="shared" si="1"/>
        <v>0</v>
      </c>
      <c r="R12" s="41">
        <f t="shared" si="2"/>
        <v>0</v>
      </c>
      <c r="S12" s="73">
        <f t="shared" si="2"/>
        <v>0</v>
      </c>
    </row>
    <row r="13" spans="1:19" x14ac:dyDescent="0.55000000000000004">
      <c r="A13" s="60" t="s">
        <v>44</v>
      </c>
      <c r="B13" s="54"/>
      <c r="C13" s="70">
        <f>VLOOKUP($A$6:$A$15,Data!$A$6:$E$16,3,TRUE)*B13</f>
        <v>0</v>
      </c>
      <c r="D13" s="56"/>
      <c r="E13" s="72">
        <f>VLOOKUP($A$6:$A$15,Data!$A$6:$E$16,3,TRUE)*D13</f>
        <v>0</v>
      </c>
      <c r="F13" s="55"/>
      <c r="G13" s="73">
        <f>VLOOKUP($A$6:$A$15,Data!$A$6:$E$16,3,TRUE)*F13</f>
        <v>0</v>
      </c>
      <c r="H13" s="39">
        <f t="shared" si="0"/>
        <v>0</v>
      </c>
      <c r="I13" s="74">
        <f t="shared" si="0"/>
        <v>0</v>
      </c>
      <c r="J13" s="54"/>
      <c r="K13" s="70">
        <f>VLOOKUP($A$6:$A$15,Data!$A$6:$E$16,5,TRUE)*J13</f>
        <v>0</v>
      </c>
      <c r="L13" s="56"/>
      <c r="M13" s="72">
        <f>VLOOKUP($A$6:$A$15,Data!$A$6:$E$16,5,TRUE)*L13</f>
        <v>0</v>
      </c>
      <c r="N13" s="55"/>
      <c r="O13" s="73">
        <f>VLOOKUP($A$6:$A$15,Data!$A$6:$E$16,5,TRUE)*N13</f>
        <v>0</v>
      </c>
      <c r="P13" s="39">
        <f t="shared" si="1"/>
        <v>0</v>
      </c>
      <c r="Q13" s="74">
        <f t="shared" si="1"/>
        <v>0</v>
      </c>
      <c r="R13" s="41">
        <f t="shared" si="2"/>
        <v>0</v>
      </c>
      <c r="S13" s="73">
        <f t="shared" si="2"/>
        <v>0</v>
      </c>
    </row>
    <row r="14" spans="1:19" x14ac:dyDescent="0.55000000000000004">
      <c r="A14" s="109" t="s">
        <v>46</v>
      </c>
      <c r="B14" s="44"/>
      <c r="C14" s="70">
        <f>VLOOKUP($A$6:$A$15,Data!$A$6:$E$16,3,TRUE)*B14</f>
        <v>0</v>
      </c>
      <c r="D14" s="46"/>
      <c r="E14" s="72">
        <f>VLOOKUP($A$6:$A$15,Data!$A$6:$E$16,3,TRUE)*D14</f>
        <v>0</v>
      </c>
      <c r="F14" s="45"/>
      <c r="G14" s="73">
        <f>VLOOKUP($A$6:$A$15,Data!$A$6:$E$16,3,TRUE)*F14</f>
        <v>0</v>
      </c>
      <c r="H14" s="39">
        <f t="shared" si="0"/>
        <v>0</v>
      </c>
      <c r="I14" s="74">
        <f t="shared" si="0"/>
        <v>0</v>
      </c>
      <c r="J14" s="44"/>
      <c r="K14" s="70">
        <f>VLOOKUP($A$6:$A$15,Data!$A$6:$E$16,5,TRUE)*J14</f>
        <v>0</v>
      </c>
      <c r="L14" s="46"/>
      <c r="M14" s="72">
        <f>VLOOKUP($A$6:$A$15,Data!$A$6:$E$16,5,TRUE)*L14</f>
        <v>0</v>
      </c>
      <c r="N14" s="45"/>
      <c r="O14" s="73">
        <f>VLOOKUP($A$6:$A$15,Data!$A$6:$E$16,5,TRUE)*N14</f>
        <v>0</v>
      </c>
      <c r="P14" s="39">
        <f t="shared" si="1"/>
        <v>0</v>
      </c>
      <c r="Q14" s="74">
        <f t="shared" si="1"/>
        <v>0</v>
      </c>
      <c r="R14" s="41">
        <f t="shared" si="2"/>
        <v>0</v>
      </c>
      <c r="S14" s="73">
        <f t="shared" si="2"/>
        <v>0</v>
      </c>
    </row>
    <row r="15" spans="1:19" ht="27" thickBot="1" x14ac:dyDescent="0.6">
      <c r="A15" s="129" t="s">
        <v>45</v>
      </c>
      <c r="B15" s="54"/>
      <c r="C15" s="70">
        <f>VLOOKUP($A$6:$A$15,Data!$A$6:$E$16,3,TRUE)*B15</f>
        <v>0</v>
      </c>
      <c r="D15" s="56"/>
      <c r="E15" s="72">
        <f>VLOOKUP($A$6:$A$15,Data!$A$6:$E$16,3,TRUE)*D15</f>
        <v>0</v>
      </c>
      <c r="F15" s="55"/>
      <c r="G15" s="73">
        <f>VLOOKUP($A$6:$A$15,Data!$A$6:$E$16,3,TRUE)*F15</f>
        <v>0</v>
      </c>
      <c r="H15" s="39">
        <f t="shared" si="0"/>
        <v>0</v>
      </c>
      <c r="I15" s="74">
        <f t="shared" si="0"/>
        <v>0</v>
      </c>
      <c r="J15" s="54"/>
      <c r="K15" s="70">
        <f>VLOOKUP($A$6:$A$15,Data!$A$6:$E$16,5,TRUE)*J15</f>
        <v>0</v>
      </c>
      <c r="L15" s="56"/>
      <c r="M15" s="72">
        <f>VLOOKUP($A$6:$A$15,Data!$A$6:$E$16,5,TRUE)*L15</f>
        <v>0</v>
      </c>
      <c r="N15" s="55"/>
      <c r="O15" s="73">
        <f>VLOOKUP($A$6:$A$15,Data!$A$6:$E$16,5,TRUE)*N15</f>
        <v>0</v>
      </c>
      <c r="P15" s="39">
        <f t="shared" si="1"/>
        <v>0</v>
      </c>
      <c r="Q15" s="74">
        <f>K15+M15+O15</f>
        <v>0</v>
      </c>
      <c r="R15" s="41">
        <f t="shared" si="2"/>
        <v>0</v>
      </c>
      <c r="S15" s="73">
        <f t="shared" si="2"/>
        <v>0</v>
      </c>
    </row>
    <row r="16" spans="1:19" ht="27" thickBot="1" x14ac:dyDescent="0.6">
      <c r="A16" s="63"/>
      <c r="B16" s="64">
        <f t="shared" ref="B16:G16" si="3">SUM(B6:B15)</f>
        <v>0</v>
      </c>
      <c r="C16" s="71">
        <f t="shared" si="3"/>
        <v>0</v>
      </c>
      <c r="D16" s="66">
        <f t="shared" si="3"/>
        <v>0</v>
      </c>
      <c r="E16" s="83">
        <f t="shared" si="3"/>
        <v>0</v>
      </c>
      <c r="F16" s="65">
        <f t="shared" si="3"/>
        <v>0</v>
      </c>
      <c r="G16" s="84">
        <f t="shared" si="3"/>
        <v>0</v>
      </c>
      <c r="H16" s="68">
        <f>B16+D16+F16</f>
        <v>0</v>
      </c>
      <c r="I16" s="85">
        <f t="shared" si="0"/>
        <v>0</v>
      </c>
      <c r="J16" s="64">
        <f t="shared" ref="J16:O16" si="4">SUM(J6:J15)</f>
        <v>0</v>
      </c>
      <c r="K16" s="71">
        <f t="shared" si="4"/>
        <v>0</v>
      </c>
      <c r="L16" s="66">
        <f t="shared" si="4"/>
        <v>0</v>
      </c>
      <c r="M16" s="83">
        <f t="shared" si="4"/>
        <v>0</v>
      </c>
      <c r="N16" s="65">
        <f t="shared" si="4"/>
        <v>0</v>
      </c>
      <c r="O16" s="84">
        <f t="shared" si="4"/>
        <v>0</v>
      </c>
      <c r="P16" s="68">
        <f>J16+L16+N16</f>
        <v>0</v>
      </c>
      <c r="Q16" s="85">
        <f t="shared" ref="Q16" si="5">K16+M16+O16</f>
        <v>0</v>
      </c>
      <c r="R16" s="64">
        <f t="shared" si="2"/>
        <v>0</v>
      </c>
      <c r="S16" s="84">
        <f t="shared" si="2"/>
        <v>0</v>
      </c>
    </row>
  </sheetData>
  <mergeCells count="14">
    <mergeCell ref="A1:S1"/>
    <mergeCell ref="B3:G3"/>
    <mergeCell ref="H3:I3"/>
    <mergeCell ref="J3:O3"/>
    <mergeCell ref="P3:Q3"/>
    <mergeCell ref="R3:S3"/>
    <mergeCell ref="N4:O4"/>
    <mergeCell ref="P4:Q4"/>
    <mergeCell ref="B4:C4"/>
    <mergeCell ref="D4:E4"/>
    <mergeCell ref="F4:G4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&amp;L&amp;F  &amp;A  &amp;D  &amp;T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zoomScale="80" zoomScaleNormal="80" workbookViewId="0">
      <selection activeCell="F17" sqref="F17"/>
    </sheetView>
  </sheetViews>
  <sheetFormatPr defaultRowHeight="26.25" x14ac:dyDescent="0.55000000000000004"/>
  <cols>
    <col min="1" max="1" width="20.625" style="1" customWidth="1"/>
    <col min="2" max="2" width="10.5" style="17" bestFit="1" customWidth="1"/>
    <col min="3" max="3" width="11.875" style="29" customWidth="1"/>
    <col min="4" max="4" width="9.125" style="17" bestFit="1" customWidth="1"/>
    <col min="5" max="5" width="10.875" style="29" customWidth="1"/>
    <col min="6" max="6" width="9.125" style="17" bestFit="1" customWidth="1"/>
    <col min="7" max="7" width="11" style="29" customWidth="1"/>
    <col min="8" max="8" width="10.375" style="17" customWidth="1"/>
    <col min="9" max="9" width="12.625" style="29" customWidth="1"/>
    <col min="10" max="10" width="9.375" style="17" bestFit="1" customWidth="1"/>
    <col min="11" max="11" width="13.25" style="29" customWidth="1"/>
    <col min="12" max="12" width="9.375" style="17" bestFit="1" customWidth="1"/>
    <col min="13" max="13" width="13.125" style="29" bestFit="1" customWidth="1"/>
    <col min="14" max="14" width="9.375" style="17" bestFit="1" customWidth="1"/>
    <col min="15" max="15" width="13" style="29" customWidth="1"/>
    <col min="16" max="16" width="11.375" style="17" customWidth="1"/>
    <col min="17" max="17" width="13.375" style="29" customWidth="1"/>
    <col min="18" max="18" width="9" style="1"/>
    <col min="19" max="19" width="12.625" style="29" customWidth="1"/>
    <col min="20" max="16384" width="9" style="1"/>
  </cols>
  <sheetData>
    <row r="1" spans="1:19" ht="37.5" x14ac:dyDescent="0.75">
      <c r="A1" s="135" t="s">
        <v>48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27" thickBot="1" x14ac:dyDescent="0.6">
      <c r="A2" s="2"/>
      <c r="B2" s="3"/>
      <c r="C2" s="27"/>
      <c r="D2" s="3"/>
      <c r="E2" s="27"/>
      <c r="F2" s="3"/>
      <c r="G2" s="27"/>
      <c r="H2" s="3"/>
      <c r="I2" s="27"/>
      <c r="J2" s="3"/>
      <c r="K2" s="27"/>
      <c r="L2" s="3"/>
      <c r="M2" s="27"/>
      <c r="N2" s="3"/>
      <c r="O2" s="27"/>
      <c r="P2" s="3"/>
      <c r="Q2" s="27"/>
      <c r="R2" s="2"/>
      <c r="S2" s="27"/>
    </row>
    <row r="3" spans="1:19" ht="27" thickBot="1" x14ac:dyDescent="0.6">
      <c r="A3" s="4"/>
      <c r="B3" s="136" t="s">
        <v>0</v>
      </c>
      <c r="C3" s="137"/>
      <c r="D3" s="137"/>
      <c r="E3" s="137"/>
      <c r="F3" s="137"/>
      <c r="G3" s="138"/>
      <c r="H3" s="139" t="s">
        <v>1</v>
      </c>
      <c r="I3" s="140"/>
      <c r="J3" s="136" t="s">
        <v>2</v>
      </c>
      <c r="K3" s="137"/>
      <c r="L3" s="137"/>
      <c r="M3" s="137"/>
      <c r="N3" s="137"/>
      <c r="O3" s="137"/>
      <c r="P3" s="139" t="s">
        <v>1</v>
      </c>
      <c r="Q3" s="140"/>
      <c r="R3" s="141" t="s">
        <v>3</v>
      </c>
      <c r="S3" s="142"/>
    </row>
    <row r="4" spans="1:19" s="8" customFormat="1" ht="27" thickBot="1" x14ac:dyDescent="0.6">
      <c r="A4" s="5" t="s">
        <v>4</v>
      </c>
      <c r="B4" s="147" t="s">
        <v>5</v>
      </c>
      <c r="C4" s="143"/>
      <c r="D4" s="148" t="s">
        <v>6</v>
      </c>
      <c r="E4" s="149"/>
      <c r="F4" s="143" t="s">
        <v>7</v>
      </c>
      <c r="G4" s="144"/>
      <c r="H4" s="145" t="s">
        <v>8</v>
      </c>
      <c r="I4" s="146"/>
      <c r="J4" s="147" t="s">
        <v>5</v>
      </c>
      <c r="K4" s="143"/>
      <c r="L4" s="148" t="s">
        <v>6</v>
      </c>
      <c r="M4" s="149"/>
      <c r="N4" s="143" t="s">
        <v>7</v>
      </c>
      <c r="O4" s="144"/>
      <c r="P4" s="145" t="s">
        <v>9</v>
      </c>
      <c r="Q4" s="146"/>
      <c r="R4" s="6"/>
      <c r="S4" s="32"/>
    </row>
    <row r="5" spans="1:19" ht="27" thickBot="1" x14ac:dyDescent="0.6">
      <c r="A5" s="9"/>
      <c r="B5" s="10" t="s">
        <v>10</v>
      </c>
      <c r="C5" s="28" t="s">
        <v>11</v>
      </c>
      <c r="D5" s="12" t="s">
        <v>10</v>
      </c>
      <c r="E5" s="30" t="s">
        <v>11</v>
      </c>
      <c r="F5" s="10" t="s">
        <v>10</v>
      </c>
      <c r="G5" s="28" t="s">
        <v>11</v>
      </c>
      <c r="H5" s="14" t="s">
        <v>10</v>
      </c>
      <c r="I5" s="31" t="s">
        <v>11</v>
      </c>
      <c r="J5" s="10" t="s">
        <v>10</v>
      </c>
      <c r="K5" s="28" t="s">
        <v>11</v>
      </c>
      <c r="L5" s="12" t="s">
        <v>10</v>
      </c>
      <c r="M5" s="30" t="s">
        <v>11</v>
      </c>
      <c r="N5" s="10" t="s">
        <v>10</v>
      </c>
      <c r="O5" s="28" t="s">
        <v>11</v>
      </c>
      <c r="P5" s="14" t="s">
        <v>10</v>
      </c>
      <c r="Q5" s="31" t="s">
        <v>11</v>
      </c>
      <c r="R5" s="10" t="s">
        <v>10</v>
      </c>
      <c r="S5" s="33" t="s">
        <v>11</v>
      </c>
    </row>
    <row r="6" spans="1:19" x14ac:dyDescent="0.55000000000000004">
      <c r="A6" s="34" t="s">
        <v>12</v>
      </c>
      <c r="B6" s="35">
        <f>'1'!B6+'2'!B6+'3'!B6+'4'!B6+'5'!B6+'6'!B6+'7'!B6+'8'!B6+'9'!B6+'10'!B6+'11'!B6+'12'!B6+'13'!B6+'14'!B6+'15'!B6+'16'!B6+'17'!B6+'18'!B6+'19'!B6+'20'!B6+'21'!B6+'22'!B6+'23'!B6+'24'!B6+'25'!B6+'26'!B6+'27'!B6+'28'!B6+'29'!B6+'30'!B6</f>
        <v>6</v>
      </c>
      <c r="C6" s="70">
        <f>'1'!C6+'2'!C6+'3'!C6+'4'!C6+'5'!C6+'6'!C6+'7'!C6+'8'!C6+'9'!C6+'10'!C6+'11'!C6+'12'!C6+'13'!C6+'14'!C6+'15'!C6+'16'!C6+'17'!C6+'18'!C6+'19'!C6+'20'!C6+'21'!C6+'22'!C6+'23'!C6+'24'!C6+'25'!C6+'26'!C6+'27'!C6+'28'!C6+'29'!C6+'30'!C6</f>
        <v>2862</v>
      </c>
      <c r="D6" s="37">
        <f>'1'!D6+'2'!D6+'3'!D6+'4'!D6+'5'!D6+'6'!D6+'7'!D6+'8'!D6+'9'!D6+'10'!D6+'11'!D6+'12'!D6+'13'!D6+'14'!D6+'15'!D6+'16'!D6+'17'!D6+'18'!D6+'19'!D6+'20'!D6+'21'!D6+'22'!D6+'23'!D6+'24'!D6+'25'!D6+'26'!D6+'27'!D6+'28'!D6+'29'!D6+'30'!D6</f>
        <v>4</v>
      </c>
      <c r="E6" s="72">
        <f>'1'!E6+'2'!E6+'3'!E6+'4'!E6+'5'!E6+'6'!E6+'7'!E6+'8'!E6+'9'!E6+'10'!E6+'11'!E6+'12'!E6+'13'!E6+'14'!E6+'15'!E6+'16'!E6+'17'!E6+'18'!E6+'19'!E6+'20'!E6+'21'!E6+'22'!E6+'23'!E6+'24'!E6+'25'!E6+'26'!E6+'27'!E6+'28'!E6+'29'!E6+'30'!E6</f>
        <v>1908</v>
      </c>
      <c r="F6" s="36">
        <f>'1'!F6+'2'!F6+'3'!F6+'4'!F6+'5'!F6+'6'!F6+'7'!F6+'8'!F6+'9'!F6+'10'!F6+'11'!F6+'12'!F6+'13'!F6+'14'!F6+'15'!F6+'16'!F6+'17'!F6+'18'!F6+'19'!F6+'20'!F6+'21'!F6+'22'!F6+'23'!F6+'24'!F6+'25'!F6+'26'!F6+'27'!F6+'28'!F6+'29'!F6+'30'!F6</f>
        <v>4</v>
      </c>
      <c r="G6" s="73">
        <f>'1'!G6+'2'!G6+'3'!G6+'4'!G6+'5'!G6+'6'!G6+'7'!G6+'8'!G6+'9'!G6+'10'!G6+'11'!G6+'12'!G6+'13'!G6+'14'!G6+'15'!G6+'16'!G6+'17'!G6+'18'!G6+'19'!G6+'20'!G6+'21'!G6+'22'!G6+'23'!G6+'24'!G6+'25'!G6+'26'!G6+'27'!G6+'28'!G6+'29'!G6+'30'!G6</f>
        <v>1908</v>
      </c>
      <c r="H6" s="39">
        <f>B6+D6+F6</f>
        <v>14</v>
      </c>
      <c r="I6" s="74">
        <f>C6+E6+G6</f>
        <v>6678</v>
      </c>
      <c r="J6" s="35">
        <f>'1'!J6+'2'!J6+'3'!J6+'4'!J6+'5'!J6+'6'!J6+'7'!J6+'8'!J6+'9'!J6+'10'!J6+'11'!J6+'12'!J6+'13'!J6+'14'!J6+'15'!J6+'16'!J6+'17'!J6+'18'!J6+'19'!J6+'20'!J6+'21'!J6+'22'!J6+'23'!J6+'24'!J6+'25'!J6+'26'!J6+'27'!J6+'28'!J6+'29'!J6+'30'!J6</f>
        <v>4</v>
      </c>
      <c r="K6" s="70">
        <f>'1'!K6+'2'!K6+'3'!K6+'4'!K6+'5'!K6+'6'!K6+'7'!K6+'8'!K6+'9'!K6+'10'!K6+'11'!K6+'12'!K6+'13'!K6+'14'!K6+'15'!K6+'16'!K6+'17'!K6+'18'!K6+'19'!K6+'20'!K6+'21'!K6+'22'!K6+'23'!K6+'24'!K6+'25'!K6+'26'!K6+'27'!K6+'28'!K6+'29'!K6+'30'!K6</f>
        <v>1620</v>
      </c>
      <c r="L6" s="37">
        <f>'1'!L6+'2'!L6+'3'!L6+'4'!L6+'5'!L6+'6'!L6+'7'!L6+'8'!L6+'9'!L6+'10'!L6+'11'!L6+'12'!L6+'13'!L6+'14'!L6+'15'!L6+'16'!L6+'17'!L6+'18'!L6+'19'!L6+'20'!L6+'21'!L6+'22'!L6+'23'!L6+'24'!L6+'25'!L6+'26'!L6+'27'!L6+'28'!L6+'29'!L6+'30'!L6</f>
        <v>2</v>
      </c>
      <c r="M6" s="72">
        <f>'1'!M6+'2'!M6+'3'!M6+'4'!M6+'5'!M6+'6'!M6+'7'!M6+'8'!M6+'9'!M6+'10'!M6+'11'!M6+'12'!M6+'13'!M6+'14'!M6+'15'!M6+'16'!M6+'17'!M6+'18'!M6+'19'!M6+'20'!M6+'21'!M6+'22'!M6+'23'!M6+'24'!M6+'25'!M6+'26'!M6+'27'!M6+'28'!M6+'29'!M6+'30'!M6</f>
        <v>810</v>
      </c>
      <c r="N6" s="36">
        <f>'1'!N6+'2'!N6+'3'!N6+'4'!N6+'5'!N6+'6'!N6+'7'!N6+'8'!N6+'9'!N6+'10'!N6+'11'!N6+'12'!N6+'13'!N6+'14'!N6+'15'!N6+'16'!N6+'17'!N6+'18'!N6+'19'!N6+'20'!N6+'21'!N6+'22'!N6+'23'!N6+'24'!N6+'25'!N6+'26'!N6+'27'!N6+'28'!N6+'29'!N6+'30'!N6</f>
        <v>2</v>
      </c>
      <c r="O6" s="73">
        <f>'1'!O6+'2'!O6+'3'!O6+'4'!O6+'5'!O6+'6'!O6+'7'!O6+'8'!O6+'9'!O6+'10'!O6+'11'!O6+'12'!O6+'13'!O6+'14'!O6+'15'!O6+'16'!O6+'17'!O6+'18'!O6+'19'!O6+'20'!O6+'21'!O6+'22'!O6+'23'!O6+'24'!O6+'25'!O6+'26'!O6+'27'!O6+'28'!O6+'29'!O6+'30'!O6</f>
        <v>810</v>
      </c>
      <c r="P6" s="39">
        <f>J6+L6+N6</f>
        <v>8</v>
      </c>
      <c r="Q6" s="74">
        <f>K6+M6+O6</f>
        <v>3240</v>
      </c>
      <c r="R6" s="41">
        <f>H6+P6</f>
        <v>22</v>
      </c>
      <c r="S6" s="73">
        <f>I6+Q6</f>
        <v>9918</v>
      </c>
    </row>
    <row r="7" spans="1:19" x14ac:dyDescent="0.55000000000000004">
      <c r="A7" s="43" t="s">
        <v>13</v>
      </c>
      <c r="B7" s="44">
        <f>'1'!B7+'2'!B7+'3'!B7+'4'!B7+'5'!B7+'6'!B7+'7'!B7+'8'!B7+'9'!B7+'10'!B7+'11'!B7+'12'!B7+'13'!B7+'14'!B7+'15'!B7+'16'!B7+'17'!B7+'18'!B7+'19'!B7+'20'!B7+'21'!B7+'22'!B7+'23'!B7+'24'!B7+'25'!B7+'26'!B7+'27'!B7+'28'!B7+'29'!B7+'30'!B7</f>
        <v>0</v>
      </c>
      <c r="C7" s="75">
        <f>'1'!C7+'2'!C7+'3'!C7+'4'!C7+'5'!C7+'6'!C7+'7'!C7+'8'!C7+'9'!C7+'10'!C7+'11'!C7+'12'!C7+'13'!C7+'14'!C7+'15'!C7+'16'!C7+'17'!C7+'18'!C7+'19'!C7+'20'!C7+'21'!C7+'22'!C7+'23'!C7+'24'!C7+'25'!C7+'26'!C7+'27'!C7+'28'!C7+'29'!C7+'30'!C7</f>
        <v>0</v>
      </c>
      <c r="D7" s="46">
        <f>'1'!D7+'2'!D7+'3'!D7+'4'!D7+'5'!D7+'6'!D7+'7'!D7+'8'!D7+'9'!D7+'10'!D7+'11'!D7+'12'!D7+'13'!D7+'14'!D7+'15'!D7+'16'!D7+'17'!D7+'18'!D7+'19'!D7+'20'!D7+'21'!D7+'22'!D7+'23'!D7+'24'!D7+'25'!D7+'26'!D7+'27'!D7+'28'!D7+'29'!D7+'30'!D7</f>
        <v>0</v>
      </c>
      <c r="E7" s="76">
        <f>'1'!E7+'2'!E7+'3'!E7+'4'!E7+'5'!E7+'6'!E7+'7'!E7+'8'!E7+'9'!E7+'10'!E7+'11'!E7+'12'!E7+'13'!E7+'14'!E7+'15'!E7+'16'!E7+'17'!E7+'18'!E7+'19'!E7+'20'!E7+'21'!E7+'22'!E7+'23'!E7+'24'!E7+'25'!E7+'26'!E7+'27'!E7+'28'!E7+'29'!E7+'30'!E7</f>
        <v>0</v>
      </c>
      <c r="F7" s="45">
        <f>'1'!F7+'2'!F7+'3'!F7+'4'!F7+'5'!F7+'6'!F7+'7'!F7+'8'!F7+'9'!F7+'10'!F7+'11'!F7+'12'!F7+'13'!F7+'14'!F7+'15'!F7+'16'!F7+'17'!F7+'18'!F7+'19'!F7+'20'!F7+'21'!F7+'22'!F7+'23'!F7+'24'!F7+'25'!F7+'26'!F7+'27'!F7+'28'!F7+'29'!F7+'30'!F7</f>
        <v>0</v>
      </c>
      <c r="G7" s="77">
        <f>'1'!G7+'2'!G7+'3'!G7+'4'!G7+'5'!G7+'6'!G7+'7'!G7+'8'!G7+'9'!G7+'10'!G7+'11'!G7+'12'!G7+'13'!G7+'14'!G7+'15'!G7+'16'!G7+'17'!G7+'18'!G7+'19'!G7+'20'!G7+'21'!G7+'22'!G7+'23'!G7+'24'!G7+'25'!G7+'26'!G7+'27'!G7+'28'!G7+'29'!G7+'30'!G7</f>
        <v>0</v>
      </c>
      <c r="H7" s="39">
        <f t="shared" ref="H7:H15" si="0">B7+D7+F7</f>
        <v>0</v>
      </c>
      <c r="I7" s="74">
        <f t="shared" ref="I7:I15" si="1">C7+E7+G7</f>
        <v>0</v>
      </c>
      <c r="J7" s="44">
        <f>'1'!J7+'2'!J7+'3'!J7+'4'!J7+'5'!J7+'6'!J7+'7'!J7+'8'!J7+'9'!J7+'10'!J7+'11'!J7+'12'!J7+'13'!J7+'14'!J7+'15'!J7+'16'!J7+'17'!J7+'18'!J7+'19'!J7+'20'!J7+'21'!J7+'22'!J7+'23'!J7+'24'!J7+'25'!J7+'26'!J7+'27'!J7+'28'!J7+'29'!J7+'30'!J7</f>
        <v>23</v>
      </c>
      <c r="K7" s="75">
        <f>'1'!K7+'2'!K7+'3'!K7+'4'!K7+'5'!K7+'6'!K7+'7'!K7+'8'!K7+'9'!K7+'10'!K7+'11'!K7+'12'!K7+'13'!K7+'14'!K7+'15'!K7+'16'!K7+'17'!K7+'18'!K7+'19'!K7+'20'!K7+'21'!K7+'22'!K7+'23'!K7+'24'!K7+'25'!K7+'26'!K7+'27'!K7+'28'!K7+'29'!K7+'30'!K7</f>
        <v>9775</v>
      </c>
      <c r="L7" s="46">
        <f>'1'!L7+'2'!L7+'3'!L7+'4'!L7+'5'!L7+'6'!L7+'7'!L7+'8'!L7+'9'!L7+'10'!L7+'11'!L7+'12'!L7+'13'!L7+'14'!L7+'15'!L7+'16'!L7+'17'!L7+'18'!L7+'19'!L7+'20'!L7+'21'!L7+'22'!L7+'23'!L7+'24'!L7+'25'!L7+'26'!L7+'27'!L7+'28'!L7+'29'!L7+'30'!L7</f>
        <v>0</v>
      </c>
      <c r="M7" s="76">
        <f>'1'!M7+'2'!M7+'3'!M7+'4'!M7+'5'!M7+'6'!M7+'7'!M7+'8'!M7+'9'!M7+'10'!M7+'11'!M7+'12'!M7+'13'!M7+'14'!M7+'15'!M7+'16'!M7+'17'!M7+'18'!M7+'19'!M7+'20'!M7+'21'!M7+'22'!M7+'23'!M7+'24'!M7+'25'!M7+'26'!M7+'27'!M7+'28'!M7+'29'!M7+'30'!M7</f>
        <v>0</v>
      </c>
      <c r="N7" s="45">
        <f>'1'!N7+'2'!N7+'3'!N7+'4'!N7+'5'!N7+'6'!N7+'7'!N7+'8'!N7+'9'!N7+'10'!N7+'11'!N7+'12'!N7+'13'!N7+'14'!N7+'15'!N7+'16'!N7+'17'!N7+'18'!N7+'19'!N7+'20'!N7+'21'!N7+'22'!N7+'23'!N7+'24'!N7+'25'!N7+'26'!N7+'27'!N7+'28'!N7+'29'!N7+'30'!N7</f>
        <v>14</v>
      </c>
      <c r="O7" s="77">
        <f>'1'!O7+'2'!O7+'3'!O7+'4'!O7+'5'!O7+'6'!O7+'7'!O7+'8'!O7+'9'!O7+'10'!O7+'11'!O7+'12'!O7+'13'!O7+'14'!O7+'15'!O7+'16'!O7+'17'!O7+'18'!O7+'19'!O7+'20'!O7+'21'!O7+'22'!O7+'23'!O7+'24'!O7+'25'!O7+'26'!O7+'27'!O7+'28'!O7+'29'!O7+'30'!O7</f>
        <v>5950</v>
      </c>
      <c r="P7" s="39">
        <f t="shared" ref="P7:P15" si="2">J7+L7+N7</f>
        <v>37</v>
      </c>
      <c r="Q7" s="74">
        <f t="shared" ref="Q7:Q15" si="3">K7+M7+O7</f>
        <v>15725</v>
      </c>
      <c r="R7" s="41">
        <f t="shared" ref="R7:R15" si="4">H7+P7</f>
        <v>37</v>
      </c>
      <c r="S7" s="73">
        <f t="shared" ref="S7:S15" si="5">I7+Q7</f>
        <v>15725</v>
      </c>
    </row>
    <row r="8" spans="1:19" x14ac:dyDescent="0.55000000000000004">
      <c r="A8" s="52" t="s">
        <v>14</v>
      </c>
      <c r="B8" s="44">
        <f>'1'!B8+'2'!B8+'3'!B8+'4'!B8+'5'!B8+'6'!B8+'7'!B8+'8'!B8+'9'!B8+'10'!B8+'11'!B8+'12'!B8+'13'!B8+'14'!B8+'15'!B8+'16'!B8+'17'!B8+'18'!B8+'19'!B8+'20'!B8+'21'!B8+'22'!B8+'23'!B8+'24'!B8+'25'!B8+'26'!B8+'27'!B8+'28'!B8+'29'!B8+'30'!B8</f>
        <v>74</v>
      </c>
      <c r="C8" s="75">
        <f>'1'!C8+'2'!C8+'3'!C8+'4'!C8+'5'!C8+'6'!C8+'7'!C8+'8'!C8+'9'!C8+'10'!C8+'11'!C8+'12'!C8+'13'!C8+'14'!C8+'15'!C8+'16'!C8+'17'!C8+'18'!C8+'19'!C8+'20'!C8+'21'!C8+'22'!C8+'23'!C8+'24'!C8+'25'!C8+'26'!C8+'27'!C8+'28'!C8+'29'!C8+'30'!C8</f>
        <v>39220</v>
      </c>
      <c r="D8" s="46">
        <f>'1'!D8+'2'!D8+'3'!D8+'4'!D8+'5'!D8+'6'!D8+'7'!D8+'8'!D8+'9'!D8+'10'!D8+'11'!D8+'12'!D8+'13'!D8+'14'!D8+'15'!D8+'16'!D8+'17'!D8+'18'!D8+'19'!D8+'20'!D8+'21'!D8+'22'!D8+'23'!D8+'24'!D8+'25'!D8+'26'!D8+'27'!D8+'28'!D8+'29'!D8+'30'!D8</f>
        <v>23</v>
      </c>
      <c r="E8" s="76">
        <f>'1'!E8+'2'!E8+'3'!E8+'4'!E8+'5'!E8+'6'!E8+'7'!E8+'8'!E8+'9'!E8+'10'!E8+'11'!E8+'12'!E8+'13'!E8+'14'!E8+'15'!E8+'16'!E8+'17'!E8+'18'!E8+'19'!E8+'20'!E8+'21'!E8+'22'!E8+'23'!E8+'24'!E8+'25'!E8+'26'!E8+'27'!E8+'28'!E8+'29'!E8+'30'!E8</f>
        <v>12190</v>
      </c>
      <c r="F8" s="45">
        <f>'1'!F8+'2'!F8+'3'!F8+'4'!F8+'5'!F8+'6'!F8+'7'!F8+'8'!F8+'9'!F8+'10'!F8+'11'!F8+'12'!F8+'13'!F8+'14'!F8+'15'!F8+'16'!F8+'17'!F8+'18'!F8+'19'!F8+'20'!F8+'21'!F8+'22'!F8+'23'!F8+'24'!F8+'25'!F8+'26'!F8+'27'!F8+'28'!F8+'29'!F8+'30'!F8</f>
        <v>22</v>
      </c>
      <c r="G8" s="77">
        <f>'1'!G8+'2'!G8+'3'!G8+'4'!G8+'5'!G8+'6'!G8+'7'!G8+'8'!G8+'9'!G8+'10'!G8+'11'!G8+'12'!G8+'13'!G8+'14'!G8+'15'!G8+'16'!G8+'17'!G8+'18'!G8+'19'!G8+'20'!G8+'21'!G8+'22'!G8+'23'!G8+'24'!G8+'25'!G8+'26'!G8+'27'!G8+'28'!G8+'29'!G8+'30'!G8</f>
        <v>11660</v>
      </c>
      <c r="H8" s="39">
        <f t="shared" si="0"/>
        <v>119</v>
      </c>
      <c r="I8" s="74">
        <f t="shared" si="1"/>
        <v>63070</v>
      </c>
      <c r="J8" s="44">
        <f>'1'!J8+'2'!J8+'3'!J8+'4'!J8+'5'!J8+'6'!J8+'7'!J8+'8'!J8+'9'!J8+'10'!J8+'11'!J8+'12'!J8+'13'!J8+'14'!J8+'15'!J8+'16'!J8+'17'!J8+'18'!J8+'19'!J8+'20'!J8+'21'!J8+'22'!J8+'23'!J8+'24'!J8+'25'!J8+'26'!J8+'27'!J8+'28'!J8+'29'!J8+'30'!J8</f>
        <v>13</v>
      </c>
      <c r="K8" s="75">
        <f>'1'!K8+'2'!K8+'3'!K8+'4'!K8+'5'!K8+'6'!K8+'7'!K8+'8'!K8+'9'!K8+'10'!K8+'11'!K8+'12'!K8+'13'!K8+'14'!K8+'15'!K8+'16'!K8+'17'!K8+'18'!K8+'19'!K8+'20'!K8+'21'!K8+'22'!K8+'23'!K8+'24'!K8+'25'!K8+'26'!K8+'27'!K8+'28'!K8+'29'!K8+'30'!K8</f>
        <v>5525</v>
      </c>
      <c r="L8" s="46">
        <f>'1'!L8+'2'!L8+'3'!L8+'4'!L8+'5'!L8+'6'!L8+'7'!L8+'8'!L8+'9'!L8+'10'!L8+'11'!L8+'12'!L8+'13'!L8+'14'!L8+'15'!L8+'16'!L8+'17'!L8+'18'!L8+'19'!L8+'20'!L8+'21'!L8+'22'!L8+'23'!L8+'24'!L8+'25'!L8+'26'!L8+'27'!L8+'28'!L8+'29'!L8+'30'!L8</f>
        <v>2</v>
      </c>
      <c r="M8" s="76">
        <f>'1'!M8+'2'!M8+'3'!M8+'4'!M8+'5'!M8+'6'!M8+'7'!M8+'8'!M8+'9'!M8+'10'!M8+'11'!M8+'12'!M8+'13'!M8+'14'!M8+'15'!M8+'16'!M8+'17'!M8+'18'!M8+'19'!M8+'20'!M8+'21'!M8+'22'!M8+'23'!M8+'24'!M8+'25'!M8+'26'!M8+'27'!M8+'28'!M8+'29'!M8+'30'!M8</f>
        <v>850</v>
      </c>
      <c r="N8" s="45">
        <f>'1'!N8+'2'!N8+'3'!N8+'4'!N8+'5'!N8+'6'!N8+'7'!N8+'8'!N8+'9'!N8+'10'!N8+'11'!N8+'12'!N8+'13'!N8+'14'!N8+'15'!N8+'16'!N8+'17'!N8+'18'!N8+'19'!N8+'20'!N8+'21'!N8+'22'!N8+'23'!N8+'24'!N8+'25'!N8+'26'!N8+'27'!N8+'28'!N8+'29'!N8+'30'!N8</f>
        <v>5</v>
      </c>
      <c r="O8" s="77">
        <f>'1'!O8+'2'!O8+'3'!O8+'4'!O8+'5'!O8+'6'!O8+'7'!O8+'8'!O8+'9'!O8+'10'!O8+'11'!O8+'12'!O8+'13'!O8+'14'!O8+'15'!O8+'16'!O8+'17'!O8+'18'!O8+'19'!O8+'20'!O8+'21'!O8+'22'!O8+'23'!O8+'24'!O8+'25'!O8+'26'!O8+'27'!O8+'28'!O8+'29'!O8+'30'!O8</f>
        <v>2125</v>
      </c>
      <c r="P8" s="39">
        <f t="shared" si="2"/>
        <v>20</v>
      </c>
      <c r="Q8" s="74">
        <f t="shared" si="3"/>
        <v>8500</v>
      </c>
      <c r="R8" s="41">
        <f t="shared" si="4"/>
        <v>139</v>
      </c>
      <c r="S8" s="73">
        <f t="shared" si="5"/>
        <v>71570</v>
      </c>
    </row>
    <row r="9" spans="1:19" x14ac:dyDescent="0.55000000000000004">
      <c r="A9" s="53" t="s">
        <v>15</v>
      </c>
      <c r="B9" s="54">
        <f>'1'!B9+'2'!B9+'3'!B9+'4'!B9+'5'!B9+'6'!B9+'7'!B9+'8'!B9+'9'!B9+'10'!B9+'11'!B9+'12'!B9+'13'!B9+'14'!B9+'15'!B9+'16'!B9+'17'!B9+'18'!B9+'19'!B9+'20'!B9+'21'!B9+'22'!B9+'23'!B9+'24'!B9+'25'!B9+'26'!B9+'27'!B9+'28'!B9+'29'!B9+'30'!B9</f>
        <v>16</v>
      </c>
      <c r="C9" s="79">
        <f>'1'!C9+'2'!C9+'3'!C9+'4'!C9+'5'!C9+'6'!C9+'7'!C9+'8'!C9+'9'!C9+'10'!C9+'11'!C9+'12'!C9+'13'!C9+'14'!C9+'15'!C9+'16'!C9+'17'!C9+'18'!C9+'19'!C9+'20'!C9+'21'!C9+'22'!C9+'23'!C9+'24'!C9+'25'!C9+'26'!C9+'27'!C9+'28'!C9+'29'!C9+'30'!C9</f>
        <v>8480</v>
      </c>
      <c r="D9" s="56">
        <f>'1'!D9+'2'!D9+'3'!D9+'4'!D9+'5'!D9+'6'!D9+'7'!D9+'8'!D9+'9'!D9+'10'!D9+'11'!D9+'12'!D9+'13'!D9+'14'!D9+'15'!D9+'16'!D9+'17'!D9+'18'!D9+'19'!D9+'20'!D9+'21'!D9+'22'!D9+'23'!D9+'24'!D9+'25'!D9+'26'!D9+'27'!D9+'28'!D9+'29'!D9+'30'!D9</f>
        <v>3</v>
      </c>
      <c r="E9" s="80">
        <f>'1'!E9+'2'!E9+'3'!E9+'4'!E9+'5'!E9+'6'!E9+'7'!E9+'8'!E9+'9'!E9+'10'!E9+'11'!E9+'12'!E9+'13'!E9+'14'!E9+'15'!E9+'16'!E9+'17'!E9+'18'!E9+'19'!E9+'20'!E9+'21'!E9+'22'!E9+'23'!E9+'24'!E9+'25'!E9+'26'!E9+'27'!E9+'28'!E9+'29'!E9+'30'!E9</f>
        <v>1590</v>
      </c>
      <c r="F9" s="55">
        <f>'1'!F9+'2'!F9+'3'!F9+'4'!F9+'5'!F9+'6'!F9+'7'!F9+'8'!F9+'9'!F9+'10'!F9+'11'!F9+'12'!F9+'13'!F9+'14'!F9+'15'!F9+'16'!F9+'17'!F9+'18'!F9+'19'!F9+'20'!F9+'21'!F9+'22'!F9+'23'!F9+'24'!F9+'25'!F9+'26'!F9+'27'!F9+'28'!F9+'29'!F9+'30'!F9</f>
        <v>2</v>
      </c>
      <c r="G9" s="81">
        <f>'1'!G9+'2'!G9+'3'!G9+'4'!G9+'5'!G9+'6'!G9+'7'!G9+'8'!G9+'9'!G9+'10'!G9+'11'!G9+'12'!G9+'13'!G9+'14'!G9+'15'!G9+'16'!G9+'17'!G9+'18'!G9+'19'!G9+'20'!G9+'21'!G9+'22'!G9+'23'!G9+'24'!G9+'25'!G9+'26'!G9+'27'!G9+'28'!G9+'29'!G9+'30'!G9</f>
        <v>1060</v>
      </c>
      <c r="H9" s="39">
        <f t="shared" si="0"/>
        <v>21</v>
      </c>
      <c r="I9" s="74">
        <f t="shared" si="1"/>
        <v>11130</v>
      </c>
      <c r="J9" s="54">
        <f>'1'!J9+'2'!J9+'3'!J9+'4'!J9+'5'!J9+'6'!J9+'7'!J9+'8'!J9+'9'!J9+'10'!J9+'11'!J9+'12'!J9+'13'!J9+'14'!J9+'15'!J9+'16'!J9+'17'!J9+'18'!J9+'19'!J9+'20'!J9+'21'!J9+'22'!J9+'23'!J9+'24'!J9+'25'!J9+'26'!J9+'27'!J9+'28'!J9+'29'!J9+'30'!J9</f>
        <v>23</v>
      </c>
      <c r="K9" s="79">
        <f>'1'!K9+'2'!K9+'3'!K9+'4'!K9+'5'!K9+'6'!K9+'7'!K9+'8'!K9+'9'!K9+'10'!K9+'11'!K9+'12'!K9+'13'!K9+'14'!K9+'15'!K9+'16'!K9+'17'!K9+'18'!K9+'19'!K9+'20'!K9+'21'!K9+'22'!K9+'23'!K9+'24'!K9+'25'!K9+'26'!K9+'27'!K9+'28'!K9+'29'!K9+'30'!K9</f>
        <v>9775</v>
      </c>
      <c r="L9" s="56">
        <f>'1'!L9+'2'!L9+'3'!L9+'4'!L9+'5'!L9+'6'!L9+'7'!L9+'8'!L9+'9'!L9+'10'!L9+'11'!L9+'12'!L9+'13'!L9+'14'!L9+'15'!L9+'16'!L9+'17'!L9+'18'!L9+'19'!L9+'20'!L9+'21'!L9+'22'!L9+'23'!L9+'24'!L9+'25'!L9+'26'!L9+'27'!L9+'28'!L9+'29'!L9+'30'!L9</f>
        <v>7</v>
      </c>
      <c r="M9" s="80">
        <f>'1'!M9+'2'!M9+'3'!M9+'4'!M9+'5'!M9+'6'!M9+'7'!M9+'8'!M9+'9'!M9+'10'!M9+'11'!M9+'12'!M9+'13'!M9+'14'!M9+'15'!M9+'16'!M9+'17'!M9+'18'!M9+'19'!M9+'20'!M9+'21'!M9+'22'!M9+'23'!M9+'24'!M9+'25'!M9+'26'!M9+'27'!M9+'28'!M9+'29'!M9+'30'!M9</f>
        <v>2975</v>
      </c>
      <c r="N9" s="55">
        <f>'1'!N9+'2'!N9+'3'!N9+'4'!N9+'5'!N9+'6'!N9+'7'!N9+'8'!N9+'9'!N9+'10'!N9+'11'!N9+'12'!N9+'13'!N9+'14'!N9+'15'!N9+'16'!N9+'17'!N9+'18'!N9+'19'!N9+'20'!N9+'21'!N9+'22'!N9+'23'!N9+'24'!N9+'25'!N9+'26'!N9+'27'!N9+'28'!N9+'29'!N9+'30'!N9</f>
        <v>9</v>
      </c>
      <c r="O9" s="81">
        <f>'1'!O9+'2'!O9+'3'!O9+'4'!O9+'5'!O9+'6'!O9+'7'!O9+'8'!O9+'9'!O9+'10'!O9+'11'!O9+'12'!O9+'13'!O9+'14'!O9+'15'!O9+'16'!O9+'17'!O9+'18'!O9+'19'!O9+'20'!O9+'21'!O9+'22'!O9+'23'!O9+'24'!O9+'25'!O9+'26'!O9+'27'!O9+'28'!O9+'29'!O9+'30'!O9</f>
        <v>3825</v>
      </c>
      <c r="P9" s="39">
        <f t="shared" si="2"/>
        <v>39</v>
      </c>
      <c r="Q9" s="74">
        <f t="shared" si="3"/>
        <v>16575</v>
      </c>
      <c r="R9" s="41">
        <f t="shared" si="4"/>
        <v>60</v>
      </c>
      <c r="S9" s="73">
        <f t="shared" si="5"/>
        <v>27705</v>
      </c>
    </row>
    <row r="10" spans="1:19" x14ac:dyDescent="0.55000000000000004">
      <c r="A10" s="60" t="s">
        <v>16</v>
      </c>
      <c r="B10" s="54">
        <f>'1'!B10+'2'!B10+'3'!B10+'4'!B10+'5'!B10+'6'!B10+'7'!B10+'8'!B10+'9'!B10+'10'!B10+'11'!B10+'12'!B10+'13'!B10+'14'!B10+'15'!B10+'16'!B10+'17'!B10+'18'!B10+'19'!B10+'20'!B10+'21'!B10+'22'!B10+'23'!B10+'24'!B10+'25'!B10+'26'!B10+'27'!B10+'28'!B10+'29'!B10+'30'!B10</f>
        <v>0</v>
      </c>
      <c r="C10" s="79">
        <f>'1'!C10+'2'!C10+'3'!C10+'4'!C10+'5'!C10+'6'!C10+'7'!C10+'8'!C10+'9'!C10+'10'!C10+'11'!C10+'12'!C10+'13'!C10+'14'!C10+'15'!C10+'16'!C10+'17'!C10+'18'!C10+'19'!C10+'20'!C10+'21'!C10+'22'!C10+'23'!C10+'24'!C10+'25'!C10+'26'!C10+'27'!C10+'28'!C10+'29'!C10+'30'!C10</f>
        <v>161640.24</v>
      </c>
      <c r="D10" s="56">
        <f>'1'!D10+'2'!D10+'3'!D10+'4'!D10+'5'!D10+'6'!D10+'7'!D10+'8'!D10+'9'!D10+'10'!D10+'11'!D10+'12'!D10+'13'!D10+'14'!D10+'15'!D10+'16'!D10+'17'!D10+'18'!D10+'19'!D10+'20'!D10+'21'!D10+'22'!D10+'23'!D10+'24'!D10+'25'!D10+'26'!D10+'27'!D10+'28'!D10+'29'!D10+'30'!D10</f>
        <v>0</v>
      </c>
      <c r="E10" s="80">
        <f>'1'!E10+'2'!E10+'3'!E10+'4'!E10+'5'!E10+'6'!E10+'7'!E10+'8'!E10+'9'!E10+'10'!E10+'11'!E10+'12'!E10+'13'!E10+'14'!E10+'15'!E10+'16'!E10+'17'!E10+'18'!E10+'19'!E10+'20'!E10+'21'!E10+'22'!E10+'23'!E10+'24'!E10+'25'!E10+'26'!E10+'27'!E10+'28'!E10+'29'!E10+'30'!E10</f>
        <v>0</v>
      </c>
      <c r="F10" s="55">
        <f>'1'!F10+'2'!F10+'3'!F10+'4'!F10+'5'!F10+'6'!F10+'7'!F10+'8'!F10+'9'!F10+'10'!F10+'11'!F10+'12'!F10+'13'!F10+'14'!F10+'15'!F10+'16'!F10+'17'!F10+'18'!F10+'19'!F10+'20'!F10+'21'!F10+'22'!F10+'23'!F10+'24'!F10+'25'!F10+'26'!F10+'27'!F10+'28'!F10+'29'!F10+'30'!F10</f>
        <v>0</v>
      </c>
      <c r="G10" s="81">
        <f>'1'!G10+'2'!G10+'3'!G10+'4'!G10+'5'!G10+'6'!G10+'7'!G10+'8'!G10+'9'!G10+'10'!G10+'11'!G10+'12'!G10+'13'!G10+'14'!G10+'15'!G10+'16'!G10+'17'!G10+'18'!G10+'19'!G10+'20'!G10+'21'!G10+'22'!G10+'23'!G10+'24'!G10+'25'!G10+'26'!G10+'27'!G10+'28'!G10+'29'!G10+'30'!G10</f>
        <v>0</v>
      </c>
      <c r="H10" s="39">
        <f t="shared" si="0"/>
        <v>0</v>
      </c>
      <c r="I10" s="74">
        <f t="shared" si="1"/>
        <v>161640.24</v>
      </c>
      <c r="J10" s="54">
        <f>'1'!J10+'2'!J10+'3'!J10+'4'!J10+'5'!J10+'6'!J10+'7'!J10+'8'!J10+'9'!J10+'10'!J10+'11'!J10+'12'!J10+'13'!J10+'14'!J10+'15'!J10+'16'!J10+'17'!J10+'18'!J10+'19'!J10+'20'!J10+'21'!J10+'22'!J10+'23'!J10+'24'!J10+'25'!J10+'26'!J10+'27'!J10+'28'!J10+'29'!J10+'30'!J10</f>
        <v>0</v>
      </c>
      <c r="K10" s="79">
        <f>'1'!K10+'2'!K10+'3'!K10+'4'!K10+'5'!K10+'6'!K10+'7'!K10+'8'!K10+'9'!K10+'10'!K10+'11'!K10+'12'!K10+'13'!K10+'14'!K10+'15'!K10+'16'!K10+'17'!K10+'18'!K10+'19'!K10+'20'!K10+'21'!K10+'22'!K10+'23'!K10+'24'!K10+'25'!K10+'26'!K10+'27'!K10+'28'!K10+'29'!K10+'30'!K10</f>
        <v>0</v>
      </c>
      <c r="L10" s="56">
        <f>'1'!L10+'2'!L10+'3'!L10+'4'!L10+'5'!L10+'6'!L10+'7'!L10+'8'!L10+'9'!L10+'10'!L10+'11'!L10+'12'!L10+'13'!L10+'14'!L10+'15'!L10+'16'!L10+'17'!L10+'18'!L10+'19'!L10+'20'!L10+'21'!L10+'22'!L10+'23'!L10+'24'!L10+'25'!L10+'26'!L10+'27'!L10+'28'!L10+'29'!L10+'30'!L10</f>
        <v>0</v>
      </c>
      <c r="M10" s="80">
        <f>'1'!M10+'2'!M10+'3'!M10+'4'!M10+'5'!M10+'6'!M10+'7'!M10+'8'!M10+'9'!M10+'10'!M10+'11'!M10+'12'!M10+'13'!M10+'14'!M10+'15'!M10+'16'!M10+'17'!M10+'18'!M10+'19'!M10+'20'!M10+'21'!M10+'22'!M10+'23'!M10+'24'!M10+'25'!M10+'26'!M10+'27'!M10+'28'!M10+'29'!M10+'30'!M10</f>
        <v>0</v>
      </c>
      <c r="N10" s="55">
        <f>'1'!N10+'2'!N10+'3'!N10+'4'!N10+'5'!N10+'6'!N10+'7'!N10+'8'!N10+'9'!N10+'10'!N10+'11'!N10+'12'!N10+'13'!N10+'14'!N10+'15'!N10+'16'!N10+'17'!N10+'18'!N10+'19'!N10+'20'!N10+'21'!N10+'22'!N10+'23'!N10+'24'!N10+'25'!N10+'26'!N10+'27'!N10+'28'!N10+'29'!N10+'30'!N10</f>
        <v>0</v>
      </c>
      <c r="O10" s="81">
        <f>'1'!O10+'2'!O10+'3'!O10+'4'!O10+'5'!O10+'6'!O10+'7'!O10+'8'!O10+'9'!O10+'10'!O10+'11'!O10+'12'!O10+'13'!O10+'14'!O10+'15'!O10+'16'!O10+'17'!O10+'18'!O10+'19'!O10+'20'!O10+'21'!O10+'22'!O10+'23'!O10+'24'!O10+'25'!O10+'26'!O10+'27'!O10+'28'!O10+'29'!O10+'30'!O10</f>
        <v>0</v>
      </c>
      <c r="P10" s="39">
        <f t="shared" si="2"/>
        <v>0</v>
      </c>
      <c r="Q10" s="74">
        <f t="shared" si="3"/>
        <v>0</v>
      </c>
      <c r="R10" s="41">
        <f t="shared" si="4"/>
        <v>0</v>
      </c>
      <c r="S10" s="73">
        <f t="shared" si="5"/>
        <v>161640.24</v>
      </c>
    </row>
    <row r="11" spans="1:19" x14ac:dyDescent="0.55000000000000004">
      <c r="A11" s="53" t="s">
        <v>17</v>
      </c>
      <c r="B11" s="54">
        <f>'1'!B11+'2'!B11+'3'!B11+'4'!B11+'5'!B11+'6'!B11+'7'!B11+'8'!B11+'9'!B11+'10'!B11+'11'!B11+'12'!B11+'13'!B11+'14'!B11+'15'!B11+'16'!B11+'17'!B11+'18'!B11+'19'!B11+'20'!B11+'21'!B11+'22'!B11+'23'!B11+'24'!B11+'25'!B11+'26'!B11+'27'!B11+'28'!B11+'29'!B11+'30'!B11</f>
        <v>1</v>
      </c>
      <c r="C11" s="79">
        <f>'1'!C11+'2'!C11+'3'!C11+'4'!C11+'5'!C11+'6'!C11+'7'!C11+'8'!C11+'9'!C11+'10'!C11+'11'!C11+'12'!C11+'13'!C11+'14'!C11+'15'!C11+'16'!C11+'17'!C11+'18'!C11+'19'!C11+'20'!C11+'21'!C11+'22'!C11+'23'!C11+'24'!C11+'25'!C11+'26'!C11+'27'!C11+'28'!C11+'29'!C11+'30'!C11</f>
        <v>530</v>
      </c>
      <c r="D11" s="56">
        <f>'1'!D11+'2'!D11+'3'!D11+'4'!D11+'5'!D11+'6'!D11+'7'!D11+'8'!D11+'9'!D11+'10'!D11+'11'!D11+'12'!D11+'13'!D11+'14'!D11+'15'!D11+'16'!D11+'17'!D11+'18'!D11+'19'!D11+'20'!D11+'21'!D11+'22'!D11+'23'!D11+'24'!D11+'25'!D11+'26'!D11+'27'!D11+'28'!D11+'29'!D11+'30'!D11</f>
        <v>1</v>
      </c>
      <c r="E11" s="80">
        <f>'1'!E11+'2'!E11+'3'!E11+'4'!E11+'5'!E11+'6'!E11+'7'!E11+'8'!E11+'9'!E11+'10'!E11+'11'!E11+'12'!E11+'13'!E11+'14'!E11+'15'!E11+'16'!E11+'17'!E11+'18'!E11+'19'!E11+'20'!E11+'21'!E11+'22'!E11+'23'!E11+'24'!E11+'25'!E11+'26'!E11+'27'!E11+'28'!E11+'29'!E11+'30'!E11</f>
        <v>530</v>
      </c>
      <c r="F11" s="55">
        <f>'1'!F11+'2'!F11+'3'!F11+'4'!F11+'5'!F11+'6'!F11+'7'!F11+'8'!F11+'9'!F11+'10'!F11+'11'!F11+'12'!F11+'13'!F11+'14'!F11+'15'!F11+'16'!F11+'17'!F11+'18'!F11+'19'!F11+'20'!F11+'21'!F11+'22'!F11+'23'!F11+'24'!F11+'25'!F11+'26'!F11+'27'!F11+'28'!F11+'29'!F11+'30'!F11</f>
        <v>1</v>
      </c>
      <c r="G11" s="81">
        <f>'1'!G11+'2'!G11+'3'!G11+'4'!G11+'5'!G11+'6'!G11+'7'!G11+'8'!G11+'9'!G11+'10'!G11+'11'!G11+'12'!G11+'13'!G11+'14'!G11+'15'!G11+'16'!G11+'17'!G11+'18'!G11+'19'!G11+'20'!G11+'21'!G11+'22'!G11+'23'!G11+'24'!G11+'25'!G11+'26'!G11+'27'!G11+'28'!G11+'29'!G11+'30'!G11</f>
        <v>530</v>
      </c>
      <c r="H11" s="39">
        <f t="shared" si="0"/>
        <v>3</v>
      </c>
      <c r="I11" s="74">
        <f t="shared" si="1"/>
        <v>1590</v>
      </c>
      <c r="J11" s="54">
        <f>'1'!J11+'2'!J11+'3'!J11+'4'!J11+'5'!J11+'6'!J11+'7'!J11+'8'!J11+'9'!J11+'10'!J11+'11'!J11+'12'!J11+'13'!J11+'14'!J11+'15'!J11+'16'!J11+'17'!J11+'18'!J11+'19'!J11+'20'!J11+'21'!J11+'22'!J11+'23'!J11+'24'!J11+'25'!J11+'26'!J11+'27'!J11+'28'!J11+'29'!J11+'30'!J11</f>
        <v>3</v>
      </c>
      <c r="K11" s="79">
        <f>'1'!K11+'2'!K11+'3'!K11+'4'!K11+'5'!K11+'6'!K11+'7'!K11+'8'!K11+'9'!K11+'10'!K11+'11'!K11+'12'!K11+'13'!K11+'14'!K11+'15'!K11+'16'!K11+'17'!K11+'18'!K11+'19'!K11+'20'!K11+'21'!K11+'22'!K11+'23'!K11+'24'!K11+'25'!K11+'26'!K11+'27'!K11+'28'!K11+'29'!K11+'30'!K11</f>
        <v>5850</v>
      </c>
      <c r="L11" s="56">
        <f>'1'!L11+'2'!L11+'3'!L11+'4'!L11+'5'!L11+'6'!L11+'7'!L11+'8'!L11+'9'!L11+'10'!L11+'11'!L11+'12'!L11+'13'!L11+'14'!L11+'15'!L11+'16'!L11+'17'!L11+'18'!L11+'19'!L11+'20'!L11+'21'!L11+'22'!L11+'23'!L11+'24'!L11+'25'!L11+'26'!L11+'27'!L11+'28'!L11+'29'!L11+'30'!L11</f>
        <v>4</v>
      </c>
      <c r="M11" s="80">
        <f>'1'!M11+'2'!M11+'3'!M11+'4'!M11+'5'!M11+'6'!M11+'7'!M11+'8'!M11+'9'!M11+'10'!M11+'11'!M11+'12'!M11+'13'!M11+'14'!M11+'15'!M11+'16'!M11+'17'!M11+'18'!M11+'19'!M11+'20'!M11+'21'!M11+'22'!M11+'23'!M11+'24'!M11+'25'!M11+'26'!M11+'27'!M11+'28'!M11+'29'!M11+'30'!M11</f>
        <v>1800</v>
      </c>
      <c r="N11" s="55">
        <f>'1'!N11+'2'!N11+'3'!N11+'4'!N11+'5'!N11+'6'!N11+'7'!N11+'8'!N11+'9'!N11+'10'!N11+'11'!N11+'12'!N11+'13'!N11+'14'!N11+'15'!N11+'16'!N11+'17'!N11+'18'!N11+'19'!N11+'20'!N11+'21'!N11+'22'!N11+'23'!N11+'24'!N11+'25'!N11+'26'!N11+'27'!N11+'28'!N11+'29'!N11+'30'!N11</f>
        <v>3</v>
      </c>
      <c r="O11" s="81">
        <f>'1'!O11+'2'!O11+'3'!O11+'4'!O11+'5'!O11+'6'!O11+'7'!O11+'8'!O11+'9'!O11+'10'!O11+'11'!O11+'12'!O11+'13'!O11+'14'!O11+'15'!O11+'16'!O11+'17'!O11+'18'!O11+'19'!O11+'20'!O11+'21'!O11+'22'!O11+'23'!O11+'24'!O11+'25'!O11+'26'!O11+'27'!O11+'28'!O11+'29'!O11+'30'!O11</f>
        <v>1350</v>
      </c>
      <c r="P11" s="39">
        <f t="shared" si="2"/>
        <v>10</v>
      </c>
      <c r="Q11" s="74">
        <f t="shared" si="3"/>
        <v>9000</v>
      </c>
      <c r="R11" s="41">
        <f t="shared" si="4"/>
        <v>13</v>
      </c>
      <c r="S11" s="73">
        <f t="shared" si="5"/>
        <v>10590</v>
      </c>
    </row>
    <row r="12" spans="1:19" x14ac:dyDescent="0.55000000000000004">
      <c r="A12" s="60" t="s">
        <v>18</v>
      </c>
      <c r="B12" s="54">
        <f>'1'!B12+'2'!B12+'3'!B12+'4'!B12+'5'!B12+'6'!B12+'7'!B12+'8'!B12+'9'!B12+'10'!B12+'11'!B12+'12'!B12+'13'!B12+'14'!B12+'15'!B12+'16'!B12+'17'!B12+'18'!B12+'19'!B12+'20'!B12+'21'!B12+'22'!B12+'23'!B12+'24'!B12+'25'!B12+'26'!B12+'27'!B12+'28'!B12+'29'!B12+'30'!B12</f>
        <v>6</v>
      </c>
      <c r="C12" s="79">
        <f>'1'!C12+'2'!C12+'3'!C12+'4'!C12+'5'!C12+'6'!C12+'7'!C12+'8'!C12+'9'!C12+'10'!C12+'11'!C12+'12'!C12+'13'!C12+'14'!C12+'15'!C12+'16'!C12+'17'!C12+'18'!C12+'19'!C12+'20'!C12+'21'!C12+'22'!C12+'23'!C12+'24'!C12+'25'!C12+'26'!C12+'27'!C12+'28'!C12+'29'!C12+'30'!C12</f>
        <v>3084.6000000000004</v>
      </c>
      <c r="D12" s="56">
        <f>'1'!D12+'2'!D12+'3'!D12+'4'!D12+'5'!D12+'6'!D12+'7'!D12+'8'!D12+'9'!D12+'10'!D12+'11'!D12+'12'!D12+'13'!D12+'14'!D12+'15'!D12+'16'!D12+'17'!D12+'18'!D12+'19'!D12+'20'!D12+'21'!D12+'22'!D12+'23'!D12+'24'!D12+'25'!D12+'26'!D12+'27'!D12+'28'!D12+'29'!D12+'30'!D12</f>
        <v>5</v>
      </c>
      <c r="E12" s="80">
        <f>'1'!E12+'2'!E12+'3'!E12+'4'!E12+'5'!E12+'6'!E12+'7'!E12+'8'!E12+'9'!E12+'10'!E12+'11'!E12+'12'!E12+'13'!E12+'14'!E12+'15'!E12+'16'!E12+'17'!E12+'18'!E12+'19'!E12+'20'!E12+'21'!E12+'22'!E12+'23'!E12+'24'!E12+'25'!E12+'26'!E12+'27'!E12+'28'!E12+'29'!E12+'30'!E12</f>
        <v>2570.5</v>
      </c>
      <c r="F12" s="55">
        <f>'1'!F12+'2'!F12+'3'!F12+'4'!F12+'5'!F12+'6'!F12+'7'!F12+'8'!F12+'9'!F12+'10'!F12+'11'!F12+'12'!F12+'13'!F12+'14'!F12+'15'!F12+'16'!F12+'17'!F12+'18'!F12+'19'!F12+'20'!F12+'21'!F12+'22'!F12+'23'!F12+'24'!F12+'25'!F12+'26'!F12+'27'!F12+'28'!F12+'29'!F12+'30'!F12</f>
        <v>5</v>
      </c>
      <c r="G12" s="81">
        <f>'1'!G12+'2'!G12+'3'!G12+'4'!G12+'5'!G12+'6'!G12+'7'!G12+'8'!G12+'9'!G12+'10'!G12+'11'!G12+'12'!G12+'13'!G12+'14'!G12+'15'!G12+'16'!G12+'17'!G12+'18'!G12+'19'!G12+'20'!G12+'21'!G12+'22'!G12+'23'!G12+'24'!G12+'25'!G12+'26'!G12+'27'!G12+'28'!G12+'29'!G12+'30'!G12</f>
        <v>2570.5</v>
      </c>
      <c r="H12" s="39">
        <f t="shared" si="0"/>
        <v>16</v>
      </c>
      <c r="I12" s="74">
        <f t="shared" si="1"/>
        <v>8225.6</v>
      </c>
      <c r="J12" s="54">
        <f>'1'!J12+'2'!J12+'3'!J12+'4'!J12+'5'!J12+'6'!J12+'7'!J12+'8'!J12+'9'!J12+'10'!J12+'11'!J12+'12'!J12+'13'!J12+'14'!J12+'15'!J12+'16'!J12+'17'!J12+'18'!J12+'19'!J12+'20'!J12+'21'!J12+'22'!J12+'23'!J12+'24'!J12+'25'!J12+'26'!J12+'27'!J12+'28'!J12+'29'!J12+'30'!J12</f>
        <v>10</v>
      </c>
      <c r="K12" s="79">
        <f>'1'!K12+'2'!K12+'3'!K12+'4'!K12+'5'!K12+'6'!K12+'7'!K12+'8'!K12+'9'!K12+'10'!K12+'11'!K12+'12'!K12+'13'!K12+'14'!K12+'15'!K12+'16'!K12+'17'!K12+'18'!K12+'19'!K12+'20'!K12+'21'!K12+'22'!K12+'23'!K12+'24'!K12+'25'!K12+'26'!K12+'27'!K12+'28'!K12+'29'!K12+'30'!K12</f>
        <v>4365</v>
      </c>
      <c r="L12" s="56">
        <f>'1'!L12+'2'!L12+'3'!L12+'4'!L12+'5'!L12+'6'!L12+'7'!L12+'8'!L12+'9'!L12+'10'!L12+'11'!L12+'12'!L12+'13'!L12+'14'!L12+'15'!L12+'16'!L12+'17'!L12+'18'!L12+'19'!L12+'20'!L12+'21'!L12+'22'!L12+'23'!L12+'24'!L12+'25'!L12+'26'!L12+'27'!L12+'28'!L12+'29'!L12+'30'!L12</f>
        <v>6</v>
      </c>
      <c r="M12" s="80">
        <f>'1'!M12+'2'!M12+'3'!M12+'4'!M12+'5'!M12+'6'!M12+'7'!M12+'8'!M12+'9'!M12+'10'!M12+'11'!M12+'12'!M12+'13'!M12+'14'!M12+'15'!M12+'16'!M12+'17'!M12+'18'!M12+'19'!M12+'20'!M12+'21'!M12+'22'!M12+'23'!M12+'24'!M12+'25'!M12+'26'!M12+'27'!M12+'28'!M12+'29'!M12+'30'!M12</f>
        <v>2619</v>
      </c>
      <c r="N12" s="55">
        <f>'1'!N12+'2'!N12+'3'!N12+'4'!N12+'5'!N12+'6'!N12+'7'!N12+'8'!N12+'9'!N12+'10'!N12+'11'!N12+'12'!N12+'13'!N12+'14'!N12+'15'!N12+'16'!N12+'17'!N12+'18'!N12+'19'!N12+'20'!N12+'21'!N12+'22'!N12+'23'!N12+'24'!N12+'25'!N12+'26'!N12+'27'!N12+'28'!N12+'29'!N12+'30'!N12</f>
        <v>4</v>
      </c>
      <c r="O12" s="81">
        <f>'1'!O12+'2'!O12+'3'!O12+'4'!O12+'5'!O12+'6'!O12+'7'!O12+'8'!O12+'9'!O12+'10'!O12+'11'!O12+'12'!O12+'13'!O12+'14'!O12+'15'!O12+'16'!O12+'17'!O12+'18'!O12+'19'!O12+'20'!O12+'21'!O12+'22'!O12+'23'!O12+'24'!O12+'25'!O12+'26'!O12+'27'!O12+'28'!O12+'29'!O12+'30'!O12</f>
        <v>1746</v>
      </c>
      <c r="P12" s="39">
        <f t="shared" si="2"/>
        <v>20</v>
      </c>
      <c r="Q12" s="74">
        <f t="shared" si="3"/>
        <v>8730</v>
      </c>
      <c r="R12" s="41">
        <f t="shared" si="4"/>
        <v>36</v>
      </c>
      <c r="S12" s="73">
        <f t="shared" si="5"/>
        <v>16955.599999999999</v>
      </c>
    </row>
    <row r="13" spans="1:19" x14ac:dyDescent="0.55000000000000004">
      <c r="A13" s="60" t="s">
        <v>44</v>
      </c>
      <c r="B13" s="54">
        <f>'1'!B13+'2'!B13+'3'!B13+'4'!B13+'5'!B13+'6'!B13+'7'!B13+'8'!B13+'9'!B13+'10'!B13+'11'!B13+'12'!B13+'13'!B13+'14'!B13+'15'!B13+'16'!B13+'17'!B13+'18'!B13+'19'!B13+'20'!B13+'21'!B13+'22'!B13+'23'!B13+'24'!B13+'25'!B13+'26'!B13+'27'!B13+'28'!B13+'29'!B13+'30'!B13</f>
        <v>0</v>
      </c>
      <c r="C13" s="79">
        <f>'1'!C13+'2'!C13+'3'!C13+'4'!C13+'5'!C13+'6'!C13+'7'!C13+'8'!C13+'9'!C13+'10'!C13+'11'!C13+'12'!C13+'13'!C13+'14'!C13+'15'!C13+'16'!C13+'17'!C13+'18'!C13+'19'!C13+'20'!C13+'21'!C13+'22'!C13+'23'!C13+'24'!C13+'25'!C13+'26'!C13+'27'!C13+'28'!C13+'29'!C13+'30'!C13</f>
        <v>0</v>
      </c>
      <c r="D13" s="56">
        <f>'1'!D13+'2'!D13+'3'!D13+'4'!D13+'5'!D13+'6'!D13+'7'!D13+'8'!D13+'9'!D13+'10'!D13+'11'!D13+'12'!D13+'13'!D13+'14'!D13+'15'!D13+'16'!D13+'17'!D13+'18'!D13+'19'!D13+'20'!D13+'21'!D13+'22'!D13+'23'!D13+'24'!D13+'25'!D13+'26'!D13+'27'!D13+'28'!D13+'29'!D13+'30'!D13</f>
        <v>0</v>
      </c>
      <c r="E13" s="80">
        <f>'1'!E13+'2'!E13+'3'!E13+'4'!E13+'5'!E13+'6'!E13+'7'!E13+'8'!E13+'9'!E13+'10'!E13+'11'!E13+'12'!E13+'13'!E13+'14'!E13+'15'!E13+'16'!E13+'17'!E13+'18'!E13+'19'!E13+'20'!E13+'21'!E13+'22'!E13+'23'!E13+'24'!E13+'25'!E13+'26'!E13+'27'!E13+'28'!E13+'29'!E13+'30'!E13</f>
        <v>0</v>
      </c>
      <c r="F13" s="55">
        <f>'1'!F13+'2'!F13+'3'!F13+'4'!F13+'5'!F13+'6'!F13+'7'!F13+'8'!F13+'9'!F13+'10'!F13+'11'!F13+'12'!F13+'13'!F13+'14'!F13+'15'!F13+'16'!F13+'17'!F13+'18'!F13+'19'!F13+'20'!F13+'21'!F13+'22'!F13+'23'!F13+'24'!F13+'25'!F13+'26'!F13+'27'!F13+'28'!F13+'29'!F13+'30'!F13</f>
        <v>0</v>
      </c>
      <c r="G13" s="81">
        <f>'1'!G13+'2'!G13+'3'!G13+'4'!G13+'5'!G13+'6'!G13+'7'!G13+'8'!G13+'9'!G13+'10'!G13+'11'!G13+'12'!G13+'13'!G13+'14'!G13+'15'!G13+'16'!G13+'17'!G13+'18'!G13+'19'!G13+'20'!G13+'21'!G13+'22'!G13+'23'!G13+'24'!G13+'25'!G13+'26'!G13+'27'!G13+'28'!G13+'29'!G13+'30'!G13</f>
        <v>0</v>
      </c>
      <c r="H13" s="39">
        <f t="shared" si="0"/>
        <v>0</v>
      </c>
      <c r="I13" s="74">
        <f t="shared" si="1"/>
        <v>0</v>
      </c>
      <c r="J13" s="54">
        <f>'1'!J13+'2'!J13+'3'!J13+'4'!J13+'5'!J13+'6'!J13+'7'!J13+'8'!J13+'9'!J13+'10'!J13+'11'!J13+'12'!J13+'13'!J13+'14'!J13+'15'!J13+'16'!J13+'17'!J13+'18'!J13+'19'!J13+'20'!J13+'21'!J13+'22'!J13+'23'!J13+'24'!J13+'25'!J13+'26'!J13+'27'!J13+'28'!J13+'29'!J13+'30'!J13</f>
        <v>12</v>
      </c>
      <c r="K13" s="79">
        <f>'1'!K13+'2'!K13+'3'!K13+'4'!K13+'5'!K13+'6'!K13+'7'!K13+'8'!K13+'9'!K13+'10'!K13+'11'!K13+'12'!K13+'13'!K13+'14'!K13+'15'!K13+'16'!K13+'17'!K13+'18'!K13+'19'!K13+'20'!K13+'21'!K13+'22'!K13+'23'!K13+'24'!K13+'25'!K13+'26'!K13+'27'!K13+'28'!K13+'29'!K13+'30'!K13</f>
        <v>4947</v>
      </c>
      <c r="L13" s="56">
        <f>'1'!L13+'2'!L13+'3'!L13+'4'!L13+'5'!L13+'6'!L13+'7'!L13+'8'!L13+'9'!L13+'10'!L13+'11'!L13+'12'!L13+'13'!L13+'14'!L13+'15'!L13+'16'!L13+'17'!L13+'18'!L13+'19'!L13+'20'!L13+'21'!L13+'22'!L13+'23'!L13+'24'!L13+'25'!L13+'26'!L13+'27'!L13+'28'!L13+'29'!L13+'30'!L13</f>
        <v>0</v>
      </c>
      <c r="M13" s="80">
        <f>'1'!M13+'2'!M13+'3'!M13+'4'!M13+'5'!M13+'6'!M13+'7'!M13+'8'!M13+'9'!M13+'10'!M13+'11'!M13+'12'!M13+'13'!M13+'14'!M13+'15'!M13+'16'!M13+'17'!M13+'18'!M13+'19'!M13+'20'!M13+'21'!M13+'22'!M13+'23'!M13+'24'!M13+'25'!M13+'26'!M13+'27'!M13+'28'!M13+'29'!M13+'30'!M13</f>
        <v>0</v>
      </c>
      <c r="N13" s="55">
        <f>'1'!N13+'2'!N13+'3'!N13+'4'!N13+'5'!N13+'6'!N13+'7'!N13+'8'!N13+'9'!N13+'10'!N13+'11'!N13+'12'!N13+'13'!N13+'14'!N13+'15'!N13+'16'!N13+'17'!N13+'18'!N13+'19'!N13+'20'!N13+'21'!N13+'22'!N13+'23'!N13+'24'!N13+'25'!N13+'26'!N13+'27'!N13+'28'!N13+'29'!N13+'30'!N13</f>
        <v>0</v>
      </c>
      <c r="O13" s="81">
        <f>'1'!O13+'2'!O13+'3'!O13+'4'!O13+'5'!O13+'6'!O13+'7'!O13+'8'!O13+'9'!O13+'10'!O13+'11'!O13+'12'!O13+'13'!O13+'14'!O13+'15'!O13+'16'!O13+'17'!O13+'18'!O13+'19'!O13+'20'!O13+'21'!O13+'22'!O13+'23'!O13+'24'!O13+'25'!O13+'26'!O13+'27'!O13+'28'!O13+'29'!O13+'30'!O13</f>
        <v>0</v>
      </c>
      <c r="P13" s="39">
        <f t="shared" si="2"/>
        <v>12</v>
      </c>
      <c r="Q13" s="74">
        <f t="shared" si="3"/>
        <v>4947</v>
      </c>
      <c r="R13" s="41">
        <f t="shared" si="4"/>
        <v>12</v>
      </c>
      <c r="S13" s="73">
        <f t="shared" si="5"/>
        <v>4947</v>
      </c>
    </row>
    <row r="14" spans="1:19" x14ac:dyDescent="0.55000000000000004">
      <c r="A14" s="109" t="s">
        <v>46</v>
      </c>
      <c r="B14" s="44">
        <f>'1'!B14+'2'!B14+'3'!B14+'4'!B14+'5'!B14+'6'!B14+'7'!B14+'8'!B14+'9'!B14+'10'!B14+'11'!B14+'12'!B14+'13'!B14+'14'!B14+'15'!B14+'16'!B14+'17'!B14+'18'!B14+'19'!B14+'20'!B14+'21'!B14+'22'!B14+'23'!B14+'24'!B14+'25'!B14+'26'!B14+'27'!B14+'28'!B14+'29'!B14+'30'!B14</f>
        <v>0</v>
      </c>
      <c r="C14" s="75">
        <f>'1'!C14+'2'!C14+'3'!C14+'4'!C14+'5'!C14+'6'!C14+'7'!C14+'8'!C14+'9'!C14+'10'!C14+'11'!C14+'12'!C14+'13'!C14+'14'!C14+'15'!C14+'16'!C14+'17'!C14+'18'!C14+'19'!C14+'20'!C14+'21'!C14+'22'!C14+'23'!C14+'24'!C14+'25'!C14+'26'!C14+'27'!C14+'28'!C14+'29'!C14+'30'!C14</f>
        <v>0</v>
      </c>
      <c r="D14" s="46">
        <f>'1'!D14+'2'!D14+'3'!D14+'4'!D14+'5'!D14+'6'!D14+'7'!D14+'8'!D14+'9'!D14+'10'!D14+'11'!D14+'12'!D14+'13'!D14+'14'!D14+'15'!D14+'16'!D14+'17'!D14+'18'!D14+'19'!D14+'20'!D14+'21'!D14+'22'!D14+'23'!D14+'24'!D14+'25'!D14+'26'!D14+'27'!D14+'28'!D14+'29'!D14+'30'!D14</f>
        <v>0</v>
      </c>
      <c r="E14" s="76">
        <f>'1'!E14+'2'!E14+'3'!E14+'4'!E14+'5'!E14+'6'!E14+'7'!E14+'8'!E14+'9'!E14+'10'!E14+'11'!E14+'12'!E14+'13'!E14+'14'!E14+'15'!E14+'16'!E14+'17'!E14+'18'!E14+'19'!E14+'20'!E14+'21'!E14+'22'!E14+'23'!E14+'24'!E14+'25'!E14+'26'!E14+'27'!E14+'28'!E14+'29'!E14+'30'!E14</f>
        <v>0</v>
      </c>
      <c r="F14" s="45">
        <f>'1'!F14+'2'!F14+'3'!F14+'4'!F14+'5'!F14+'6'!F14+'7'!F14+'8'!F14+'9'!F14+'10'!F14+'11'!F14+'12'!F14+'13'!F14+'14'!F14+'15'!F14+'16'!F14+'17'!F14+'18'!F14+'19'!F14+'20'!F14+'21'!F14+'22'!F14+'23'!F14+'24'!F14+'25'!F14+'26'!F14+'27'!F14+'28'!F14+'29'!F14+'30'!F14</f>
        <v>0</v>
      </c>
      <c r="G14" s="77">
        <f>'1'!G14+'2'!G14+'3'!G14+'4'!G14+'5'!G14+'6'!G14+'7'!G14+'8'!G14+'9'!G14+'10'!G14+'11'!G14+'12'!G14+'13'!G14+'14'!G14+'15'!G14+'16'!G14+'17'!G14+'18'!G14+'19'!G14+'20'!G14+'21'!G14+'22'!G14+'23'!G14+'24'!G14+'25'!G14+'26'!G14+'27'!G14+'28'!G14+'29'!G14+'30'!G14</f>
        <v>0</v>
      </c>
      <c r="H14" s="39">
        <f t="shared" si="0"/>
        <v>0</v>
      </c>
      <c r="I14" s="74">
        <f t="shared" si="1"/>
        <v>0</v>
      </c>
      <c r="J14" s="44">
        <f>'1'!J14+'2'!J14+'3'!J14+'4'!J14+'5'!J14+'6'!J14+'7'!J14+'8'!J14+'9'!J14+'10'!J14+'11'!J14+'12'!J14+'13'!J14+'14'!J14+'15'!J14+'16'!J14+'17'!J14+'18'!J14+'19'!J14+'20'!J14+'21'!J14+'22'!J14+'23'!J14+'24'!J14+'25'!J14+'26'!J14+'27'!J14+'28'!J14+'29'!J14+'30'!J14</f>
        <v>80</v>
      </c>
      <c r="K14" s="75">
        <f>'1'!K14+'2'!K14+'3'!K14+'4'!K14+'5'!K14+'6'!K14+'7'!K14+'8'!K14+'9'!K14+'10'!K14+'11'!K14+'12'!K14+'13'!K14+'14'!K14+'15'!K14+'16'!K14+'17'!K14+'18'!K14+'19'!K14+'20'!K14+'21'!K14+'22'!K14+'23'!K14+'24'!K14+'25'!K14+'26'!K14+'27'!K14+'28'!K14+'29'!K14+'30'!K14</f>
        <v>31279.68</v>
      </c>
      <c r="L14" s="46">
        <f>'1'!L14+'2'!L14+'3'!L14+'4'!L14+'5'!L14+'6'!L14+'7'!L14+'8'!L14+'9'!L14+'10'!L14+'11'!L14+'12'!L14+'13'!L14+'14'!L14+'15'!L14+'16'!L14+'17'!L14+'18'!L14+'19'!L14+'20'!L14+'21'!L14+'22'!L14+'23'!L14+'24'!L14+'25'!L14+'26'!L14+'27'!L14+'28'!L14+'29'!L14+'30'!L14</f>
        <v>0</v>
      </c>
      <c r="M14" s="76">
        <f>'1'!M14+'2'!M14+'3'!M14+'4'!M14+'5'!M14+'6'!M14+'7'!M14+'8'!M14+'9'!M14+'10'!M14+'11'!M14+'12'!M14+'13'!M14+'14'!M14+'15'!M14+'16'!M14+'17'!M14+'18'!M14+'19'!M14+'20'!M14+'21'!M14+'22'!M14+'23'!M14+'24'!M14+'25'!M14+'26'!M14+'27'!M14+'28'!M14+'29'!M14+'30'!M14</f>
        <v>0</v>
      </c>
      <c r="N14" s="45">
        <f>'1'!N14+'2'!N14+'3'!N14+'4'!N14+'5'!N14+'6'!N14+'7'!N14+'8'!N14+'9'!N14+'10'!N14+'11'!N14+'12'!N14+'13'!N14+'14'!N14+'15'!N14+'16'!N14+'17'!N14+'18'!N14+'19'!N14+'20'!N14+'21'!N14+'22'!N14+'23'!N14+'24'!N14+'25'!N14+'26'!N14+'27'!N14+'28'!N14+'29'!N14+'30'!N14</f>
        <v>0</v>
      </c>
      <c r="O14" s="77">
        <f>'1'!O14+'2'!O14+'3'!O14+'4'!O14+'5'!O14+'6'!O14+'7'!O14+'8'!O14+'9'!O14+'10'!O14+'11'!O14+'12'!O14+'13'!O14+'14'!O14+'15'!O14+'16'!O14+'17'!O14+'18'!O14+'19'!O14+'20'!O14+'21'!O14+'22'!O14+'23'!O14+'24'!O14+'25'!O14+'26'!O14+'27'!O14+'28'!O14+'29'!O14+'30'!O14</f>
        <v>0</v>
      </c>
      <c r="P14" s="39">
        <f t="shared" si="2"/>
        <v>80</v>
      </c>
      <c r="Q14" s="74">
        <f t="shared" si="3"/>
        <v>31279.68</v>
      </c>
      <c r="R14" s="41">
        <f t="shared" si="4"/>
        <v>80</v>
      </c>
      <c r="S14" s="73">
        <f t="shared" si="5"/>
        <v>31279.68</v>
      </c>
    </row>
    <row r="15" spans="1:19" ht="27" thickBot="1" x14ac:dyDescent="0.6">
      <c r="A15" s="129" t="s">
        <v>45</v>
      </c>
      <c r="B15" s="54">
        <f>'1'!B15+'2'!B15+'3'!B15+'4'!B15+'5'!B15+'6'!B15+'7'!B15+'8'!B15+'9'!B15+'10'!B15+'11'!B15+'12'!B15+'13'!B15+'14'!B15+'15'!B15+'16'!B15+'17'!B15+'18'!B15+'19'!B15+'20'!B15+'21'!B15+'22'!B15+'23'!B15+'24'!B15+'25'!B15+'26'!B15+'27'!B15+'28'!B15+'29'!B15+'30'!B15</f>
        <v>0</v>
      </c>
      <c r="C15" s="79">
        <f>'1'!C15+'2'!C15+'3'!C15+'4'!C15+'5'!C15+'6'!C15+'7'!C15+'8'!C15+'9'!C15+'10'!C15+'11'!C15+'12'!C15+'13'!C15+'14'!C15+'15'!C15+'16'!C15+'17'!C15+'18'!C15+'19'!C15+'20'!C15+'21'!C15+'22'!C15+'23'!C15+'24'!C15+'25'!C15+'26'!C15+'27'!C15+'28'!C15+'29'!C15+'30'!C15</f>
        <v>2520</v>
      </c>
      <c r="D15" s="56">
        <f>'1'!D15+'2'!D15+'3'!D15+'4'!D15+'5'!D15+'6'!D15+'7'!D15+'8'!D15+'9'!D15+'10'!D15+'11'!D15+'12'!D15+'13'!D15+'14'!D15+'15'!D15+'16'!D15+'17'!D15+'18'!D15+'19'!D15+'20'!D15+'21'!D15+'22'!D15+'23'!D15+'24'!D15+'25'!D15+'26'!D15+'27'!D15+'28'!D15+'29'!D15+'30'!D15</f>
        <v>0</v>
      </c>
      <c r="E15" s="80">
        <f>'1'!E15+'2'!E15+'3'!E15+'4'!E15+'5'!E15+'6'!E15+'7'!E15+'8'!E15+'9'!E15+'10'!E15+'11'!E15+'12'!E15+'13'!E15+'14'!E15+'15'!E15+'16'!E15+'17'!E15+'18'!E15+'19'!E15+'20'!E15+'21'!E15+'22'!E15+'23'!E15+'24'!E15+'25'!E15+'26'!E15+'27'!E15+'28'!E15+'29'!E15+'30'!E15</f>
        <v>2520</v>
      </c>
      <c r="F15" s="55">
        <f>'1'!F15+'2'!F15+'3'!F15+'4'!F15+'5'!F15+'6'!F15+'7'!F15+'8'!F15+'9'!F15+'10'!F15+'11'!F15+'12'!F15+'13'!F15+'14'!F15+'15'!F15+'16'!F15+'17'!F15+'18'!F15+'19'!F15+'20'!F15+'21'!F15+'22'!F15+'23'!F15+'24'!F15+'25'!F15+'26'!F15+'27'!F15+'28'!F15+'29'!F15+'30'!F15</f>
        <v>0</v>
      </c>
      <c r="G15" s="81">
        <f>'1'!G15+'2'!G15+'3'!G15+'4'!G15+'5'!G15+'6'!G15+'7'!G15+'8'!G15+'9'!G15+'10'!G15+'11'!G15+'12'!G15+'13'!G15+'14'!G15+'15'!G15+'16'!G15+'17'!G15+'18'!G15+'19'!G15+'20'!G15+'21'!G15+'22'!G15+'23'!G15+'24'!G15+'25'!G15+'26'!G15+'27'!G15+'28'!G15+'29'!G15+'30'!G15</f>
        <v>2520</v>
      </c>
      <c r="H15" s="88">
        <f t="shared" si="0"/>
        <v>0</v>
      </c>
      <c r="I15" s="90">
        <f t="shared" si="1"/>
        <v>7560</v>
      </c>
      <c r="J15" s="54">
        <f>'1'!J15+'2'!J15+'3'!J15+'4'!J15+'5'!J15+'6'!J15+'7'!J15+'8'!J15+'9'!J15+'10'!J15+'11'!J15+'12'!J15+'13'!J15+'14'!J15+'15'!J15+'16'!J15+'17'!J15+'18'!J15+'19'!J15+'20'!J15+'21'!J15+'22'!J15+'23'!J15+'24'!J15+'25'!J15+'26'!J15+'27'!J15+'28'!J15+'29'!J15+'30'!J15</f>
        <v>0</v>
      </c>
      <c r="K15" s="79">
        <f>'1'!K15+'2'!K15+'3'!K15+'4'!K15+'5'!K15+'6'!K15+'7'!K15+'8'!K15+'9'!K15+'10'!K15+'11'!K15+'12'!K15+'13'!K15+'14'!K15+'15'!K15+'16'!K15+'17'!K15+'18'!K15+'19'!K15+'20'!K15+'21'!K15+'22'!K15+'23'!K15+'24'!K15+'25'!K15+'26'!K15+'27'!K15+'28'!K15+'29'!K15+'30'!K15</f>
        <v>2220</v>
      </c>
      <c r="L15" s="56">
        <f>'1'!L15+'2'!L15+'3'!L15+'4'!L15+'5'!L15+'6'!L15+'7'!L15+'8'!L15+'9'!L15+'10'!L15+'11'!L15+'12'!L15+'13'!L15+'14'!L15+'15'!L15+'16'!L15+'17'!L15+'18'!L15+'19'!L15+'20'!L15+'21'!L15+'22'!L15+'23'!L15+'24'!L15+'25'!L15+'26'!L15+'27'!L15+'28'!L15+'29'!L15+'30'!L15</f>
        <v>0</v>
      </c>
      <c r="M15" s="80">
        <f>'1'!M15+'2'!M15+'3'!M15+'4'!M15+'5'!M15+'6'!M15+'7'!M15+'8'!M15+'9'!M15+'10'!M15+'11'!M15+'12'!M15+'13'!M15+'14'!M15+'15'!M15+'16'!M15+'17'!M15+'18'!M15+'19'!M15+'20'!M15+'21'!M15+'22'!M15+'23'!M15+'24'!M15+'25'!M15+'26'!M15+'27'!M15+'28'!M15+'29'!M15+'30'!M15</f>
        <v>2220</v>
      </c>
      <c r="N15" s="55">
        <f>'1'!N15+'2'!N15+'3'!N15+'4'!N15+'5'!N15+'6'!N15+'7'!N15+'8'!N15+'9'!N15+'10'!N15+'11'!N15+'12'!N15+'13'!N15+'14'!N15+'15'!N15+'16'!N15+'17'!N15+'18'!N15+'19'!N15+'20'!N15+'21'!N15+'22'!N15+'23'!N15+'24'!N15+'25'!N15+'26'!N15+'27'!N15+'28'!N15+'29'!N15+'30'!N15</f>
        <v>0</v>
      </c>
      <c r="O15" s="81">
        <f>'1'!O15+'2'!O15+'3'!O15+'4'!O15+'5'!O15+'6'!O15+'7'!O15+'8'!O15+'9'!O15+'10'!O15+'11'!O15+'12'!O15+'13'!O15+'14'!O15+'15'!O15+'16'!O15+'17'!O15+'18'!O15+'19'!O15+'20'!O15+'21'!O15+'22'!O15+'23'!O15+'24'!O15+'25'!O15+'26'!O15+'27'!O15+'28'!O15+'29'!O15+'30'!O15</f>
        <v>2220</v>
      </c>
      <c r="P15" s="88">
        <f t="shared" si="2"/>
        <v>0</v>
      </c>
      <c r="Q15" s="90">
        <f t="shared" si="3"/>
        <v>6660</v>
      </c>
      <c r="R15" s="104">
        <f t="shared" si="4"/>
        <v>0</v>
      </c>
      <c r="S15" s="108">
        <f t="shared" si="5"/>
        <v>14220</v>
      </c>
    </row>
    <row r="16" spans="1:19" ht="27" thickBot="1" x14ac:dyDescent="0.6">
      <c r="A16" s="63"/>
      <c r="B16" s="64">
        <f>SUM(B6:B15)</f>
        <v>103</v>
      </c>
      <c r="C16" s="71">
        <f>SUM(C6:C15)</f>
        <v>218336.84</v>
      </c>
      <c r="D16" s="66">
        <f t="shared" ref="B16:G16" si="6">SUM(D6:D15)</f>
        <v>36</v>
      </c>
      <c r="E16" s="83">
        <f t="shared" si="6"/>
        <v>21308.5</v>
      </c>
      <c r="F16" s="65">
        <f>SUM(F6:F15)</f>
        <v>34</v>
      </c>
      <c r="G16" s="84">
        <f t="shared" si="6"/>
        <v>20248.5</v>
      </c>
      <c r="H16" s="68">
        <f>B16+D16+F16</f>
        <v>173</v>
      </c>
      <c r="I16" s="85">
        <f t="shared" ref="I16" si="7">C16+E16+G16</f>
        <v>259893.84</v>
      </c>
      <c r="J16" s="64">
        <f>SUM(J6:J15)</f>
        <v>168</v>
      </c>
      <c r="K16" s="71">
        <f t="shared" ref="K16:O16" si="8">SUM(K6:K15)</f>
        <v>75356.679999999993</v>
      </c>
      <c r="L16" s="66">
        <f>SUM(L6:L15)</f>
        <v>21</v>
      </c>
      <c r="M16" s="83">
        <f t="shared" si="8"/>
        <v>11274</v>
      </c>
      <c r="N16" s="65">
        <f>SUM(N6:N15)</f>
        <v>37</v>
      </c>
      <c r="O16" s="84">
        <f t="shared" si="8"/>
        <v>18026</v>
      </c>
      <c r="P16" s="68">
        <f>J16+L16+N16</f>
        <v>226</v>
      </c>
      <c r="Q16" s="85">
        <f t="shared" ref="Q16" si="9">K16+M16+O16</f>
        <v>104656.68</v>
      </c>
      <c r="R16" s="64">
        <f>H16+P16</f>
        <v>399</v>
      </c>
      <c r="S16" s="84">
        <f t="shared" ref="S16" si="10">I16+Q16</f>
        <v>364550.52</v>
      </c>
    </row>
  </sheetData>
  <mergeCells count="14">
    <mergeCell ref="N4:O4"/>
    <mergeCell ref="P4:Q4"/>
    <mergeCell ref="B4:C4"/>
    <mergeCell ref="D4:E4"/>
    <mergeCell ref="F4:G4"/>
    <mergeCell ref="H4:I4"/>
    <mergeCell ref="J4:K4"/>
    <mergeCell ref="L4:M4"/>
    <mergeCell ref="A1:S1"/>
    <mergeCell ref="B3:G3"/>
    <mergeCell ref="H3:I3"/>
    <mergeCell ref="J3:O3"/>
    <mergeCell ref="P3:Q3"/>
    <mergeCell ref="R3:S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Footer>&amp;L&amp;F  &amp;A  &amp;D  &amp;T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E7" sqref="E7"/>
    </sheetView>
  </sheetViews>
  <sheetFormatPr defaultRowHeight="26.25" x14ac:dyDescent="0.55000000000000004"/>
  <cols>
    <col min="1" max="1" width="20.625" style="1" customWidth="1"/>
    <col min="2" max="2" width="10.5" style="17" customWidth="1"/>
    <col min="3" max="3" width="11.5" style="29" bestFit="1" customWidth="1"/>
    <col min="4" max="4" width="9.375" style="17" bestFit="1" customWidth="1"/>
    <col min="5" max="5" width="11.375" style="29" bestFit="1" customWidth="1"/>
    <col min="6" max="16384" width="9" style="1"/>
  </cols>
  <sheetData>
    <row r="1" spans="1:19" ht="37.5" x14ac:dyDescent="0.75">
      <c r="A1" s="135" t="s">
        <v>19</v>
      </c>
      <c r="B1" s="135"/>
      <c r="C1" s="135"/>
      <c r="D1" s="135"/>
      <c r="E1" s="135"/>
    </row>
    <row r="2" spans="1:19" ht="27" thickBot="1" x14ac:dyDescent="0.6">
      <c r="A2" s="2"/>
      <c r="B2" s="3"/>
      <c r="C2" s="27"/>
      <c r="D2" s="3"/>
      <c r="E2" s="27"/>
    </row>
    <row r="3" spans="1:19" ht="27" thickBot="1" x14ac:dyDescent="0.6">
      <c r="A3" s="4"/>
      <c r="B3" s="136" t="s">
        <v>0</v>
      </c>
      <c r="C3" s="137"/>
      <c r="D3" s="136" t="s">
        <v>2</v>
      </c>
      <c r="E3" s="138"/>
    </row>
    <row r="4" spans="1:19" s="8" customFormat="1" ht="27" thickBot="1" x14ac:dyDescent="0.6">
      <c r="A4" s="5" t="s">
        <v>4</v>
      </c>
      <c r="B4" s="147"/>
      <c r="C4" s="143"/>
      <c r="D4" s="147" t="s">
        <v>5</v>
      </c>
      <c r="E4" s="144"/>
    </row>
    <row r="5" spans="1:19" ht="27" thickBot="1" x14ac:dyDescent="0.6">
      <c r="A5" s="9"/>
      <c r="B5" s="10" t="s">
        <v>10</v>
      </c>
      <c r="C5" s="28" t="s">
        <v>11</v>
      </c>
      <c r="D5" s="10" t="s">
        <v>10</v>
      </c>
      <c r="E5" s="33" t="s">
        <v>11</v>
      </c>
    </row>
    <row r="6" spans="1:19" x14ac:dyDescent="0.55000000000000004">
      <c r="A6" s="34" t="s">
        <v>12</v>
      </c>
      <c r="B6" s="35">
        <v>1</v>
      </c>
      <c r="C6" s="70">
        <v>477</v>
      </c>
      <c r="D6" s="35">
        <v>1</v>
      </c>
      <c r="E6" s="73">
        <v>405</v>
      </c>
    </row>
    <row r="7" spans="1:19" x14ac:dyDescent="0.55000000000000004">
      <c r="A7" s="43" t="s">
        <v>13</v>
      </c>
      <c r="B7" s="44">
        <v>1</v>
      </c>
      <c r="C7" s="75">
        <v>530</v>
      </c>
      <c r="D7" s="44">
        <v>1</v>
      </c>
      <c r="E7" s="77">
        <v>425</v>
      </c>
    </row>
    <row r="8" spans="1:19" x14ac:dyDescent="0.55000000000000004">
      <c r="A8" s="52" t="s">
        <v>14</v>
      </c>
      <c r="B8" s="44">
        <v>1</v>
      </c>
      <c r="C8" s="75">
        <v>530</v>
      </c>
      <c r="D8" s="44">
        <v>1</v>
      </c>
      <c r="E8" s="77">
        <v>425</v>
      </c>
    </row>
    <row r="9" spans="1:19" x14ac:dyDescent="0.55000000000000004">
      <c r="A9" s="53" t="s">
        <v>15</v>
      </c>
      <c r="B9" s="54">
        <v>1</v>
      </c>
      <c r="C9" s="79">
        <v>530</v>
      </c>
      <c r="D9" s="54">
        <v>1</v>
      </c>
      <c r="E9" s="81">
        <v>425</v>
      </c>
    </row>
    <row r="10" spans="1:19" x14ac:dyDescent="0.55000000000000004">
      <c r="A10" s="60" t="s">
        <v>16</v>
      </c>
      <c r="B10" s="54">
        <v>1</v>
      </c>
      <c r="C10" s="79">
        <v>529.99</v>
      </c>
      <c r="D10" s="54">
        <v>1</v>
      </c>
      <c r="E10" s="81">
        <v>412.24799999999999</v>
      </c>
    </row>
    <row r="11" spans="1:19" x14ac:dyDescent="0.55000000000000004">
      <c r="A11" s="53" t="s">
        <v>17</v>
      </c>
      <c r="B11" s="54">
        <v>1</v>
      </c>
      <c r="C11" s="79">
        <v>530</v>
      </c>
      <c r="D11" s="54">
        <v>1</v>
      </c>
      <c r="E11" s="81">
        <v>450</v>
      </c>
    </row>
    <row r="12" spans="1:19" x14ac:dyDescent="0.55000000000000004">
      <c r="A12" s="60" t="s">
        <v>18</v>
      </c>
      <c r="B12" s="54">
        <v>1</v>
      </c>
      <c r="C12" s="79">
        <v>514.1</v>
      </c>
      <c r="D12" s="54">
        <v>1</v>
      </c>
      <c r="E12" s="81">
        <v>436.5</v>
      </c>
      <c r="F12" s="94">
        <v>530</v>
      </c>
      <c r="G12" s="94">
        <v>514</v>
      </c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</row>
    <row r="13" spans="1:19" x14ac:dyDescent="0.55000000000000004">
      <c r="A13" s="97" t="s">
        <v>44</v>
      </c>
      <c r="B13" s="98">
        <v>1</v>
      </c>
      <c r="C13" s="106">
        <v>529.99</v>
      </c>
      <c r="D13" s="98">
        <v>1</v>
      </c>
      <c r="E13" s="108">
        <v>412.25</v>
      </c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</row>
    <row r="14" spans="1:19" x14ac:dyDescent="0.55000000000000004">
      <c r="A14" s="109" t="s">
        <v>46</v>
      </c>
      <c r="B14" s="44">
        <v>1</v>
      </c>
      <c r="C14" s="133">
        <v>487.584</v>
      </c>
      <c r="D14" s="44">
        <v>1</v>
      </c>
      <c r="E14" s="134">
        <v>390.99599999999998</v>
      </c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19" ht="27" thickBot="1" x14ac:dyDescent="0.6">
      <c r="A15" s="113" t="s">
        <v>45</v>
      </c>
      <c r="B15" s="114">
        <v>1</v>
      </c>
      <c r="C15" s="125">
        <v>420</v>
      </c>
      <c r="D15" s="114">
        <v>1</v>
      </c>
      <c r="E15" s="126">
        <v>370</v>
      </c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8"/>
    </row>
    <row r="16" spans="1:19" ht="27" thickBot="1" x14ac:dyDescent="0.6">
      <c r="A16" s="63"/>
      <c r="B16" s="64">
        <f>SUM(B6:B15)</f>
        <v>10</v>
      </c>
      <c r="C16" s="71">
        <f>SUM(C6:C15)</f>
        <v>5078.6639999999998</v>
      </c>
      <c r="D16" s="64">
        <f>SUM(D6:D15)</f>
        <v>10</v>
      </c>
      <c r="E16" s="84">
        <f>SUM(E6:E15)</f>
        <v>4151.9940000000006</v>
      </c>
    </row>
  </sheetData>
  <mergeCells count="5">
    <mergeCell ref="B4:C4"/>
    <mergeCell ref="D4:E4"/>
    <mergeCell ref="A1:E1"/>
    <mergeCell ref="B3:C3"/>
    <mergeCell ref="D3:E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&amp;L&amp;F  &amp;A  &amp;D  &amp;T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workbookViewId="0">
      <selection activeCell="A14" sqref="A14"/>
    </sheetView>
  </sheetViews>
  <sheetFormatPr defaultRowHeight="14.25" x14ac:dyDescent="0.2"/>
  <cols>
    <col min="1" max="1" width="12.625" customWidth="1"/>
    <col min="2" max="2" width="29.375" customWidth="1"/>
    <col min="4" max="5" width="11.375" style="23" customWidth="1"/>
    <col min="6" max="6" width="10.25" customWidth="1"/>
  </cols>
  <sheetData>
    <row r="1" spans="1:19" ht="30" customHeight="1" x14ac:dyDescent="0.2">
      <c r="A1" s="18" t="s">
        <v>20</v>
      </c>
      <c r="B1" s="19" t="s">
        <v>21</v>
      </c>
      <c r="C1" s="20" t="s">
        <v>22</v>
      </c>
      <c r="D1" s="20" t="s">
        <v>23</v>
      </c>
      <c r="E1" s="20" t="s">
        <v>24</v>
      </c>
      <c r="F1" s="20" t="s">
        <v>25</v>
      </c>
      <c r="G1" s="20" t="s">
        <v>26</v>
      </c>
      <c r="H1" s="20" t="s">
        <v>27</v>
      </c>
      <c r="I1" s="20" t="s">
        <v>28</v>
      </c>
      <c r="J1" s="20" t="s">
        <v>29</v>
      </c>
    </row>
    <row r="2" spans="1:19" x14ac:dyDescent="0.2">
      <c r="A2" s="21" t="s">
        <v>30</v>
      </c>
      <c r="B2" s="22" t="s">
        <v>31</v>
      </c>
      <c r="C2" t="s">
        <v>32</v>
      </c>
      <c r="D2" s="23">
        <v>450</v>
      </c>
      <c r="E2" s="23">
        <v>25</v>
      </c>
      <c r="F2" s="24">
        <f>(D2-E2)*90%</f>
        <v>382.5</v>
      </c>
      <c r="G2">
        <f>D2-E2</f>
        <v>425</v>
      </c>
      <c r="H2">
        <v>412.24799999999999</v>
      </c>
      <c r="I2">
        <v>436.5</v>
      </c>
      <c r="J2">
        <v>225</v>
      </c>
    </row>
    <row r="3" spans="1:19" x14ac:dyDescent="0.2">
      <c r="A3" s="21" t="s">
        <v>33</v>
      </c>
      <c r="B3" s="25" t="s">
        <v>34</v>
      </c>
      <c r="C3" t="s">
        <v>32</v>
      </c>
      <c r="D3" s="23">
        <v>450</v>
      </c>
      <c r="E3" s="23">
        <v>25</v>
      </c>
      <c r="F3" s="24">
        <f t="shared" ref="F3:F4" si="0">(D3-E3)*90%</f>
        <v>382.5</v>
      </c>
      <c r="G3">
        <f t="shared" ref="G3:G4" si="1">D3-E3</f>
        <v>425</v>
      </c>
      <c r="H3">
        <v>412.24799999999999</v>
      </c>
      <c r="I3">
        <v>436.5</v>
      </c>
      <c r="J3">
        <v>225</v>
      </c>
    </row>
    <row r="4" spans="1:19" x14ac:dyDescent="0.2">
      <c r="A4" s="21" t="s">
        <v>35</v>
      </c>
      <c r="B4" s="22" t="s">
        <v>36</v>
      </c>
      <c r="C4" t="s">
        <v>32</v>
      </c>
      <c r="D4" s="23">
        <v>450</v>
      </c>
      <c r="E4" s="23">
        <v>25</v>
      </c>
      <c r="F4" s="24">
        <f t="shared" si="0"/>
        <v>382.5</v>
      </c>
      <c r="G4">
        <f t="shared" si="1"/>
        <v>425</v>
      </c>
      <c r="H4">
        <v>412.24799999999999</v>
      </c>
      <c r="I4">
        <v>436.5</v>
      </c>
      <c r="J4">
        <v>225</v>
      </c>
    </row>
    <row r="5" spans="1:19" x14ac:dyDescent="0.2">
      <c r="A5" s="21" t="s">
        <v>37</v>
      </c>
      <c r="B5" s="26" t="s">
        <v>38</v>
      </c>
      <c r="C5" t="s">
        <v>39</v>
      </c>
      <c r="D5" s="23">
        <v>530</v>
      </c>
      <c r="F5" s="24">
        <f>D5*90%</f>
        <v>477</v>
      </c>
      <c r="G5">
        <f>D5-E5</f>
        <v>530</v>
      </c>
      <c r="H5">
        <v>529.99199999999996</v>
      </c>
      <c r="I5">
        <v>514.1</v>
      </c>
    </row>
    <row r="6" spans="1:19" x14ac:dyDescent="0.2">
      <c r="A6" s="21" t="s">
        <v>40</v>
      </c>
      <c r="B6" s="22" t="s">
        <v>41</v>
      </c>
      <c r="C6" t="s">
        <v>39</v>
      </c>
      <c r="D6" s="23">
        <v>530</v>
      </c>
      <c r="F6" s="24">
        <f>D6*90%</f>
        <v>477</v>
      </c>
      <c r="G6">
        <f t="shared" ref="G6:G7" si="2">D6-E6</f>
        <v>530</v>
      </c>
      <c r="H6">
        <v>529.99199999999996</v>
      </c>
      <c r="I6">
        <v>514.1</v>
      </c>
    </row>
    <row r="7" spans="1:19" x14ac:dyDescent="0.2">
      <c r="A7" s="21" t="s">
        <v>42</v>
      </c>
      <c r="B7" s="25" t="s">
        <v>43</v>
      </c>
      <c r="C7" t="s">
        <v>39</v>
      </c>
      <c r="D7" s="23">
        <v>530</v>
      </c>
      <c r="F7" s="24">
        <f>D7*90%</f>
        <v>477</v>
      </c>
      <c r="G7">
        <f t="shared" si="2"/>
        <v>530</v>
      </c>
      <c r="H7">
        <v>529.99199999999996</v>
      </c>
      <c r="I7">
        <v>514.1</v>
      </c>
    </row>
    <row r="10" spans="1:19" x14ac:dyDescent="0.2">
      <c r="A10" s="21"/>
    </row>
    <row r="11" spans="1:19" x14ac:dyDescent="0.2">
      <c r="A11" s="21"/>
    </row>
    <row r="12" spans="1:19" x14ac:dyDescent="0.2">
      <c r="A12" s="21"/>
    </row>
    <row r="13" spans="1:19" x14ac:dyDescent="0.2">
      <c r="A13" s="91" t="s">
        <v>44</v>
      </c>
      <c r="B13" s="92"/>
      <c r="C13" s="92"/>
      <c r="D13" s="93"/>
      <c r="E13" s="93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</row>
    <row r="14" spans="1:19" x14ac:dyDescent="0.2">
      <c r="A14" s="115" t="s">
        <v>46</v>
      </c>
      <c r="B14" s="116"/>
      <c r="C14" s="116"/>
      <c r="D14" s="117"/>
      <c r="E14" s="117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8"/>
    </row>
    <row r="15" spans="1:19" ht="15" thickBot="1" x14ac:dyDescent="0.25">
      <c r="A15" s="119" t="s">
        <v>45</v>
      </c>
      <c r="B15" s="120"/>
      <c r="C15" s="120"/>
      <c r="D15" s="121"/>
      <c r="E15" s="121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2"/>
    </row>
    <row r="17" spans="1:6" x14ac:dyDescent="0.2">
      <c r="A17" s="21"/>
      <c r="B17" s="26"/>
      <c r="F17" s="24"/>
    </row>
    <row r="18" spans="1:6" x14ac:dyDescent="0.2">
      <c r="A18" s="21"/>
      <c r="B18" s="22"/>
      <c r="F18" s="24"/>
    </row>
    <row r="19" spans="1:6" x14ac:dyDescent="0.2">
      <c r="A19" s="21"/>
      <c r="B19" s="25"/>
      <c r="F19" s="24"/>
    </row>
  </sheetData>
  <pageMargins left="0.7" right="0.7" top="0.75" bottom="0.75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Total</vt:lpstr>
      <vt:lpstr>Data</vt:lpstr>
      <vt:lpstr>Product Data</vt:lpstr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client1</dc:creator>
  <cp:lastModifiedBy>client1</cp:lastModifiedBy>
  <cp:lastPrinted>2011-06-30T08:11:54Z</cp:lastPrinted>
  <dcterms:created xsi:type="dcterms:W3CDTF">2011-06-14T08:31:02Z</dcterms:created>
  <dcterms:modified xsi:type="dcterms:W3CDTF">2011-07-11T10:14:04Z</dcterms:modified>
</cp:coreProperties>
</file>