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orufu\Desktop\"/>
    </mc:Choice>
  </mc:AlternateContent>
  <bookViews>
    <workbookView xWindow="480" yWindow="200" windowWidth="12440" windowHeight="3800" activeTab="2"/>
  </bookViews>
  <sheets>
    <sheet name="SUM" sheetId="10" r:id="rId1"/>
    <sheet name="DATA" sheetId="4" r:id="rId2"/>
    <sheet name="SMA" sheetId="5" r:id="rId3"/>
    <sheet name="SES" sheetId="6" r:id="rId4"/>
  </sheets>
  <definedNames>
    <definedName name="_xlnm._FilterDatabase" localSheetId="1" hidden="1">DATA!$B$1:$AD$187</definedName>
    <definedName name="_xlnm.Print_Area" localSheetId="1">DATA!$B$1:$O$5</definedName>
    <definedName name="solver_adj" localSheetId="3" hidden="1">SES!$C$8</definedName>
    <definedName name="solver_adj" localSheetId="2" hidden="1">SMA!#REF!</definedName>
    <definedName name="solver_cvg" localSheetId="3" hidden="1">0.0001</definedName>
    <definedName name="solver_cvg" localSheetId="2" hidden="1">0.0001</definedName>
    <definedName name="solver_drv" localSheetId="3" hidden="1">1</definedName>
    <definedName name="solver_drv" localSheetId="2" hidden="1">1</definedName>
    <definedName name="solver_eng" localSheetId="3" hidden="1">1</definedName>
    <definedName name="solver_eng" localSheetId="2" hidden="1">1</definedName>
    <definedName name="solver_est" localSheetId="3" hidden="1">1</definedName>
    <definedName name="solver_est" localSheetId="2" hidden="1">1</definedName>
    <definedName name="solver_itr" localSheetId="3" hidden="1">100</definedName>
    <definedName name="solver_itr" localSheetId="2" hidden="1">100</definedName>
    <definedName name="solver_lhs1" localSheetId="3" hidden="1">SES!$C$8</definedName>
    <definedName name="solver_lhs1" localSheetId="2" hidden="1">SMA!#REF!</definedName>
    <definedName name="solver_lhs2" localSheetId="3" hidden="1">SES!$C$8</definedName>
    <definedName name="solver_lhs2" localSheetId="2" hidden="1">SMA!#REF!</definedName>
    <definedName name="solver_lin" localSheetId="3" hidden="1">2</definedName>
    <definedName name="solver_lin" localSheetId="2" hidden="1">2</definedName>
    <definedName name="solver_mip" localSheetId="3" hidden="1">2147483647</definedName>
    <definedName name="solver_mip" localSheetId="2" hidden="1">2147483647</definedName>
    <definedName name="solver_mni" localSheetId="3" hidden="1">30</definedName>
    <definedName name="solver_mni" localSheetId="2" hidden="1">30</definedName>
    <definedName name="solver_mrt" localSheetId="3" hidden="1">0.075</definedName>
    <definedName name="solver_mrt" localSheetId="2" hidden="1">0.075</definedName>
    <definedName name="solver_msl" localSheetId="3" hidden="1">2</definedName>
    <definedName name="solver_msl" localSheetId="2" hidden="1">2</definedName>
    <definedName name="solver_neg" localSheetId="3" hidden="1">2</definedName>
    <definedName name="solver_neg" localSheetId="2" hidden="1">2</definedName>
    <definedName name="solver_nod" localSheetId="3" hidden="1">2147483647</definedName>
    <definedName name="solver_nod" localSheetId="2" hidden="1">2147483647</definedName>
    <definedName name="solver_num" localSheetId="3" hidden="1">2</definedName>
    <definedName name="solver_num" localSheetId="2" hidden="1">2</definedName>
    <definedName name="solver_nwt" localSheetId="3" hidden="1">1</definedName>
    <definedName name="solver_nwt" localSheetId="2" hidden="1">1</definedName>
    <definedName name="solver_opt" localSheetId="3" hidden="1">SES!$D$8</definedName>
    <definedName name="solver_opt" localSheetId="2" hidden="1">SMA!$C$8</definedName>
    <definedName name="solver_pre" localSheetId="3" hidden="1">0.000001</definedName>
    <definedName name="solver_pre" localSheetId="2" hidden="1">0.000001</definedName>
    <definedName name="solver_rbv" localSheetId="3" hidden="1">1</definedName>
    <definedName name="solver_rbv" localSheetId="2" hidden="1">1</definedName>
    <definedName name="solver_rel1" localSheetId="3" hidden="1">1</definedName>
    <definedName name="solver_rel1" localSheetId="2" hidden="1">1</definedName>
    <definedName name="solver_rel2" localSheetId="3" hidden="1">3</definedName>
    <definedName name="solver_rel2" localSheetId="2" hidden="1">3</definedName>
    <definedName name="solver_rhs1" localSheetId="3" hidden="1">1</definedName>
    <definedName name="solver_rhs1" localSheetId="2" hidden="1">1</definedName>
    <definedName name="solver_rhs2" localSheetId="3" hidden="1">0</definedName>
    <definedName name="solver_rhs2" localSheetId="2" hidden="1">0</definedName>
    <definedName name="solver_rlx" localSheetId="3" hidden="1">1</definedName>
    <definedName name="solver_rlx" localSheetId="2" hidden="1">1</definedName>
    <definedName name="solver_rsd" localSheetId="3" hidden="1">0</definedName>
    <definedName name="solver_rsd" localSheetId="2" hidden="1">0</definedName>
    <definedName name="solver_scl" localSheetId="3" hidden="1">2</definedName>
    <definedName name="solver_scl" localSheetId="2" hidden="1">2</definedName>
    <definedName name="solver_sho" localSheetId="3" hidden="1">2</definedName>
    <definedName name="solver_sho" localSheetId="2" hidden="1">2</definedName>
    <definedName name="solver_ssz" localSheetId="3" hidden="1">100</definedName>
    <definedName name="solver_ssz" localSheetId="2" hidden="1">100</definedName>
    <definedName name="solver_tim" localSheetId="3" hidden="1">100</definedName>
    <definedName name="solver_tim" localSheetId="2" hidden="1">100</definedName>
    <definedName name="solver_tol" localSheetId="3" hidden="1">0.05</definedName>
    <definedName name="solver_tol" localSheetId="2" hidden="1">0.05</definedName>
    <definedName name="solver_typ" localSheetId="3" hidden="1">2</definedName>
    <definedName name="solver_typ" localSheetId="2" hidden="1">2</definedName>
    <definedName name="solver_val" localSheetId="3" hidden="1">0</definedName>
    <definedName name="solver_val" localSheetId="2" hidden="1">0</definedName>
    <definedName name="solver_ver" localSheetId="3" hidden="1">3</definedName>
    <definedName name="solver_ver" localSheetId="2" hidden="1">3</definedName>
  </definedNames>
  <calcPr calcId="152511"/>
</workbook>
</file>

<file path=xl/calcChain.xml><?xml version="1.0" encoding="utf-8"?>
<calcChain xmlns="http://schemas.openxmlformats.org/spreadsheetml/2006/main">
  <c r="D15" i="6" l="1"/>
  <c r="D16" i="6"/>
  <c r="D17" i="6"/>
  <c r="D18" i="6"/>
  <c r="D19" i="6"/>
  <c r="D20" i="6"/>
  <c r="D21" i="6"/>
  <c r="D22" i="6"/>
  <c r="D23" i="6"/>
  <c r="D24" i="6"/>
  <c r="D25" i="6"/>
  <c r="D26" i="6"/>
  <c r="D27" i="6"/>
  <c r="D28" i="6"/>
  <c r="D29" i="6"/>
  <c r="D30" i="6"/>
  <c r="D31" i="6"/>
  <c r="D32" i="6"/>
  <c r="D33" i="6"/>
  <c r="D34" i="6"/>
  <c r="D35" i="6"/>
  <c r="D36" i="6"/>
  <c r="D37" i="6"/>
  <c r="D38" i="6"/>
  <c r="G5" i="6" l="1"/>
  <c r="D5" i="6"/>
  <c r="D27" i="5"/>
  <c r="D28" i="5"/>
  <c r="D29" i="5"/>
  <c r="D30" i="5"/>
  <c r="D31" i="5"/>
  <c r="D32" i="5"/>
  <c r="D33" i="5"/>
  <c r="D34" i="5"/>
  <c r="D35" i="5"/>
  <c r="D36" i="5"/>
  <c r="D37" i="5"/>
  <c r="D38" i="5"/>
  <c r="D39" i="5"/>
  <c r="D16" i="5"/>
  <c r="D17" i="5"/>
  <c r="D18" i="5"/>
  <c r="D19" i="5"/>
  <c r="D20" i="5"/>
  <c r="D21" i="5"/>
  <c r="D22" i="5"/>
  <c r="D23" i="5"/>
  <c r="D24" i="5"/>
  <c r="D25" i="5"/>
  <c r="D26" i="5"/>
  <c r="F5" i="5" l="1"/>
  <c r="D5" i="5"/>
  <c r="E14" i="6" l="1"/>
  <c r="F15" i="6" s="1"/>
  <c r="G15" i="6" s="1"/>
  <c r="E37" i="5" l="1"/>
  <c r="F37" i="5" s="1"/>
  <c r="G37" i="5" s="1"/>
  <c r="E33" i="5"/>
  <c r="F33" i="5" s="1"/>
  <c r="G33" i="5" s="1"/>
  <c r="E29" i="5"/>
  <c r="F29" i="5" s="1"/>
  <c r="G29" i="5" s="1"/>
  <c r="E25" i="5"/>
  <c r="F25" i="5" s="1"/>
  <c r="G25" i="5" s="1"/>
  <c r="E21" i="5"/>
  <c r="F21" i="5" s="1"/>
  <c r="G21" i="5" s="1"/>
  <c r="E22" i="5"/>
  <c r="F22" i="5" s="1"/>
  <c r="G22" i="5" s="1"/>
  <c r="E26" i="5"/>
  <c r="F26" i="5" s="1"/>
  <c r="G26" i="5" s="1"/>
  <c r="E30" i="5"/>
  <c r="F30" i="5" s="1"/>
  <c r="G30" i="5" s="1"/>
  <c r="E34" i="5"/>
  <c r="F34" i="5" s="1"/>
  <c r="G34" i="5" s="1"/>
  <c r="E35" i="5"/>
  <c r="F35" i="5" s="1"/>
  <c r="G35" i="5" s="1"/>
  <c r="E31" i="5"/>
  <c r="F31" i="5" s="1"/>
  <c r="G31" i="5" s="1"/>
  <c r="E27" i="5"/>
  <c r="F27" i="5" s="1"/>
  <c r="G27" i="5" s="1"/>
  <c r="E23" i="5"/>
  <c r="F23" i="5" s="1"/>
  <c r="G23" i="5" s="1"/>
  <c r="E39" i="5"/>
  <c r="F39" i="5" s="1"/>
  <c r="G39" i="5" s="1"/>
  <c r="E20" i="5"/>
  <c r="F20" i="5" s="1"/>
  <c r="G20" i="5" s="1"/>
  <c r="E24" i="5"/>
  <c r="F24" i="5" s="1"/>
  <c r="G24" i="5" s="1"/>
  <c r="E28" i="5"/>
  <c r="F28" i="5" s="1"/>
  <c r="G28" i="5" s="1"/>
  <c r="E32" i="5"/>
  <c r="F32" i="5" s="1"/>
  <c r="G32" i="5" s="1"/>
  <c r="E36" i="5"/>
  <c r="F36" i="5" s="1"/>
  <c r="G36" i="5" s="1"/>
  <c r="E38" i="5"/>
  <c r="F38" i="5" s="1"/>
  <c r="G38" i="5" s="1"/>
  <c r="E19" i="5"/>
  <c r="F19" i="5" s="1"/>
  <c r="G19" i="5" s="1"/>
  <c r="H15" i="6"/>
  <c r="E15" i="6"/>
  <c r="AD187" i="4"/>
  <c r="AD186" i="4"/>
  <c r="AD185" i="4"/>
  <c r="AD184" i="4"/>
  <c r="AD183" i="4"/>
  <c r="AD182" i="4"/>
  <c r="AD181" i="4"/>
  <c r="AD180" i="4"/>
  <c r="AD179" i="4"/>
  <c r="AD178" i="4"/>
  <c r="AD177" i="4"/>
  <c r="AD176" i="4"/>
  <c r="AD175" i="4"/>
  <c r="AD174" i="4"/>
  <c r="AD173" i="4"/>
  <c r="AD172" i="4"/>
  <c r="AD171" i="4"/>
  <c r="AD170" i="4"/>
  <c r="AD169" i="4"/>
  <c r="AD168" i="4"/>
  <c r="AD167" i="4"/>
  <c r="AD166" i="4"/>
  <c r="AD165" i="4"/>
  <c r="AD164" i="4"/>
  <c r="AD163" i="4"/>
  <c r="AD162" i="4"/>
  <c r="AD161" i="4"/>
  <c r="AD160" i="4"/>
  <c r="AD159" i="4"/>
  <c r="AD158" i="4"/>
  <c r="AD157" i="4"/>
  <c r="AD156" i="4"/>
  <c r="AD155" i="4"/>
  <c r="AD154" i="4"/>
  <c r="AD153" i="4"/>
  <c r="AD152" i="4"/>
  <c r="AD151" i="4"/>
  <c r="AD150" i="4"/>
  <c r="AD149" i="4"/>
  <c r="AD148" i="4"/>
  <c r="AD147" i="4"/>
  <c r="AD146" i="4"/>
  <c r="AD145" i="4"/>
  <c r="AD144" i="4"/>
  <c r="AD143" i="4"/>
  <c r="AD142" i="4"/>
  <c r="AD141" i="4"/>
  <c r="AD140" i="4"/>
  <c r="AD139" i="4"/>
  <c r="AD138" i="4"/>
  <c r="AD137" i="4"/>
  <c r="AD136" i="4"/>
  <c r="AD135" i="4"/>
  <c r="AD134" i="4"/>
  <c r="AD133" i="4"/>
  <c r="AD132" i="4"/>
  <c r="AD131" i="4"/>
  <c r="AD130" i="4"/>
  <c r="AD129" i="4"/>
  <c r="AD128" i="4"/>
  <c r="AD127" i="4"/>
  <c r="AD126" i="4"/>
  <c r="AD125" i="4"/>
  <c r="AD124" i="4"/>
  <c r="AD123" i="4"/>
  <c r="AD122" i="4"/>
  <c r="AD121" i="4"/>
  <c r="AD120" i="4"/>
  <c r="AD119" i="4"/>
  <c r="AD118" i="4"/>
  <c r="AD117" i="4"/>
  <c r="AD116" i="4"/>
  <c r="AD115" i="4"/>
  <c r="AD114" i="4"/>
  <c r="AD113" i="4"/>
  <c r="AD112" i="4"/>
  <c r="AD111" i="4"/>
  <c r="AD110" i="4"/>
  <c r="AD109" i="4"/>
  <c r="AD108" i="4"/>
  <c r="AD107" i="4"/>
  <c r="AD106" i="4"/>
  <c r="AD105" i="4"/>
  <c r="AD104" i="4"/>
  <c r="AD103" i="4"/>
  <c r="AD102" i="4"/>
  <c r="AD101" i="4"/>
  <c r="AD100" i="4"/>
  <c r="AD99" i="4"/>
  <c r="AD98" i="4"/>
  <c r="AD97" i="4"/>
  <c r="AD96" i="4"/>
  <c r="AD95" i="4"/>
  <c r="AD94" i="4"/>
  <c r="AD93" i="4"/>
  <c r="AD92" i="4"/>
  <c r="AD91" i="4"/>
  <c r="AD90" i="4"/>
  <c r="AD89" i="4"/>
  <c r="AD88" i="4"/>
  <c r="AD87" i="4"/>
  <c r="AD86" i="4"/>
  <c r="AD85" i="4"/>
  <c r="AD84" i="4"/>
  <c r="AD83" i="4"/>
  <c r="AD82" i="4"/>
  <c r="AD81" i="4"/>
  <c r="AD80" i="4"/>
  <c r="AD79" i="4"/>
  <c r="AD78" i="4"/>
  <c r="AD77" i="4"/>
  <c r="AD76" i="4"/>
  <c r="AD75" i="4"/>
  <c r="AD74" i="4"/>
  <c r="AD73" i="4"/>
  <c r="AD72" i="4"/>
  <c r="AD71" i="4"/>
  <c r="AD70" i="4"/>
  <c r="AD69" i="4"/>
  <c r="AD68" i="4"/>
  <c r="AD67" i="4"/>
  <c r="AD66" i="4"/>
  <c r="AD65" i="4"/>
  <c r="AD64" i="4"/>
  <c r="AD63" i="4"/>
  <c r="AD62" i="4"/>
  <c r="AD61" i="4"/>
  <c r="AD60" i="4"/>
  <c r="AD59" i="4"/>
  <c r="AD58" i="4"/>
  <c r="AD57" i="4"/>
  <c r="AD56" i="4"/>
  <c r="AD55" i="4"/>
  <c r="AD54" i="4"/>
  <c r="AD53" i="4"/>
  <c r="AD52" i="4"/>
  <c r="AD51" i="4"/>
  <c r="AD50" i="4"/>
  <c r="AD49" i="4"/>
  <c r="AD48" i="4"/>
  <c r="AD47" i="4"/>
  <c r="AD46" i="4"/>
  <c r="AD45" i="4"/>
  <c r="AD44" i="4"/>
  <c r="AD43" i="4"/>
  <c r="AD42" i="4"/>
  <c r="AD41" i="4"/>
  <c r="AD40" i="4"/>
  <c r="AD39" i="4"/>
  <c r="AD38" i="4"/>
  <c r="AD37" i="4"/>
  <c r="AD36" i="4"/>
  <c r="AD35" i="4"/>
  <c r="AD34" i="4"/>
  <c r="AD33" i="4"/>
  <c r="AD32" i="4"/>
  <c r="AD31" i="4"/>
  <c r="AD30" i="4"/>
  <c r="AD29" i="4"/>
  <c r="AD28" i="4"/>
  <c r="AD27" i="4"/>
  <c r="AD26" i="4"/>
  <c r="AD25" i="4"/>
  <c r="AD24" i="4"/>
  <c r="AD23" i="4"/>
  <c r="AD22" i="4"/>
  <c r="AD21" i="4"/>
  <c r="AD20" i="4"/>
  <c r="AD19" i="4"/>
  <c r="AD18" i="4"/>
  <c r="AD17" i="4"/>
  <c r="AD16" i="4"/>
  <c r="AD15" i="4"/>
  <c r="AD14" i="4"/>
  <c r="AD13" i="4"/>
  <c r="AD12" i="4"/>
  <c r="AD11" i="4"/>
  <c r="AD10" i="4"/>
  <c r="AD9" i="4"/>
  <c r="AD8" i="4"/>
  <c r="AD7" i="4"/>
  <c r="AD6" i="4"/>
  <c r="AD5" i="4"/>
  <c r="C8" i="5" l="1"/>
  <c r="D8" i="5" s="1"/>
  <c r="E8" i="5" s="1"/>
  <c r="F8" i="5"/>
  <c r="G8" i="5" s="1"/>
  <c r="F16" i="6"/>
  <c r="G16" i="6" s="1"/>
  <c r="E16" i="6"/>
  <c r="F17" i="6" l="1"/>
  <c r="G17" i="6" s="1"/>
  <c r="H17" i="6" s="1"/>
  <c r="E17" i="6"/>
  <c r="H16" i="6"/>
  <c r="F18" i="6" l="1"/>
  <c r="G18" i="6" s="1"/>
  <c r="E18" i="6"/>
  <c r="H18" i="6" l="1"/>
  <c r="F19" i="6"/>
  <c r="G19" i="6" s="1"/>
  <c r="H19" i="6" s="1"/>
  <c r="E19" i="6"/>
  <c r="F20" i="6" l="1"/>
  <c r="G20" i="6" s="1"/>
  <c r="H20" i="6" s="1"/>
  <c r="E20" i="6"/>
  <c r="F21" i="6" l="1"/>
  <c r="G21" i="6" s="1"/>
  <c r="E21" i="6"/>
  <c r="F22" i="6" l="1"/>
  <c r="G22" i="6" s="1"/>
  <c r="H22" i="6" s="1"/>
  <c r="E22" i="6"/>
  <c r="H21" i="6"/>
  <c r="F23" i="6" l="1"/>
  <c r="G23" i="6" s="1"/>
  <c r="H23" i="6" s="1"/>
  <c r="E23" i="6"/>
  <c r="F24" i="6" l="1"/>
  <c r="G24" i="6" s="1"/>
  <c r="H24" i="6" s="1"/>
  <c r="E24" i="6"/>
  <c r="F25" i="6" l="1"/>
  <c r="G25" i="6" s="1"/>
  <c r="H25" i="6" s="1"/>
  <c r="E25" i="6"/>
  <c r="F26" i="6" l="1"/>
  <c r="G26" i="6" s="1"/>
  <c r="H26" i="6" s="1"/>
  <c r="E26" i="6"/>
  <c r="F27" i="6" l="1"/>
  <c r="G27" i="6" s="1"/>
  <c r="H27" i="6" s="1"/>
  <c r="E27" i="6"/>
  <c r="F28" i="6" l="1"/>
  <c r="G28" i="6" s="1"/>
  <c r="H28" i="6" s="1"/>
  <c r="E28" i="6"/>
  <c r="F29" i="6" l="1"/>
  <c r="G29" i="6" s="1"/>
  <c r="H29" i="6" s="1"/>
  <c r="E29" i="6"/>
  <c r="F30" i="6" l="1"/>
  <c r="G30" i="6" s="1"/>
  <c r="H30" i="6" s="1"/>
  <c r="E30" i="6"/>
  <c r="F31" i="6" l="1"/>
  <c r="G31" i="6" s="1"/>
  <c r="H31" i="6" s="1"/>
  <c r="E31" i="6"/>
  <c r="F32" i="6" l="1"/>
  <c r="G32" i="6" s="1"/>
  <c r="H32" i="6" s="1"/>
  <c r="E32" i="6"/>
  <c r="F33" i="6" l="1"/>
  <c r="G33" i="6" s="1"/>
  <c r="H33" i="6" s="1"/>
  <c r="E33" i="6"/>
  <c r="F34" i="6" l="1"/>
  <c r="G34" i="6" s="1"/>
  <c r="H34" i="6" s="1"/>
  <c r="E34" i="6"/>
  <c r="F35" i="6" l="1"/>
  <c r="G35" i="6" s="1"/>
  <c r="H35" i="6" s="1"/>
  <c r="E35" i="6"/>
  <c r="F36" i="6" l="1"/>
  <c r="G36" i="6" s="1"/>
  <c r="H36" i="6" s="1"/>
  <c r="E36" i="6"/>
  <c r="F37" i="6" l="1"/>
  <c r="G37" i="6" s="1"/>
  <c r="H37" i="6" s="1"/>
  <c r="E37" i="6"/>
  <c r="F38" i="6" l="1"/>
  <c r="G38" i="6" s="1"/>
  <c r="E38" i="6"/>
  <c r="H38" i="6" l="1"/>
  <c r="D8" i="6"/>
  <c r="G8" i="6"/>
  <c r="H8" i="6" s="1"/>
  <c r="E8" i="6" l="1"/>
  <c r="F8" i="6" s="1"/>
</calcChain>
</file>

<file path=xl/sharedStrings.xml><?xml version="1.0" encoding="utf-8"?>
<sst xmlns="http://schemas.openxmlformats.org/spreadsheetml/2006/main" count="802" uniqueCount="521">
  <si>
    <t>CODE No.</t>
  </si>
  <si>
    <t>TYPE</t>
  </si>
  <si>
    <t>PART NAME</t>
  </si>
  <si>
    <t>MODEL</t>
  </si>
  <si>
    <t>SUM</t>
  </si>
  <si>
    <t>CAM-L-ME-0003</t>
  </si>
  <si>
    <t>M</t>
  </si>
  <si>
    <t>CYLINDER</t>
  </si>
  <si>
    <t>CY FOR TYPE EX(C-46070)</t>
  </si>
  <si>
    <t>CAM-L-ME-0004</t>
  </si>
  <si>
    <t>CY FOR TYPE IN(C-46071)</t>
  </si>
  <si>
    <t>CAM-L-EE-0123</t>
  </si>
  <si>
    <t>E</t>
  </si>
  <si>
    <t>FLAME DETECTOR</t>
  </si>
  <si>
    <t>AUD300C1000</t>
  </si>
  <si>
    <t>CAM-L-ME-0022</t>
  </si>
  <si>
    <t>INSULATION BOARD</t>
  </si>
  <si>
    <t>CAM-L-ME-0023</t>
  </si>
  <si>
    <t>PRESSUER CHAMBER LEVEL SERNER</t>
  </si>
  <si>
    <t>SET,COM,OVER</t>
  </si>
  <si>
    <t>CAM-L-ME-0355</t>
  </si>
  <si>
    <t>CY FOR TYPE IN C-46071B CGFA/LB-80B140B-240</t>
  </si>
  <si>
    <t>CAM-L-ME-0357</t>
  </si>
  <si>
    <t>SCRAPER</t>
  </si>
  <si>
    <t>SDR-60</t>
  </si>
  <si>
    <t>CAM-L-EE-0083</t>
  </si>
  <si>
    <t>FLANGE HEATER</t>
  </si>
  <si>
    <t>CAM-L-EE-0084</t>
  </si>
  <si>
    <t>CAM-L-ME-0258</t>
  </si>
  <si>
    <t>HOLDING CHAMER LEVEL SERNER</t>
  </si>
  <si>
    <t>FULL,COM,OVER</t>
  </si>
  <si>
    <t>CAM-L-ME-0024</t>
  </si>
  <si>
    <t>HOLDING CHAMBER LEVEL SERNER</t>
  </si>
  <si>
    <t>CAM-L-ME-0356</t>
  </si>
  <si>
    <t>BUSH</t>
  </si>
  <si>
    <t>B-10 (60x70x80x15x75)</t>
  </si>
  <si>
    <t>CAM-H-EE-0154</t>
  </si>
  <si>
    <t>FA COOLER</t>
  </si>
  <si>
    <t>APISTE : ENC-G1652EX</t>
  </si>
  <si>
    <t>CAM-H-EE-0204</t>
  </si>
  <si>
    <t>TEACH PENDANT</t>
  </si>
  <si>
    <t>A05B-2255-H101#EMH</t>
  </si>
  <si>
    <t>CAM-L-EE-0058</t>
  </si>
  <si>
    <t>MOTOR AGITATOR</t>
  </si>
  <si>
    <t>CAM-L-ME-0016</t>
  </si>
  <si>
    <t>SHAFT</t>
  </si>
  <si>
    <t>CAM-L-ME-0337</t>
  </si>
  <si>
    <t xml:space="preserve">SHAFT </t>
  </si>
  <si>
    <t>CAM-H-EE-0044</t>
  </si>
  <si>
    <t>SAFETY CONTROLER</t>
  </si>
  <si>
    <t>NE1A-SCPU02</t>
  </si>
  <si>
    <t>CAM-L-ME-0246</t>
  </si>
  <si>
    <t>FA-COOLER</t>
  </si>
  <si>
    <t>ENC-G1110EX</t>
  </si>
  <si>
    <t>CAM-L-ME-0021</t>
  </si>
  <si>
    <t>SAFETY RELIEF VALVE</t>
  </si>
  <si>
    <t>AL-150 SIZE 50 SET PRESS 0.06MPa</t>
  </si>
  <si>
    <t>CAM-L-ME-0025</t>
  </si>
  <si>
    <t>HYD. HOSE  CLAMP DIE</t>
  </si>
  <si>
    <t>R1225-5 SUSN(1004)+M(1013) 600L</t>
  </si>
  <si>
    <t>CAM-H-EE-0004</t>
  </si>
  <si>
    <t>UV  SENSOR</t>
  </si>
  <si>
    <t>CAM-H-EE-0118</t>
  </si>
  <si>
    <t>AIR FLOW SENSOR</t>
  </si>
  <si>
    <t>FD-A600</t>
  </si>
  <si>
    <t>CAM-L-ME-0359</t>
  </si>
  <si>
    <t>PRESSURE MOTORIZED 2-WAY VALVE 4" CV=180</t>
  </si>
  <si>
    <t>VY5113J0101</t>
  </si>
  <si>
    <t>CAM-L-ME-0192</t>
  </si>
  <si>
    <t>AIR CYLINDER</t>
  </si>
  <si>
    <t>MHL2-40D2</t>
  </si>
  <si>
    <t>CAM-L-EE-0124</t>
  </si>
  <si>
    <t>RING BLOW</t>
  </si>
  <si>
    <t>VFZ501AF-S</t>
  </si>
  <si>
    <t>CAM-H-ME-0010</t>
  </si>
  <si>
    <t>TAIFUJET</t>
  </si>
  <si>
    <t>42-16-010</t>
  </si>
  <si>
    <t>CAM-H-ME-0177</t>
  </si>
  <si>
    <t>LUBRICANT PUMP</t>
  </si>
  <si>
    <t>TYPE:L-003(0-15cc)</t>
  </si>
  <si>
    <t>CAM-L-ME-0077</t>
  </si>
  <si>
    <t>CHAIN CONVEYOR</t>
  </si>
  <si>
    <t>RF2040S</t>
  </si>
  <si>
    <t>CAM-L-ME-0015</t>
  </si>
  <si>
    <t>HAMMER</t>
  </si>
  <si>
    <t>CAM-H-EE-0221</t>
  </si>
  <si>
    <t>PUMP</t>
  </si>
  <si>
    <t>MTR10-8/8A-W-A-HUUV(96515962)</t>
  </si>
  <si>
    <t>CAM-L-ME-0236</t>
  </si>
  <si>
    <t>MHL2-40TND2</t>
  </si>
  <si>
    <t>CAM-L-ME-0342</t>
  </si>
  <si>
    <t>FLANGE</t>
  </si>
  <si>
    <t>DWG.NO.8978061-245</t>
  </si>
  <si>
    <t>CAM-H-ME-0008</t>
  </si>
  <si>
    <t>ATO MAX Nozzle</t>
  </si>
  <si>
    <t>BN500B-OSV</t>
  </si>
  <si>
    <t>CAM-L-ME-0341</t>
  </si>
  <si>
    <t>DWG.NO.8978061-246</t>
  </si>
  <si>
    <t>CAM-H-EE-0109</t>
  </si>
  <si>
    <t>ULRAVIOLET FLAME DETECTOR</t>
  </si>
  <si>
    <t>CAM-H-ME-0167</t>
  </si>
  <si>
    <t>LEVEL DETECTING ELECTRODE</t>
  </si>
  <si>
    <t>LC-20</t>
  </si>
  <si>
    <t>CAM-H-ME-0157</t>
  </si>
  <si>
    <t>FLOW SENSOR</t>
  </si>
  <si>
    <t>0F05ZAT-AR</t>
  </si>
  <si>
    <t>CAM-H-ME-0103</t>
  </si>
  <si>
    <t>MY3B40-200L-M9BWL</t>
  </si>
  <si>
    <t>CAM-L-ME-0014</t>
  </si>
  <si>
    <t>SPOOL</t>
  </si>
  <si>
    <t>CAM-H-ME-0228</t>
  </si>
  <si>
    <t>BUSH NO.526</t>
  </si>
  <si>
    <t>SPB101410</t>
  </si>
  <si>
    <t>CAM-L-ME-0010</t>
  </si>
  <si>
    <t>PISTON CAP</t>
  </si>
  <si>
    <t>CAM-H-ME-0134</t>
  </si>
  <si>
    <t>ROTARY JOINTS</t>
  </si>
  <si>
    <t>KCL 15A RH</t>
  </si>
  <si>
    <t>CAM-L-ME-0235</t>
  </si>
  <si>
    <t>MGPL32-100Z</t>
  </si>
  <si>
    <t>CAM-L-ME-0090</t>
  </si>
  <si>
    <t>CDA2T100-1105-DCP4087P</t>
  </si>
  <si>
    <t>CAM-L-ME-0133</t>
  </si>
  <si>
    <t>AGING EFFECTIVE OPENING DOOR T-4</t>
  </si>
  <si>
    <t>MAKE TO ORDER</t>
  </si>
  <si>
    <t>CAM-L-ME-0134</t>
  </si>
  <si>
    <t>SOLUTION EFFECTIVE OPENING DOOR T-5</t>
  </si>
  <si>
    <t>CAM-H-ME-0068</t>
  </si>
  <si>
    <t>WATER SOLENOID VALVE</t>
  </si>
  <si>
    <t xml:space="preserve">VXD292SZ2K    </t>
  </si>
  <si>
    <t>CAM-H-ME-0118</t>
  </si>
  <si>
    <t xml:space="preserve">WATER HOSE </t>
  </si>
  <si>
    <t>FLEXIBLE HOSE SPEC. 6 KG  1420 mm.</t>
  </si>
  <si>
    <t>CAM-H-ME-0130</t>
  </si>
  <si>
    <t xml:space="preserve">PROTECTIVE  TUBE </t>
  </si>
  <si>
    <t>BLAND:KYOCERADai28 x 600L(29)</t>
  </si>
  <si>
    <t>CAM-L-EE-0030</t>
  </si>
  <si>
    <t>PROXIMITY SWITCH</t>
  </si>
  <si>
    <t>E2E-X5E1-M1</t>
  </si>
  <si>
    <t>CAM-L-ME-0344</t>
  </si>
  <si>
    <t>AIR JOINT</t>
  </si>
  <si>
    <t>DWG.NO.8978061-340</t>
  </si>
  <si>
    <t>CAM-L-ME-0368</t>
  </si>
  <si>
    <t xml:space="preserve">GLOBE VALVE ( STAINLESS STEEL ) </t>
  </si>
  <si>
    <t>EA470DB-14</t>
  </si>
  <si>
    <t>CAM-L-EE-0015</t>
  </si>
  <si>
    <t>SOLENOID VALVE</t>
  </si>
  <si>
    <t>M4KA210-GS6-M1LS-2 AC100V.</t>
  </si>
  <si>
    <t>CAM-L-EE-0028</t>
  </si>
  <si>
    <t>LIGHTLING LED</t>
  </si>
  <si>
    <t>LF2B-C3P-ATHWW2-1M 100-240 VAC. 50Hz.</t>
  </si>
  <si>
    <t>CAM-H-EE-0010</t>
  </si>
  <si>
    <t>PL PUSH SW.(LED)</t>
  </si>
  <si>
    <t>AR30V0L-12E3R</t>
  </si>
  <si>
    <t>CAM-H-ME-0218</t>
  </si>
  <si>
    <t>PLATE NO.22</t>
  </si>
  <si>
    <t>IH00142-220</t>
  </si>
  <si>
    <t>CAM-L-ME-0085</t>
  </si>
  <si>
    <t>RS60-2LK1</t>
  </si>
  <si>
    <t>CAM-H-EE-0225</t>
  </si>
  <si>
    <t>RELAY</t>
  </si>
  <si>
    <t>G7SA-5A1B DC24</t>
  </si>
  <si>
    <t>CAM-H-ME-0248</t>
  </si>
  <si>
    <t>TIP LUBRICATION BORE</t>
  </si>
  <si>
    <t>-</t>
  </si>
  <si>
    <t>CAM-L-ME-0193</t>
  </si>
  <si>
    <t>THERMOCOUPLE</t>
  </si>
  <si>
    <t>CAM-L-ME-0009</t>
  </si>
  <si>
    <t>#DWG.8978061-336</t>
  </si>
  <si>
    <t>CAM-L-ME-0331</t>
  </si>
  <si>
    <t>BEARING UNIT</t>
  </si>
  <si>
    <t>UCF-322</t>
  </si>
  <si>
    <t>CAM-L-ME-0265</t>
  </si>
  <si>
    <t>CDNA2F50-450-D-A54L</t>
  </si>
  <si>
    <t>CAM-H-EE-0222</t>
  </si>
  <si>
    <t>INDUCTION MOTOR</t>
  </si>
  <si>
    <t>TFO 10HP 380V 3 PHASE</t>
  </si>
  <si>
    <t>CAM-H-ME-0170</t>
  </si>
  <si>
    <t>CUSHION RUBBER</t>
  </si>
  <si>
    <t>PRC-201407-0047</t>
  </si>
  <si>
    <t>CAM-L-ME-0039</t>
  </si>
  <si>
    <t>RS40-1-RP</t>
  </si>
  <si>
    <t>CAM-H-ME-0221</t>
  </si>
  <si>
    <t>PACKING PLATE NO.37</t>
  </si>
  <si>
    <t>IH00099-370</t>
  </si>
  <si>
    <t>CAM-L-ME-0011</t>
  </si>
  <si>
    <t>PISTON ROD</t>
  </si>
  <si>
    <t>#DWG.8978061-208</t>
  </si>
  <si>
    <t>CAM-H-ME-0219</t>
  </si>
  <si>
    <t>PLATE NO.12</t>
  </si>
  <si>
    <t>IH00142-120</t>
  </si>
  <si>
    <t>CAM-H-ME-0225</t>
  </si>
  <si>
    <t>O-RING NO.529</t>
  </si>
  <si>
    <t>P-29</t>
  </si>
  <si>
    <t>CAM-L-ME-0100</t>
  </si>
  <si>
    <t>AIR HOSE (MAX PRESSURE 10 Mpa.)</t>
  </si>
  <si>
    <t>CAM-L-ME-0036</t>
  </si>
  <si>
    <t>CLAMP AND STOPPER (SIDE L) MODEL:59B (SANDKNOCKING)</t>
  </si>
  <si>
    <t>CAM-H-ME-0220</t>
  </si>
  <si>
    <t>CASE NO.11</t>
  </si>
  <si>
    <t>IH00142-110</t>
  </si>
  <si>
    <t>CAM-H-EE-0007</t>
  </si>
  <si>
    <t>COMMUNICATION UNIT</t>
  </si>
  <si>
    <t>QJ71C24N-R2</t>
  </si>
  <si>
    <t>CAM-L-ME-0180</t>
  </si>
  <si>
    <t>PACKING SEAL</t>
  </si>
  <si>
    <t>L-200</t>
  </si>
  <si>
    <t>CAM-H-ME-0229</t>
  </si>
  <si>
    <t>BALL CAIN NO.533</t>
  </si>
  <si>
    <t>BC4 12Z-1672071</t>
  </si>
  <si>
    <t>CAM-L-ME-0074</t>
  </si>
  <si>
    <t>TUBE BLOWER (T-5)</t>
  </si>
  <si>
    <t>U100B-H35-481-R141</t>
  </si>
  <si>
    <t>CAM-L-ME-0073</t>
  </si>
  <si>
    <t>TUBE BLOWER (T-4)</t>
  </si>
  <si>
    <t>U100B-H45-481-R141</t>
  </si>
  <si>
    <t>CAM-L-ME-0270</t>
  </si>
  <si>
    <t>ELEMENT</t>
  </si>
  <si>
    <t>EBP-60-120-3-5</t>
  </si>
  <si>
    <t>CAM-L-EE-0114</t>
  </si>
  <si>
    <t>TOWER LIGHT</t>
  </si>
  <si>
    <t>LCE-4M2AFB-GYRC (90-250 V.AC)</t>
  </si>
  <si>
    <t>CAM-H-ME-0226</t>
  </si>
  <si>
    <t>O-RING NO.527</t>
  </si>
  <si>
    <t>P-18</t>
  </si>
  <si>
    <t>CAM-L-ME-0145</t>
  </si>
  <si>
    <t>CDA2KT63-120</t>
  </si>
  <si>
    <t>CAM-H-ME-0247</t>
  </si>
  <si>
    <t>AIR NOZZLE</t>
  </si>
  <si>
    <t>1/4M TF-F 42-16-010 S316L-IN</t>
  </si>
  <si>
    <t>CAM-H-EE-0092</t>
  </si>
  <si>
    <t>SOCKET</t>
  </si>
  <si>
    <t>P7SA-14F-ND</t>
  </si>
  <si>
    <t>CAM-L-ME-0122</t>
  </si>
  <si>
    <t>WATER HOSE (MAX PRESSURE 10 Mpa.)</t>
  </si>
  <si>
    <t>CAM-H-ME-0119</t>
  </si>
  <si>
    <t>FILTER ELEMENT</t>
  </si>
  <si>
    <t>TR-20430(M100-H114)
for Oil Cleaner</t>
  </si>
  <si>
    <t>CAM-H-EE-0194</t>
  </si>
  <si>
    <t>61F-GP-N AC 100V</t>
  </si>
  <si>
    <t>CA-PHPD-MELT-04</t>
  </si>
  <si>
    <t>CAM-L-ME-0318</t>
  </si>
  <si>
    <t>PRESSURE GAUGE</t>
  </si>
  <si>
    <t>EA729GE-100 /0-10.0Mpa/DIA.75MM./PF3/8"</t>
  </si>
  <si>
    <t>CAM-H-EE-0058</t>
  </si>
  <si>
    <t>SELECT PUSH SW.</t>
  </si>
  <si>
    <t>AR30S2R-20B</t>
  </si>
  <si>
    <t>CAM-L-ME-0303</t>
  </si>
  <si>
    <t>CAM-H-ME-0114</t>
  </si>
  <si>
    <t>FLEXIBLE HOSE SPEC. 6 KG 1320 mm.</t>
  </si>
  <si>
    <t>CAM-H-ME-0117</t>
  </si>
  <si>
    <t>FLEXIBLE HOSE SPEC. 6 KG  1320 mm.</t>
  </si>
  <si>
    <t>CAM-L-ME-0037</t>
  </si>
  <si>
    <t>CLAMP AND STOPPER (SIDE R) MODEL:59B (SANDKNOCKING)</t>
  </si>
  <si>
    <t>CAM-L-ME-0363</t>
  </si>
  <si>
    <t>GLOBE VALVE ( BRONZE )</t>
  </si>
  <si>
    <t>EA470C-14</t>
  </si>
  <si>
    <t>CAM-L-ME-0116</t>
  </si>
  <si>
    <t xml:space="preserve">HYDRAULIC HOSE </t>
  </si>
  <si>
    <t>CAM-L-EE-0131</t>
  </si>
  <si>
    <t>PUSH BUTTON SWITCH</t>
  </si>
  <si>
    <t>AR22V2R-01R Z9</t>
  </si>
  <si>
    <t>CAM-H-EE-0040</t>
  </si>
  <si>
    <t>LIMIT-SWITCH</t>
  </si>
  <si>
    <t>WLH2-LD</t>
  </si>
  <si>
    <t>CAM-H-EE-0078</t>
  </si>
  <si>
    <t>WLCA12-2NLD</t>
  </si>
  <si>
    <t>CAM-L-ME-0076</t>
  </si>
  <si>
    <t>TUBE BLOWER (HOLDING)</t>
  </si>
  <si>
    <t>U100B-H55-481-R341</t>
  </si>
  <si>
    <t>CAM-H-EE-0056</t>
  </si>
  <si>
    <t>SELECT SW.</t>
  </si>
  <si>
    <t>AR30PCR-3174B</t>
  </si>
  <si>
    <t>CAM-L-ME-0070</t>
  </si>
  <si>
    <t>SUS310S#22x600Lmm.TYPE K ELEMENT 3.2xL600mm.</t>
  </si>
  <si>
    <t>CAM-H-EE-0141</t>
  </si>
  <si>
    <t>SAFETY-DOOR-SWITCH</t>
  </si>
  <si>
    <t>D4SL-N2HFG-D4</t>
  </si>
  <si>
    <t>CAM-L-EE-0078</t>
  </si>
  <si>
    <t>E3ZM-CT82B-M1TJ  0.3M</t>
  </si>
  <si>
    <t>CAM-L-EE-0098</t>
  </si>
  <si>
    <t xml:space="preserve">LME-402-GYRC (24V.AC/DC) </t>
  </si>
  <si>
    <t>CAM-L-EE-0132</t>
  </si>
  <si>
    <t>SAFETY DOOR SW.</t>
  </si>
  <si>
    <t>D4NL-2HDA-B4S</t>
  </si>
  <si>
    <t>CAM-L-ME-0017</t>
  </si>
  <si>
    <t>CAM-L-ME-0226</t>
  </si>
  <si>
    <t>RS80-1-RP</t>
  </si>
  <si>
    <t>CAM-L-ME-0118</t>
  </si>
  <si>
    <t>CAM-L-ME-0349</t>
  </si>
  <si>
    <t>PRECISON LINEAR SHAFTS</t>
  </si>
  <si>
    <t>NO.21 DWG.NO.56119-4Mb-A-0000 (PSAFZ25-625-F10-M10-N10-SC10)</t>
  </si>
  <si>
    <t>CAM-L-EE-0090</t>
  </si>
  <si>
    <t>MAGNETIC CONTACTOR</t>
  </si>
  <si>
    <t>SC-N1 COIL : 100 – 110V. AC</t>
  </si>
  <si>
    <t>CAM-L-ME-0178</t>
  </si>
  <si>
    <t>AL-150 SIZE 25 SET PRESS 0.06MPa</t>
  </si>
  <si>
    <t>CAM-H-ME-0132</t>
  </si>
  <si>
    <t xml:space="preserve">TEMP.TERMOCOUPLE </t>
  </si>
  <si>
    <t>BLAND: S-ELEMENT K: Dai22 x 500L(31)</t>
  </si>
  <si>
    <t>CAM-L-ME-0104</t>
  </si>
  <si>
    <t>CAM-H-ME-0124</t>
  </si>
  <si>
    <t>AIR REGULATOR</t>
  </si>
  <si>
    <t>CAM-L-ME-0035</t>
  </si>
  <si>
    <t>BEARING</t>
  </si>
  <si>
    <t>UCP206 NON-LUBRICANT TYPE</t>
  </si>
  <si>
    <t>CAM-L-ME-0075</t>
  </si>
  <si>
    <t>TUBE BLOWER (MELTING)</t>
  </si>
  <si>
    <t>KSB-H22-481A-R341</t>
  </si>
  <si>
    <t>CAM-L-EE-0069</t>
  </si>
  <si>
    <t>E2FM-X5D1-M1TGJ 0.3M.</t>
  </si>
  <si>
    <t>CAM-L-EE-0054</t>
  </si>
  <si>
    <t>CONTACTOR 220V</t>
  </si>
  <si>
    <t>S-T12</t>
  </si>
  <si>
    <t>CAM-L-EE-0118</t>
  </si>
  <si>
    <t>PHILIPS โคมนีออนกันน้ำกันฝุ่น</t>
  </si>
  <si>
    <t>TCW097/136</t>
  </si>
  <si>
    <t>CAM-H-ME-0050</t>
  </si>
  <si>
    <t>AIR SOLENOID VALVE</t>
  </si>
  <si>
    <t>VF5120-5D1-03</t>
  </si>
  <si>
    <t>CAM-H-ME-0140</t>
  </si>
  <si>
    <t>EXHAUST CLEANER</t>
  </si>
  <si>
    <t>AMC320-03BD</t>
  </si>
  <si>
    <t>CAM-L-EE-0089</t>
  </si>
  <si>
    <t>SC-5-1 COIL : 100 – 110V. AC</t>
  </si>
  <si>
    <t>CAM-L-EE-0076</t>
  </si>
  <si>
    <t>REFLETOR</t>
  </si>
  <si>
    <t>E39-R1</t>
  </si>
  <si>
    <t>CAM-H-EE-0115</t>
  </si>
  <si>
    <t>AIR PRESSURE SWITCH</t>
  </si>
  <si>
    <t>C6097A0110</t>
  </si>
  <si>
    <t>CAM-H-EE-0116</t>
  </si>
  <si>
    <t>C6097A0210</t>
  </si>
  <si>
    <t>CAM-L-EE-0099</t>
  </si>
  <si>
    <t>SOUND AUDIBLE ALARM</t>
  </si>
  <si>
    <t>EWH-100E-J 100V AC WATT. 11W</t>
  </si>
  <si>
    <t>CAM-L-ME-0338</t>
  </si>
  <si>
    <t>CHIPPER BUSH</t>
  </si>
  <si>
    <t>DWG.NO.2867-0430-113</t>
  </si>
  <si>
    <t>CAM-H-ME-0064</t>
  </si>
  <si>
    <t>FLEXIBLE HOSE</t>
  </si>
  <si>
    <t>CAM-L-EE-0100</t>
  </si>
  <si>
    <t>EWH-200E-J 200V AC WATT.11W</t>
  </si>
  <si>
    <t>CAM-L-ME-0153</t>
  </si>
  <si>
    <t xml:space="preserve">SY5140-5DZE-02 </t>
  </si>
  <si>
    <t>CAM-L-EE-0088</t>
  </si>
  <si>
    <t>SC-03 COIL : 100 – 110V. AC</t>
  </si>
  <si>
    <t>CAM-L-ME-0107</t>
  </si>
  <si>
    <t>CAM-L-EE-0027</t>
  </si>
  <si>
    <t>E2E-X2E1-M1</t>
  </si>
  <si>
    <t/>
  </si>
  <si>
    <t>CAM-L-EE-0040</t>
  </si>
  <si>
    <t>CABLE (LIGHT CURTAIN)</t>
  </si>
  <si>
    <t>GL-RC10S</t>
  </si>
  <si>
    <t>CAM-L-EE-0129</t>
  </si>
  <si>
    <t>INVERTER</t>
  </si>
  <si>
    <t>FR-E720 SERIES,3# 200V.,0.4K</t>
  </si>
  <si>
    <t>CAM-L-ME-0111</t>
  </si>
  <si>
    <t>CAM-H-ME-0227</t>
  </si>
  <si>
    <t>SEAL NO.45</t>
  </si>
  <si>
    <t>IH00099-230</t>
  </si>
  <si>
    <t>CAM-H-EE-0142</t>
  </si>
  <si>
    <t>PX.SENSOR</t>
  </si>
  <si>
    <t>E2F-X2F1(5m)</t>
  </si>
  <si>
    <t>CAM-H-EE-0065</t>
  </si>
  <si>
    <t>CABLE</t>
  </si>
  <si>
    <t>OP75721</t>
  </si>
  <si>
    <t>CAM-H-ME-0120</t>
  </si>
  <si>
    <t>LUBRICATOR</t>
  </si>
  <si>
    <t>AL50-06B-2A</t>
  </si>
  <si>
    <t>CAM-H-EE-0052</t>
  </si>
  <si>
    <t>PUSH SW.</t>
  </si>
  <si>
    <t>AR30F0R-10B</t>
  </si>
  <si>
    <t>CAM-L-EE-0026</t>
  </si>
  <si>
    <t>CAM-L-ME-0086</t>
  </si>
  <si>
    <t>CHAIN CONVEYOR (ข้อต่อเต็มข้อมีปีกแบบตัวโซ่)</t>
  </si>
  <si>
    <t>RS60-K1-JL</t>
  </si>
  <si>
    <t>CAM-L-EE-0010</t>
  </si>
  <si>
    <t>LIMIT SWITCH</t>
  </si>
  <si>
    <t>CAM-L-ME-0269</t>
  </si>
  <si>
    <t>SPEED CONTROL</t>
  </si>
  <si>
    <t>AS2200</t>
  </si>
  <si>
    <t>CAM-H-EE-0211</t>
  </si>
  <si>
    <t>AUTO SWITCH</t>
  </si>
  <si>
    <t>D-M9BASDPC</t>
  </si>
  <si>
    <t>CAM-L-ME-0129</t>
  </si>
  <si>
    <t>CAM-L-ME-0290</t>
  </si>
  <si>
    <t>BELT</t>
  </si>
  <si>
    <t>B-39</t>
  </si>
  <si>
    <t>CAM-L-ME-0044</t>
  </si>
  <si>
    <t>CHAIN CONVEYOR (ข้อต่อครึ่งข้อ)</t>
  </si>
  <si>
    <t>RS60-1-OL</t>
  </si>
  <si>
    <t>CAM-L-ME-0088</t>
  </si>
  <si>
    <t>CHAIN CONVEYOR (ข้อต่อเต็มข้อ)</t>
  </si>
  <si>
    <t>RF60-LMC-JL</t>
  </si>
  <si>
    <t>CAM-L-ME-0084</t>
  </si>
  <si>
    <t>RF40-LMC-JL</t>
  </si>
  <si>
    <t>CAM-H-EE-0087</t>
  </si>
  <si>
    <t>AUX. RELAY</t>
  </si>
  <si>
    <t>MY4N-D2   COIL:24VDC</t>
  </si>
  <si>
    <t>CAM-L-EE-0075</t>
  </si>
  <si>
    <t>PHOTOELECTRIC SENSOR</t>
  </si>
  <si>
    <t>E3JM-R4M4-G</t>
  </si>
  <si>
    <t>CAM-L-ME-0012</t>
  </si>
  <si>
    <t>PLATE (BANCOLAN)</t>
  </si>
  <si>
    <t>CAM-L-EE-0115</t>
  </si>
  <si>
    <t>POWER PLUG</t>
  </si>
  <si>
    <t>NCS-503-P</t>
  </si>
  <si>
    <t>CAM-H-ME-0160</t>
  </si>
  <si>
    <t>AT-G3/8-75-1.0MPa</t>
  </si>
  <si>
    <t>CAM-L-ME-0027</t>
  </si>
  <si>
    <t xml:space="preserve">HYDRAULIC HOSE CLAMP DIE </t>
  </si>
  <si>
    <t>CAM-H-EE-0150</t>
  </si>
  <si>
    <t xml:space="preserve">DIGITAL CONTROLLER </t>
  </si>
  <si>
    <t>BRAND: OMRON
MODEL:E5CC-RX2ASM-800</t>
  </si>
  <si>
    <t>CAM-L-ME-0055</t>
  </si>
  <si>
    <t>D-M9BW</t>
  </si>
  <si>
    <t>CAM-H-ME-0249</t>
  </si>
  <si>
    <t>FILTER</t>
  </si>
  <si>
    <t>RF200</t>
  </si>
  <si>
    <t>CAM-L-ME-0306</t>
  </si>
  <si>
    <t>CAM-L-ME-0307</t>
  </si>
  <si>
    <t>CAM-L-ME-0310</t>
  </si>
  <si>
    <t>CAM-H-ME-0212</t>
  </si>
  <si>
    <t>6206ZZ</t>
  </si>
  <si>
    <t>CAM-H-EE-0075</t>
  </si>
  <si>
    <t>LED</t>
  </si>
  <si>
    <t xml:space="preserve">DB24-89O , ORAGNE </t>
  </si>
  <si>
    <t>CAM-H-EE-0195</t>
  </si>
  <si>
    <t>PF113A</t>
  </si>
  <si>
    <t>CAM-H-EE-0074</t>
  </si>
  <si>
    <t xml:space="preserve">DB24-89G , GREEN </t>
  </si>
  <si>
    <t>CAM-H-ME-0113</t>
  </si>
  <si>
    <t>FLEXIBLE HOSE SPEC. 6 KG 1120 mm.</t>
  </si>
  <si>
    <t>CAM-H-ME-0240</t>
  </si>
  <si>
    <t>CAM-H-ME-0241</t>
  </si>
  <si>
    <t>CAM-H-ME-0214</t>
  </si>
  <si>
    <t>6303ZZ</t>
  </si>
  <si>
    <t>CAM-L-ME-0078</t>
  </si>
  <si>
    <t>RF2040-JL</t>
  </si>
  <si>
    <t>CAM-H-EE-0091</t>
  </si>
  <si>
    <t>SAFETY RELEY</t>
  </si>
  <si>
    <t>G7SA-4A2B</t>
  </si>
  <si>
    <t>CAM-L-ME-0105</t>
  </si>
  <si>
    <t>CAM-L-ME-0054</t>
  </si>
  <si>
    <t>D-A54</t>
  </si>
  <si>
    <t>CAM-L-ME-0040</t>
  </si>
  <si>
    <t>RS40-1-CL</t>
  </si>
  <si>
    <t>CAM-L-ME-0181</t>
  </si>
  <si>
    <t>COIL SPRING</t>
  </si>
  <si>
    <t>WT22-50</t>
  </si>
  <si>
    <t>CAM-L-EE-0077</t>
  </si>
  <si>
    <t>ELECTRODE HOLDER</t>
  </si>
  <si>
    <t>PS-5S</t>
  </si>
  <si>
    <t>CAM-H-ME-0222</t>
  </si>
  <si>
    <t>END HOUSING NO.45</t>
  </si>
  <si>
    <t>01169-002</t>
  </si>
  <si>
    <t>CAM-H-ME-0223</t>
  </si>
  <si>
    <t>PLATE NO.14</t>
  </si>
  <si>
    <t>IH00097-140</t>
  </si>
  <si>
    <t>CAM-H-ME-0224</t>
  </si>
  <si>
    <t>O-RING NO.530</t>
  </si>
  <si>
    <t>G-30</t>
  </si>
  <si>
    <t>CAM-L-ME-0103</t>
  </si>
  <si>
    <t>6306ZZ</t>
  </si>
  <si>
    <t>Single Moving Average-SMA</t>
  </si>
  <si>
    <t>Code No.</t>
  </si>
  <si>
    <t>Part Name</t>
  </si>
  <si>
    <t>Model</t>
  </si>
  <si>
    <t>n</t>
  </si>
  <si>
    <t>alpha</t>
  </si>
  <si>
    <t>SSE</t>
  </si>
  <si>
    <t>MSE</t>
  </si>
  <si>
    <t>RMSE</t>
  </si>
  <si>
    <t>MAD</t>
  </si>
  <si>
    <t>SMAD</t>
  </si>
  <si>
    <t>Period</t>
  </si>
  <si>
    <t>Time Period</t>
  </si>
  <si>
    <t>Actual</t>
  </si>
  <si>
    <t>Forecast Error</t>
  </si>
  <si>
    <t>Squared Forecast Error</t>
  </si>
  <si>
    <t>Single Exponential Smoothing-SES</t>
  </si>
  <si>
    <t>Smoothed Estimate for Level</t>
  </si>
  <si>
    <t>Forecast Made
Last Period</t>
  </si>
  <si>
    <t>SES</t>
  </si>
  <si>
    <t>SMA</t>
  </si>
  <si>
    <t>n = 3</t>
  </si>
  <si>
    <t>#</t>
  </si>
  <si>
    <t>HP-5003</t>
  </si>
  <si>
    <t xml:space="preserve">SUS316L-Ø 12 U-TYPE </t>
  </si>
  <si>
    <t>SUS316L-Ø 12 L- TYPE</t>
  </si>
  <si>
    <t>DWG.8978061-211</t>
  </si>
  <si>
    <t>DWG.No. C8049,8050-002-03</t>
  </si>
  <si>
    <t>DWG.No.8978061-212</t>
  </si>
  <si>
    <t>SUS Ø4.8 TYPE K  L: 4000 mm.</t>
  </si>
  <si>
    <t xml:space="preserve">CLAMP (SIDE L) + STOPPER (SIDE L) </t>
  </si>
  <si>
    <t>SUS 3/8" 2000L mm. FLEX (TF7010-SUSSNM2000L)</t>
  </si>
  <si>
    <t>1-1/4" 4500L mm. FLEX (TF7032-SSNM4500L)</t>
  </si>
  <si>
    <t xml:space="preserve">CLAMP (SIDE R) + STOPPER (SIDE R) </t>
  </si>
  <si>
    <t>1-1/4" 1300L mm. FLEX (MAX PRESSURE 35 MPa.)</t>
  </si>
  <si>
    <t>EA729BC-6 G3/8"/75mm./0-0.6MPa</t>
  </si>
  <si>
    <t>EA729BC-10 G3/8"/75mm./0-1.0MPa</t>
  </si>
  <si>
    <t>EA729BC-25 G3/8"/75mm./0-2.5MPa</t>
  </si>
  <si>
    <t>1/4" x 0.6L M. (MAX PRESSURE 35MPa)</t>
  </si>
  <si>
    <t>DWG.No.8978061-331</t>
  </si>
  <si>
    <t>PU220-08 PRESSURE:0-7BAR</t>
  </si>
  <si>
    <t>3/4" 2100L mm. FLEX (MAX PRESSURE 35 MPa.)</t>
  </si>
  <si>
    <t>3/4" 1600L mm. FLEX (MAX PRESSURE 35 MPa.)</t>
  </si>
  <si>
    <t>L1 (L=850) TOGGLE LUBRICATION</t>
  </si>
  <si>
    <t>AR625-06BG</t>
  </si>
  <si>
    <t>1-1/4" 2000L mm.RUBBER HOSE (MAX PRESSURE 35 MPa.)</t>
  </si>
  <si>
    <t>3/4" 1300L mm. FLEX(MAX PRESSURE 35 MPa.)</t>
  </si>
  <si>
    <t>DWG.No.2867-0430-113</t>
  </si>
  <si>
    <t>EA729DW-20 G3/8"/75mm./0.20KPa</t>
  </si>
  <si>
    <t>DWG.No.8978061-341</t>
  </si>
  <si>
    <t>DWG.No.8978061-247</t>
  </si>
  <si>
    <t>1/4" 1200L mm. RUBBER HOSE (MAX PRESSURE 35 MPa.)</t>
  </si>
  <si>
    <t>1/4" NPT Dai.2.5" 0-40 MPa.</t>
  </si>
  <si>
    <t>1/4" NPT Dai.2.5" 0-25 MPa.</t>
  </si>
  <si>
    <t>Forecast Demand
in Period</t>
  </si>
  <si>
    <t>. . 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</si>
</sst>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_-;\-* #,##0.00_-;_-* &quot;-&quot;??_-;_-@_-"/>
    <numFmt numFmtId="187" formatCode="#,##0.000"/>
    <numFmt numFmtId="188" formatCode="B1mmm\-yy"/>
  </numFmts>
  <fonts count="22">
    <font>
      <sz val="11"/>
      <color theme="1"/>
      <name val="Tahoma"/>
      <family val="2"/>
      <charset val="222"/>
      <scheme val="minor"/>
    </font>
    <font>
      <sz val="11"/>
      <name val="ＭＳ Ｐゴシック"/>
      <family val="3"/>
      <charset val="128"/>
    </font>
    <font>
      <sz val="12"/>
      <name val="Tahoma"/>
      <family val="2"/>
      <scheme val="minor"/>
    </font>
    <font>
      <b/>
      <sz val="16"/>
      <name val="Tahoma"/>
      <family val="2"/>
      <scheme val="minor"/>
    </font>
    <font>
      <sz val="16"/>
      <name val="Tahoma"/>
      <family val="2"/>
      <scheme val="minor"/>
    </font>
    <font>
      <b/>
      <sz val="12"/>
      <name val="Tahoma"/>
      <family val="2"/>
      <scheme val="minor"/>
    </font>
    <font>
      <b/>
      <sz val="20"/>
      <name val="Tahoma"/>
      <family val="2"/>
      <scheme val="minor"/>
    </font>
    <font>
      <sz val="16"/>
      <color theme="1"/>
      <name val="Tahoma"/>
      <family val="2"/>
      <scheme val="minor"/>
    </font>
    <font>
      <sz val="10"/>
      <name val="Arial"/>
      <family val="2"/>
    </font>
    <font>
      <sz val="11"/>
      <color theme="1"/>
      <name val="Tahoma"/>
      <family val="2"/>
      <scheme val="minor"/>
    </font>
    <font>
      <sz val="12"/>
      <color theme="1"/>
      <name val="Tahoma"/>
      <family val="2"/>
      <scheme val="minor"/>
    </font>
    <font>
      <b/>
      <u/>
      <sz val="16"/>
      <color theme="1"/>
      <name val="Tahoma"/>
      <family val="2"/>
      <scheme val="minor"/>
    </font>
    <font>
      <b/>
      <sz val="12"/>
      <color theme="1"/>
      <name val="Tahoma"/>
      <family val="2"/>
      <scheme val="minor"/>
    </font>
    <font>
      <sz val="12"/>
      <color rgb="FFFF0000"/>
      <name val="Tahoma"/>
      <family val="2"/>
      <scheme val="minor"/>
    </font>
    <font>
      <b/>
      <sz val="12"/>
      <color rgb="FFFF0000"/>
      <name val="Tahoma"/>
      <family val="2"/>
      <scheme val="minor"/>
    </font>
    <font>
      <b/>
      <sz val="12"/>
      <color rgb="FF000000"/>
      <name val="Calibri"/>
      <family val="2"/>
    </font>
    <font>
      <b/>
      <sz val="14"/>
      <name val="Tahoma"/>
      <family val="2"/>
      <scheme val="minor"/>
    </font>
    <font>
      <sz val="12"/>
      <color theme="0"/>
      <name val="Tahoma"/>
      <family val="2"/>
      <scheme val="minor"/>
    </font>
    <font>
      <b/>
      <sz val="14"/>
      <color theme="0"/>
      <name val="Tahoma"/>
      <family val="2"/>
      <scheme val="minor"/>
    </font>
    <font>
      <b/>
      <sz val="18"/>
      <color theme="0"/>
      <name val="Tahoma"/>
      <family val="2"/>
      <scheme val="minor"/>
    </font>
    <font>
      <sz val="20"/>
      <name val="Tahoma"/>
      <family val="2"/>
      <scheme val="minor"/>
    </font>
    <font>
      <b/>
      <sz val="12"/>
      <color theme="0"/>
      <name val="Tahoma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EAEAEA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3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7">
    <xf numFmtId="0" fontId="0" fillId="0" borderId="0"/>
    <xf numFmtId="0" fontId="1" fillId="0" borderId="0">
      <alignment vertical="center"/>
    </xf>
    <xf numFmtId="43" fontId="1" fillId="0" borderId="0" applyFont="0" applyFill="0" applyBorder="0" applyAlignment="0" applyProtection="0"/>
    <xf numFmtId="0" fontId="8" fillId="0" borderId="0"/>
    <xf numFmtId="0" fontId="1" fillId="0" borderId="0">
      <alignment vertical="center"/>
    </xf>
    <xf numFmtId="0" fontId="8" fillId="0" borderId="0"/>
    <xf numFmtId="0" fontId="9" fillId="0" borderId="0"/>
  </cellStyleXfs>
  <cellXfs count="107">
    <xf numFmtId="0" fontId="0" fillId="0" borderId="0" xfId="0"/>
    <xf numFmtId="0" fontId="2" fillId="0" borderId="0" xfId="1" applyFont="1">
      <alignment vertical="center"/>
    </xf>
    <xf numFmtId="0" fontId="4" fillId="0" borderId="0" xfId="1" applyFont="1">
      <alignment vertical="center"/>
    </xf>
    <xf numFmtId="0" fontId="4" fillId="4" borderId="0" xfId="1" applyFont="1" applyFill="1" applyAlignment="1">
      <alignment vertical="center"/>
    </xf>
    <xf numFmtId="49" fontId="7" fillId="0" borderId="7" xfId="1" applyNumberFormat="1" applyFont="1" applyBorder="1" applyAlignment="1">
      <alignment horizontal="center" vertical="center"/>
    </xf>
    <xf numFmtId="49" fontId="7" fillId="0" borderId="10" xfId="1" applyNumberFormat="1" applyFont="1" applyBorder="1" applyAlignment="1">
      <alignment horizontal="center" vertical="center"/>
    </xf>
    <xf numFmtId="49" fontId="7" fillId="0" borderId="8" xfId="1" applyNumberFormat="1" applyFont="1" applyFill="1" applyBorder="1" applyAlignment="1">
      <alignment vertical="center"/>
    </xf>
    <xf numFmtId="49" fontId="7" fillId="0" borderId="11" xfId="1" applyNumberFormat="1" applyFont="1" applyBorder="1" applyAlignment="1">
      <alignment horizontal="center" vertical="center"/>
    </xf>
    <xf numFmtId="49" fontId="7" fillId="0" borderId="5" xfId="1" applyNumberFormat="1" applyFont="1" applyFill="1" applyBorder="1" applyAlignment="1">
      <alignment vertical="center"/>
    </xf>
    <xf numFmtId="49" fontId="7" fillId="0" borderId="8" xfId="1" applyNumberFormat="1" applyFont="1" applyFill="1" applyBorder="1" applyAlignment="1">
      <alignment horizontal="left" vertical="center"/>
    </xf>
    <xf numFmtId="49" fontId="7" fillId="0" borderId="12" xfId="1" applyNumberFormat="1" applyFont="1" applyBorder="1" applyAlignment="1">
      <alignment horizontal="center" vertical="center"/>
    </xf>
    <xf numFmtId="49" fontId="7" fillId="0" borderId="13" xfId="1" applyNumberFormat="1" applyFont="1" applyFill="1" applyBorder="1" applyAlignment="1">
      <alignment vertical="center"/>
    </xf>
    <xf numFmtId="49" fontId="7" fillId="0" borderId="9" xfId="1" applyNumberFormat="1" applyFont="1" applyFill="1" applyBorder="1" applyAlignment="1">
      <alignment vertical="center"/>
    </xf>
    <xf numFmtId="49" fontId="7" fillId="0" borderId="9" xfId="1" applyNumberFormat="1" applyFont="1" applyFill="1" applyBorder="1" applyAlignment="1">
      <alignment horizontal="left" vertical="center"/>
    </xf>
    <xf numFmtId="0" fontId="4" fillId="0" borderId="0" xfId="1" applyFont="1" applyAlignment="1">
      <alignment horizontal="center" vertical="center"/>
    </xf>
    <xf numFmtId="0" fontId="10" fillId="0" borderId="0" xfId="6" applyFont="1" applyAlignment="1">
      <alignment horizontal="center" vertical="center"/>
    </xf>
    <xf numFmtId="0" fontId="11" fillId="0" borderId="0" xfId="6" applyFont="1" applyAlignment="1">
      <alignment horizontal="left" vertical="center"/>
    </xf>
    <xf numFmtId="0" fontId="10" fillId="0" borderId="0" xfId="6" applyFont="1" applyAlignment="1">
      <alignment horizontal="left" vertical="center"/>
    </xf>
    <xf numFmtId="187" fontId="10" fillId="0" borderId="4" xfId="6" applyNumberFormat="1" applyFont="1" applyFill="1" applyBorder="1" applyAlignment="1">
      <alignment horizontal="center" vertical="center"/>
    </xf>
    <xf numFmtId="187" fontId="2" fillId="0" borderId="4" xfId="6" applyNumberFormat="1" applyFont="1" applyFill="1" applyBorder="1" applyAlignment="1">
      <alignment horizontal="center" vertical="center"/>
    </xf>
    <xf numFmtId="0" fontId="13" fillId="0" borderId="0" xfId="6" applyFont="1" applyAlignment="1">
      <alignment horizontal="center" vertical="center"/>
    </xf>
    <xf numFmtId="0" fontId="13" fillId="0" borderId="16" xfId="6" applyFont="1" applyBorder="1" applyAlignment="1">
      <alignment horizontal="center" vertical="center"/>
    </xf>
    <xf numFmtId="0" fontId="10" fillId="0" borderId="18" xfId="6" applyFont="1" applyBorder="1" applyAlignment="1">
      <alignment horizontal="center" vertical="center"/>
    </xf>
    <xf numFmtId="4" fontId="10" fillId="0" borderId="18" xfId="6" applyNumberFormat="1" applyFont="1" applyBorder="1" applyAlignment="1">
      <alignment horizontal="center" vertical="center"/>
    </xf>
    <xf numFmtId="188" fontId="10" fillId="0" borderId="19" xfId="6" applyNumberFormat="1" applyFont="1" applyBorder="1" applyAlignment="1">
      <alignment horizontal="left" vertical="center"/>
    </xf>
    <xf numFmtId="0" fontId="10" fillId="0" borderId="19" xfId="6" applyFont="1" applyBorder="1" applyAlignment="1">
      <alignment horizontal="center" vertical="center"/>
    </xf>
    <xf numFmtId="1" fontId="10" fillId="0" borderId="19" xfId="6" applyNumberFormat="1" applyFont="1" applyBorder="1" applyAlignment="1" applyProtection="1">
      <alignment horizontal="center" vertical="center"/>
      <protection locked="0"/>
    </xf>
    <xf numFmtId="4" fontId="10" fillId="0" borderId="19" xfId="6" applyNumberFormat="1" applyFont="1" applyBorder="1" applyAlignment="1">
      <alignment horizontal="center" vertical="center"/>
    </xf>
    <xf numFmtId="188" fontId="10" fillId="0" borderId="20" xfId="6" applyNumberFormat="1" applyFont="1" applyBorder="1" applyAlignment="1">
      <alignment horizontal="left" vertical="center"/>
    </xf>
    <xf numFmtId="0" fontId="10" fillId="0" borderId="20" xfId="6" applyFont="1" applyBorder="1" applyAlignment="1">
      <alignment horizontal="center" vertical="center"/>
    </xf>
    <xf numFmtId="1" fontId="10" fillId="0" borderId="20" xfId="6" applyNumberFormat="1" applyFont="1" applyBorder="1" applyAlignment="1" applyProtection="1">
      <alignment horizontal="center" vertical="center"/>
      <protection locked="0"/>
    </xf>
    <xf numFmtId="4" fontId="10" fillId="0" borderId="20" xfId="6" applyNumberFormat="1" applyFont="1" applyBorder="1" applyAlignment="1">
      <alignment horizontal="center" vertical="center"/>
    </xf>
    <xf numFmtId="4" fontId="10" fillId="0" borderId="0" xfId="6" applyNumberFormat="1" applyFont="1" applyAlignment="1">
      <alignment horizontal="center" vertical="center"/>
    </xf>
    <xf numFmtId="2" fontId="14" fillId="0" borderId="4" xfId="6" applyNumberFormat="1" applyFont="1" applyFill="1" applyBorder="1" applyAlignment="1">
      <alignment horizontal="center" vertical="center"/>
    </xf>
    <xf numFmtId="0" fontId="2" fillId="0" borderId="16" xfId="6" applyFont="1" applyBorder="1" applyAlignment="1">
      <alignment horizontal="center" vertical="center"/>
    </xf>
    <xf numFmtId="0" fontId="10" fillId="6" borderId="2" xfId="6" applyFont="1" applyFill="1" applyBorder="1" applyAlignment="1">
      <alignment horizontal="center" vertical="top" wrapText="1"/>
    </xf>
    <xf numFmtId="0" fontId="10" fillId="6" borderId="17" xfId="6" applyFont="1" applyFill="1" applyBorder="1" applyAlignment="1">
      <alignment horizontal="center" vertical="top" wrapText="1"/>
    </xf>
    <xf numFmtId="0" fontId="10" fillId="6" borderId="3" xfId="6" applyFont="1" applyFill="1" applyBorder="1" applyAlignment="1">
      <alignment horizontal="center" vertical="top" wrapText="1"/>
    </xf>
    <xf numFmtId="1" fontId="10" fillId="0" borderId="0" xfId="6" applyNumberFormat="1" applyFont="1" applyAlignment="1">
      <alignment horizontal="center" vertical="center"/>
    </xf>
    <xf numFmtId="4" fontId="10" fillId="0" borderId="20" xfId="6" applyNumberFormat="1" applyFont="1" applyFill="1" applyBorder="1" applyAlignment="1">
      <alignment horizontal="center" vertical="center"/>
    </xf>
    <xf numFmtId="0" fontId="5" fillId="0" borderId="0" xfId="1" applyFont="1" applyAlignment="1"/>
    <xf numFmtId="0" fontId="3" fillId="0" borderId="0" xfId="1" applyFont="1" applyAlignment="1"/>
    <xf numFmtId="0" fontId="4" fillId="0" borderId="0" xfId="1" applyFont="1" applyBorder="1" applyAlignment="1">
      <alignment horizontal="left" wrapText="1"/>
    </xf>
    <xf numFmtId="0" fontId="2" fillId="0" borderId="0" xfId="1" applyFont="1" applyAlignment="1">
      <alignment horizontal="left"/>
    </xf>
    <xf numFmtId="0" fontId="4" fillId="0" borderId="0" xfId="1" applyFont="1" applyAlignment="1">
      <alignment horizontal="left"/>
    </xf>
    <xf numFmtId="49" fontId="4" fillId="4" borderId="5" xfId="1" applyNumberFormat="1" applyFont="1" applyFill="1" applyBorder="1" applyAlignment="1">
      <alignment horizontal="center" vertical="center"/>
    </xf>
    <xf numFmtId="49" fontId="4" fillId="0" borderId="5" xfId="1" applyNumberFormat="1" applyFont="1" applyFill="1" applyBorder="1" applyAlignment="1">
      <alignment vertical="center"/>
    </xf>
    <xf numFmtId="49" fontId="4" fillId="4" borderId="8" xfId="1" applyNumberFormat="1" applyFont="1" applyFill="1" applyBorder="1" applyAlignment="1">
      <alignment horizontal="center" vertical="center"/>
    </xf>
    <xf numFmtId="49" fontId="4" fillId="0" borderId="8" xfId="1" applyNumberFormat="1" applyFont="1" applyFill="1" applyBorder="1" applyAlignment="1">
      <alignment vertical="center"/>
    </xf>
    <xf numFmtId="49" fontId="4" fillId="4" borderId="13" xfId="1" applyNumberFormat="1" applyFont="1" applyFill="1" applyBorder="1" applyAlignment="1">
      <alignment horizontal="center" vertical="center"/>
    </xf>
    <xf numFmtId="49" fontId="4" fillId="0" borderId="8" xfId="1" applyNumberFormat="1" applyFont="1" applyFill="1" applyBorder="1" applyAlignment="1">
      <alignment horizontal="left" vertical="center" wrapText="1"/>
    </xf>
    <xf numFmtId="49" fontId="4" fillId="0" borderId="9" xfId="1" applyNumberFormat="1" applyFont="1" applyFill="1" applyBorder="1" applyAlignment="1">
      <alignment vertical="center"/>
    </xf>
    <xf numFmtId="0" fontId="6" fillId="3" borderId="1" xfId="1" applyNumberFormat="1" applyFont="1" applyFill="1" applyBorder="1" applyAlignment="1">
      <alignment horizontal="center" vertical="center" wrapText="1"/>
    </xf>
    <xf numFmtId="1" fontId="3" fillId="4" borderId="23" xfId="0" applyNumberFormat="1" applyFont="1" applyFill="1" applyBorder="1" applyAlignment="1">
      <alignment horizontal="center" vertical="center"/>
    </xf>
    <xf numFmtId="49" fontId="7" fillId="0" borderId="24" xfId="1" applyNumberFormat="1" applyFont="1" applyBorder="1" applyAlignment="1">
      <alignment horizontal="center" vertical="center"/>
    </xf>
    <xf numFmtId="49" fontId="4" fillId="4" borderId="23" xfId="1" applyNumberFormat="1" applyFont="1" applyFill="1" applyBorder="1" applyAlignment="1">
      <alignment horizontal="center" vertical="center"/>
    </xf>
    <xf numFmtId="49" fontId="4" fillId="0" borderId="23" xfId="1" applyNumberFormat="1" applyFont="1" applyFill="1" applyBorder="1" applyAlignment="1">
      <alignment vertical="center"/>
    </xf>
    <xf numFmtId="1" fontId="3" fillId="4" borderId="8" xfId="0" applyNumberFormat="1" applyFont="1" applyFill="1" applyBorder="1" applyAlignment="1">
      <alignment horizontal="center" vertical="center"/>
    </xf>
    <xf numFmtId="1" fontId="3" fillId="4" borderId="5" xfId="0" applyNumberFormat="1" applyFont="1" applyFill="1" applyBorder="1" applyAlignment="1">
      <alignment horizontal="center" vertical="center"/>
    </xf>
    <xf numFmtId="1" fontId="3" fillId="4" borderId="13" xfId="0" applyNumberFormat="1" applyFont="1" applyFill="1" applyBorder="1" applyAlignment="1">
      <alignment horizontal="center" vertical="center"/>
    </xf>
    <xf numFmtId="1" fontId="3" fillId="4" borderId="26" xfId="0" applyNumberFormat="1" applyFont="1" applyFill="1" applyBorder="1" applyAlignment="1">
      <alignment horizontal="center" vertical="center"/>
    </xf>
    <xf numFmtId="49" fontId="7" fillId="0" borderId="27" xfId="1" applyNumberFormat="1" applyFont="1" applyBorder="1" applyAlignment="1">
      <alignment horizontal="center" vertical="center"/>
    </xf>
    <xf numFmtId="49" fontId="4" fillId="4" borderId="26" xfId="1" applyNumberFormat="1" applyFont="1" applyFill="1" applyBorder="1" applyAlignment="1">
      <alignment horizontal="center" vertical="center"/>
    </xf>
    <xf numFmtId="49" fontId="4" fillId="0" borderId="26" xfId="1" applyNumberFormat="1" applyFont="1" applyFill="1" applyBorder="1" applyAlignment="1">
      <alignment vertical="center"/>
    </xf>
    <xf numFmtId="0" fontId="17" fillId="7" borderId="0" xfId="6" applyFont="1" applyFill="1" applyAlignment="1">
      <alignment horizontal="center" vertical="center"/>
    </xf>
    <xf numFmtId="0" fontId="18" fillId="7" borderId="0" xfId="6" applyFont="1" applyFill="1" applyBorder="1" applyAlignment="1">
      <alignment horizontal="center" vertical="center"/>
    </xf>
    <xf numFmtId="0" fontId="19" fillId="7" borderId="0" xfId="6" applyFont="1" applyFill="1" applyAlignment="1">
      <alignment horizontal="left" vertical="center"/>
    </xf>
    <xf numFmtId="0" fontId="2" fillId="0" borderId="29" xfId="6" applyFont="1" applyFill="1" applyBorder="1" applyAlignment="1">
      <alignment horizontal="center" vertical="center"/>
    </xf>
    <xf numFmtId="187" fontId="2" fillId="0" borderId="21" xfId="6" applyNumberFormat="1" applyFont="1" applyFill="1" applyBorder="1" applyAlignment="1">
      <alignment horizontal="center" vertical="center"/>
    </xf>
    <xf numFmtId="0" fontId="16" fillId="0" borderId="0" xfId="6" applyFont="1" applyAlignment="1">
      <alignment horizontal="left" vertical="center"/>
    </xf>
    <xf numFmtId="0" fontId="20" fillId="4" borderId="25" xfId="1" quotePrefix="1" applyFont="1" applyFill="1" applyBorder="1" applyAlignment="1">
      <alignment horizontal="center" vertical="center"/>
    </xf>
    <xf numFmtId="0" fontId="20" fillId="4" borderId="23" xfId="1" quotePrefix="1" applyFont="1" applyFill="1" applyBorder="1" applyAlignment="1">
      <alignment horizontal="center" vertical="center"/>
    </xf>
    <xf numFmtId="0" fontId="20" fillId="4" borderId="5" xfId="1" quotePrefix="1" applyFont="1" applyFill="1" applyBorder="1" applyAlignment="1">
      <alignment horizontal="right" vertical="center"/>
    </xf>
    <xf numFmtId="0" fontId="20" fillId="4" borderId="9" xfId="1" quotePrefix="1" applyFont="1" applyFill="1" applyBorder="1" applyAlignment="1">
      <alignment horizontal="center" vertical="center"/>
    </xf>
    <xf numFmtId="0" fontId="20" fillId="4" borderId="8" xfId="1" quotePrefix="1" applyFont="1" applyFill="1" applyBorder="1" applyAlignment="1">
      <alignment horizontal="center" vertical="center"/>
    </xf>
    <xf numFmtId="0" fontId="20" fillId="4" borderId="8" xfId="1" quotePrefix="1" applyFont="1" applyFill="1" applyBorder="1" applyAlignment="1">
      <alignment horizontal="right" vertical="center"/>
    </xf>
    <xf numFmtId="0" fontId="20" fillId="4" borderId="6" xfId="1" quotePrefix="1" applyFont="1" applyFill="1" applyBorder="1" applyAlignment="1">
      <alignment horizontal="center" vertical="center"/>
    </xf>
    <xf numFmtId="0" fontId="20" fillId="4" borderId="5" xfId="1" quotePrefix="1" applyFont="1" applyFill="1" applyBorder="1" applyAlignment="1">
      <alignment horizontal="center" vertical="center"/>
    </xf>
    <xf numFmtId="0" fontId="20" fillId="4" borderId="14" xfId="1" quotePrefix="1" applyFont="1" applyFill="1" applyBorder="1" applyAlignment="1">
      <alignment horizontal="center" vertical="center"/>
    </xf>
    <xf numFmtId="0" fontId="20" fillId="4" borderId="13" xfId="1" quotePrefix="1" applyFont="1" applyFill="1" applyBorder="1" applyAlignment="1">
      <alignment horizontal="center" vertical="center"/>
    </xf>
    <xf numFmtId="0" fontId="20" fillId="4" borderId="3" xfId="1" quotePrefix="1" applyFont="1" applyFill="1" applyBorder="1" applyAlignment="1">
      <alignment horizontal="right" vertical="center"/>
    </xf>
    <xf numFmtId="0" fontId="20" fillId="4" borderId="28" xfId="1" quotePrefix="1" applyFont="1" applyFill="1" applyBorder="1" applyAlignment="1">
      <alignment horizontal="center" vertical="center"/>
    </xf>
    <xf numFmtId="0" fontId="20" fillId="4" borderId="26" xfId="1" quotePrefix="1" applyFont="1" applyFill="1" applyBorder="1" applyAlignment="1">
      <alignment horizontal="center" vertical="center"/>
    </xf>
    <xf numFmtId="0" fontId="20" fillId="4" borderId="22" xfId="1" quotePrefix="1" applyFont="1" applyFill="1" applyBorder="1" applyAlignment="1">
      <alignment horizontal="right" vertical="center"/>
    </xf>
    <xf numFmtId="0" fontId="20" fillId="0" borderId="0" xfId="1" applyFont="1">
      <alignment vertical="center"/>
    </xf>
    <xf numFmtId="0" fontId="21" fillId="7" borderId="4" xfId="6" applyFont="1" applyFill="1" applyBorder="1" applyAlignment="1">
      <alignment horizontal="center" vertical="center"/>
    </xf>
    <xf numFmtId="0" fontId="21" fillId="7" borderId="29" xfId="6" applyFont="1" applyFill="1" applyBorder="1" applyAlignment="1">
      <alignment horizontal="center" vertical="center"/>
    </xf>
    <xf numFmtId="0" fontId="21" fillId="7" borderId="21" xfId="6" applyFont="1" applyFill="1" applyBorder="1" applyAlignment="1">
      <alignment horizontal="center" vertical="center"/>
    </xf>
    <xf numFmtId="0" fontId="10" fillId="0" borderId="0" xfId="6" applyFont="1" applyBorder="1" applyAlignment="1">
      <alignment horizontal="center" vertical="center"/>
    </xf>
    <xf numFmtId="0" fontId="6" fillId="2" borderId="1" xfId="1" applyFont="1" applyFill="1" applyBorder="1" applyAlignment="1">
      <alignment horizontal="center" vertical="center" wrapText="1"/>
    </xf>
    <xf numFmtId="0" fontId="6" fillId="3" borderId="1" xfId="1" applyFont="1" applyFill="1" applyBorder="1" applyAlignment="1">
      <alignment horizontal="center" vertical="center"/>
    </xf>
    <xf numFmtId="0" fontId="6" fillId="3" borderId="1" xfId="1" quotePrefix="1" applyNumberFormat="1" applyFont="1" applyFill="1" applyBorder="1" applyAlignment="1">
      <alignment horizontal="center" vertical="center" wrapText="1"/>
    </xf>
    <xf numFmtId="0" fontId="12" fillId="5" borderId="15" xfId="6" applyFont="1" applyFill="1" applyBorder="1" applyAlignment="1">
      <alignment horizontal="center" vertical="center"/>
    </xf>
    <xf numFmtId="0" fontId="12" fillId="0" borderId="15" xfId="6" applyFont="1" applyBorder="1" applyAlignment="1">
      <alignment horizontal="center" vertical="center" wrapText="1"/>
    </xf>
    <xf numFmtId="0" fontId="10" fillId="0" borderId="15" xfId="6" applyFont="1" applyBorder="1" applyAlignment="1">
      <alignment horizontal="center" vertical="center" wrapText="1"/>
    </xf>
    <xf numFmtId="0" fontId="10" fillId="6" borderId="2" xfId="6" applyFont="1" applyFill="1" applyBorder="1" applyAlignment="1">
      <alignment horizontal="center" vertical="top" wrapText="1"/>
    </xf>
    <xf numFmtId="0" fontId="10" fillId="6" borderId="17" xfId="6" applyFont="1" applyFill="1" applyBorder="1" applyAlignment="1">
      <alignment horizontal="center" vertical="top" wrapText="1"/>
    </xf>
    <xf numFmtId="0" fontId="10" fillId="6" borderId="3" xfId="6" applyFont="1" applyFill="1" applyBorder="1" applyAlignment="1">
      <alignment horizontal="center" vertical="top" wrapText="1"/>
    </xf>
    <xf numFmtId="0" fontId="10" fillId="6" borderId="2" xfId="6" applyFont="1" applyFill="1" applyBorder="1" applyAlignment="1">
      <alignment horizontal="center" vertical="top"/>
    </xf>
    <xf numFmtId="0" fontId="10" fillId="6" borderId="17" xfId="6" applyFont="1" applyFill="1" applyBorder="1" applyAlignment="1">
      <alignment horizontal="center" vertical="top"/>
    </xf>
    <xf numFmtId="0" fontId="10" fillId="6" borderId="3" xfId="6" applyFont="1" applyFill="1" applyBorder="1" applyAlignment="1">
      <alignment horizontal="center" vertical="top"/>
    </xf>
    <xf numFmtId="0" fontId="2" fillId="6" borderId="2" xfId="6" applyFont="1" applyFill="1" applyBorder="1" applyAlignment="1">
      <alignment horizontal="center" vertical="top" wrapText="1"/>
    </xf>
    <xf numFmtId="0" fontId="2" fillId="6" borderId="17" xfId="6" applyFont="1" applyFill="1" applyBorder="1" applyAlignment="1">
      <alignment horizontal="center" vertical="top" wrapText="1"/>
    </xf>
    <xf numFmtId="0" fontId="2" fillId="6" borderId="3" xfId="6" applyFont="1" applyFill="1" applyBorder="1" applyAlignment="1">
      <alignment horizontal="center" vertical="top" wrapText="1"/>
    </xf>
    <xf numFmtId="0" fontId="10" fillId="0" borderId="0" xfId="6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</cellXfs>
  <cellStyles count="7">
    <cellStyle name="Comma 2" xfId="2"/>
    <cellStyle name="Normal" xfId="0" builtinId="0"/>
    <cellStyle name="Normal 2" xfId="1"/>
    <cellStyle name="Normal 3" xfId="6"/>
    <cellStyle name="Normal 3 2" xfId="3"/>
    <cellStyle name="Normal 5" xfId="4"/>
    <cellStyle name="ปกติ_หลอมอลูมิเนียม" xfId="5"/>
  </cellStyles>
  <dxfs count="26"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315073</xdr:colOff>
      <xdr:row>9</xdr:row>
      <xdr:rowOff>203131</xdr:rowOff>
    </xdr:from>
    <xdr:ext cx="631444" cy="290212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2" name="TextBox 1"/>
            <xdr:cNvSpPr txBox="1"/>
          </xdr:nvSpPr>
          <xdr:spPr>
            <a:xfrm>
              <a:off x="4685367" y="2298631"/>
              <a:ext cx="631444" cy="290212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rtlCol="0" anchor="ctr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b>
                      <m:sSubPr>
                        <m:ctrlPr>
                          <a:rPr lang="en-US" sz="1200" i="1"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en-US" sz="1200" b="0" i="1">
                            <a:latin typeface="Cambria Math"/>
                          </a:rPr>
                          <m:t>𝑒</m:t>
                        </m:r>
                      </m:e>
                      <m:sub>
                        <m:r>
                          <a:rPr lang="en-US" sz="1200" b="0" i="1">
                            <a:latin typeface="Cambria Math"/>
                          </a:rPr>
                          <m:t>𝑡</m:t>
                        </m:r>
                      </m:sub>
                    </m:sSub>
                  </m:oMath>
                </m:oMathPara>
              </a14:m>
              <a:endParaRPr lang="en-US" sz="1200"/>
            </a:p>
          </xdr:txBody>
        </xdr:sp>
      </mc:Choice>
      <mc:Fallback xmlns="">
        <xdr:sp macro="" textlink="">
          <xdr:nvSpPr>
            <xdr:cNvPr id="2" name="TextBox 1"/>
            <xdr:cNvSpPr txBox="1"/>
          </xdr:nvSpPr>
          <xdr:spPr>
            <a:xfrm>
              <a:off x="4685367" y="2298631"/>
              <a:ext cx="631444" cy="290212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rtlCol="0" anchor="ctr">
              <a:spAutoFit/>
            </a:bodyPr>
            <a:lstStyle/>
            <a:p>
              <a:pPr/>
              <a:r>
                <a:rPr lang="en-US" sz="1200" b="0" i="0">
                  <a:latin typeface="Cambria Math"/>
                </a:rPr>
                <a:t>𝑒_𝑡</a:t>
              </a:r>
              <a:endParaRPr lang="en-US" sz="1200"/>
            </a:p>
          </xdr:txBody>
        </xdr:sp>
      </mc:Fallback>
    </mc:AlternateContent>
    <xdr:clientData/>
  </xdr:oneCellAnchor>
  <xdr:oneCellAnchor>
    <xdr:from>
      <xdr:col>3</xdr:col>
      <xdr:colOff>324598</xdr:colOff>
      <xdr:row>9</xdr:row>
      <xdr:rowOff>203131</xdr:rowOff>
    </xdr:from>
    <xdr:ext cx="638175" cy="290212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3" name="TextBox 2"/>
            <xdr:cNvSpPr txBox="1"/>
          </xdr:nvSpPr>
          <xdr:spPr>
            <a:xfrm>
              <a:off x="2207186" y="2298631"/>
              <a:ext cx="638175" cy="290212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rtlCol="0" anchor="ctr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b>
                      <m:sSubPr>
                        <m:ctrlPr>
                          <a:rPr lang="en-US" sz="1200" i="1"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en-US" sz="1200" b="0" i="1">
                            <a:latin typeface="Cambria Math"/>
                          </a:rPr>
                          <m:t>𝑋</m:t>
                        </m:r>
                      </m:e>
                      <m:sub>
                        <m:r>
                          <a:rPr lang="en-US" sz="1200" b="0" i="1">
                            <a:latin typeface="Cambria Math"/>
                          </a:rPr>
                          <m:t>𝑡</m:t>
                        </m:r>
                      </m:sub>
                    </m:sSub>
                  </m:oMath>
                </m:oMathPara>
              </a14:m>
              <a:endParaRPr lang="en-US" sz="1200"/>
            </a:p>
          </xdr:txBody>
        </xdr:sp>
      </mc:Choice>
      <mc:Fallback xmlns="">
        <xdr:sp macro="" textlink="">
          <xdr:nvSpPr>
            <xdr:cNvPr id="3" name="TextBox 2"/>
            <xdr:cNvSpPr txBox="1"/>
          </xdr:nvSpPr>
          <xdr:spPr>
            <a:xfrm>
              <a:off x="2207186" y="2298631"/>
              <a:ext cx="638175" cy="290212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rtlCol="0" anchor="ctr">
              <a:spAutoFit/>
            </a:bodyPr>
            <a:lstStyle/>
            <a:p>
              <a:pPr/>
              <a:r>
                <a:rPr lang="en-US" sz="1200" b="0" i="0">
                  <a:latin typeface="Cambria Math"/>
                </a:rPr>
                <a:t>𝑋_𝑡</a:t>
              </a:r>
              <a:endParaRPr lang="en-US" sz="1200"/>
            </a:p>
          </xdr:txBody>
        </xdr:sp>
      </mc:Fallback>
    </mc:AlternateContent>
    <xdr:clientData/>
  </xdr:oneCellAnchor>
  <xdr:oneCellAnchor>
    <xdr:from>
      <xdr:col>2</xdr:col>
      <xdr:colOff>327767</xdr:colOff>
      <xdr:row>9</xdr:row>
      <xdr:rowOff>203131</xdr:rowOff>
    </xdr:from>
    <xdr:ext cx="631444" cy="290212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4" name="TextBox 3"/>
            <xdr:cNvSpPr txBox="1"/>
          </xdr:nvSpPr>
          <xdr:spPr>
            <a:xfrm>
              <a:off x="1358708" y="2556366"/>
              <a:ext cx="631444" cy="290212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rtlCol="0" anchor="ctr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r>
                      <a:rPr lang="en-US" sz="1200" i="1">
                        <a:latin typeface="Cambria Math"/>
                      </a:rPr>
                      <m:t>𝑡</m:t>
                    </m:r>
                  </m:oMath>
                </m:oMathPara>
              </a14:m>
              <a:endParaRPr lang="en-US" sz="1200"/>
            </a:p>
          </xdr:txBody>
        </xdr:sp>
      </mc:Choice>
      <mc:Fallback xmlns="">
        <xdr:sp macro="" textlink="">
          <xdr:nvSpPr>
            <xdr:cNvPr id="4" name="TextBox 3"/>
            <xdr:cNvSpPr txBox="1"/>
          </xdr:nvSpPr>
          <xdr:spPr>
            <a:xfrm>
              <a:off x="1358708" y="2556366"/>
              <a:ext cx="631444" cy="290212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rtlCol="0" anchor="ctr">
              <a:spAutoFit/>
            </a:bodyPr>
            <a:lstStyle/>
            <a:p>
              <a:pPr/>
              <a:r>
                <a:rPr lang="en-US" sz="1200" i="0">
                  <a:latin typeface="Cambria Math"/>
                </a:rPr>
                <a:t>𝑡</a:t>
              </a:r>
              <a:endParaRPr lang="en-US" sz="1200"/>
            </a:p>
          </xdr:txBody>
        </xdr:sp>
      </mc:Fallback>
    </mc:AlternateContent>
    <xdr:clientData/>
  </xdr:oneCellAnchor>
  <xdr:oneCellAnchor>
    <xdr:from>
      <xdr:col>4</xdr:col>
      <xdr:colOff>321423</xdr:colOff>
      <xdr:row>9</xdr:row>
      <xdr:rowOff>223109</xdr:rowOff>
    </xdr:from>
    <xdr:ext cx="631444" cy="280205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5" name="TextBox 4"/>
            <xdr:cNvSpPr txBox="1"/>
          </xdr:nvSpPr>
          <xdr:spPr>
            <a:xfrm>
              <a:off x="3447864" y="2318609"/>
              <a:ext cx="631444" cy="280205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rtlCol="0" anchor="ctr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b>
                      <m:sSubPr>
                        <m:ctrlPr>
                          <a:rPr lang="en-US" sz="1200" i="1"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en-US" sz="1200" b="0" i="1">
                            <a:latin typeface="Cambria Math"/>
                          </a:rPr>
                          <m:t>𝐹</m:t>
                        </m:r>
                      </m:e>
                      <m:sub>
                        <m:r>
                          <a:rPr lang="en-US" sz="1200" b="0" i="1">
                            <a:latin typeface="Cambria Math"/>
                          </a:rPr>
                          <m:t>𝑡</m:t>
                        </m:r>
                      </m:sub>
                    </m:sSub>
                  </m:oMath>
                </m:oMathPara>
              </a14:m>
              <a:endParaRPr lang="en-US" sz="1200"/>
            </a:p>
          </xdr:txBody>
        </xdr:sp>
      </mc:Choice>
      <mc:Fallback xmlns="">
        <xdr:sp macro="" textlink="">
          <xdr:nvSpPr>
            <xdr:cNvPr id="5" name="TextBox 4"/>
            <xdr:cNvSpPr txBox="1"/>
          </xdr:nvSpPr>
          <xdr:spPr>
            <a:xfrm>
              <a:off x="3447864" y="2318609"/>
              <a:ext cx="631444" cy="280205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rtlCol="0" anchor="ctr">
              <a:spAutoFit/>
            </a:bodyPr>
            <a:lstStyle/>
            <a:p>
              <a:pPr/>
              <a:r>
                <a:rPr lang="en-US" sz="1200" b="0" i="0">
                  <a:latin typeface="Cambria Math"/>
                </a:rPr>
                <a:t>𝐹_𝑡</a:t>
              </a:r>
              <a:endParaRPr lang="en-US" sz="1200"/>
            </a:p>
          </xdr:txBody>
        </xdr:sp>
      </mc:Fallback>
    </mc:AlternateContent>
    <xdr:clientData/>
  </xdr:oneCellAnchor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438150</xdr:colOff>
          <xdr:row>1</xdr:row>
          <xdr:rowOff>69850</xdr:rowOff>
        </xdr:from>
        <xdr:to>
          <xdr:col>6</xdr:col>
          <xdr:colOff>1162050</xdr:colOff>
          <xdr:row>1</xdr:row>
          <xdr:rowOff>260350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th-TH" sz="1200" b="1" i="0" u="none" strike="noStrike" baseline="0">
                  <a:solidFill>
                    <a:srgbClr val="000000"/>
                  </a:solidFill>
                  <a:latin typeface="Calibri"/>
                </a:rPr>
                <a:t>HOME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319369</xdr:colOff>
      <xdr:row>8</xdr:row>
      <xdr:rowOff>234312</xdr:rowOff>
    </xdr:from>
    <xdr:ext cx="631444" cy="280205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2" name="TextBox 1"/>
            <xdr:cNvSpPr txBox="1"/>
          </xdr:nvSpPr>
          <xdr:spPr>
            <a:xfrm>
              <a:off x="4672294" y="2082162"/>
              <a:ext cx="631444" cy="280205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rtlCol="0" anchor="ctr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b>
                      <m:sSubPr>
                        <m:ctrlPr>
                          <a:rPr lang="en-US" sz="1200" i="1"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en-US" sz="1200" b="0" i="1">
                            <a:latin typeface="Cambria Math"/>
                          </a:rPr>
                          <m:t>𝐹</m:t>
                        </m:r>
                      </m:e>
                      <m:sub>
                        <m:r>
                          <a:rPr lang="en-US" sz="1200" b="0" i="1">
                            <a:latin typeface="Cambria Math"/>
                          </a:rPr>
                          <m:t>𝑡</m:t>
                        </m:r>
                        <m:r>
                          <a:rPr lang="en-US" sz="1200" b="0" i="1">
                            <a:latin typeface="Cambria Math"/>
                          </a:rPr>
                          <m:t>+1</m:t>
                        </m:r>
                      </m:sub>
                    </m:sSub>
                  </m:oMath>
                </m:oMathPara>
              </a14:m>
              <a:endParaRPr lang="en-US" sz="1200"/>
            </a:p>
          </xdr:txBody>
        </xdr:sp>
      </mc:Choice>
      <mc:Fallback xmlns="">
        <xdr:sp macro="" textlink="">
          <xdr:nvSpPr>
            <xdr:cNvPr id="2" name="TextBox 1"/>
            <xdr:cNvSpPr txBox="1"/>
          </xdr:nvSpPr>
          <xdr:spPr>
            <a:xfrm>
              <a:off x="4672294" y="2082162"/>
              <a:ext cx="631444" cy="280205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rtlCol="0" anchor="ctr">
              <a:spAutoFit/>
            </a:bodyPr>
            <a:lstStyle/>
            <a:p>
              <a:pPr/>
              <a:r>
                <a:rPr lang="en-US" sz="1200" b="0" i="0">
                  <a:latin typeface="Cambria Math"/>
                </a:rPr>
                <a:t>𝐹_(𝑡+1)</a:t>
              </a:r>
              <a:endParaRPr lang="en-US" sz="1200"/>
            </a:p>
          </xdr:txBody>
        </xdr:sp>
      </mc:Fallback>
    </mc:AlternateContent>
    <xdr:clientData/>
  </xdr:oneCellAnchor>
  <xdr:oneCellAnchor>
    <xdr:from>
      <xdr:col>3</xdr:col>
      <xdr:colOff>315073</xdr:colOff>
      <xdr:row>8</xdr:row>
      <xdr:rowOff>223859</xdr:rowOff>
    </xdr:from>
    <xdr:ext cx="638175" cy="280205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3" name="TextBox 2"/>
            <xdr:cNvSpPr txBox="1"/>
          </xdr:nvSpPr>
          <xdr:spPr>
            <a:xfrm>
              <a:off x="2191498" y="2071709"/>
              <a:ext cx="638175" cy="280205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rtlCol="0" anchor="ctr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b>
                      <m:sSubPr>
                        <m:ctrlPr>
                          <a:rPr lang="en-US" sz="1200" i="1"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en-US" sz="1200" b="0" i="1">
                            <a:latin typeface="Cambria Math"/>
                          </a:rPr>
                          <m:t>𝑋</m:t>
                        </m:r>
                      </m:e>
                      <m:sub>
                        <m:r>
                          <a:rPr lang="en-US" sz="1200" b="0" i="1">
                            <a:latin typeface="Cambria Math"/>
                          </a:rPr>
                          <m:t>𝑡</m:t>
                        </m:r>
                      </m:sub>
                    </m:sSub>
                  </m:oMath>
                </m:oMathPara>
              </a14:m>
              <a:endParaRPr lang="en-US" sz="1200"/>
            </a:p>
          </xdr:txBody>
        </xdr:sp>
      </mc:Choice>
      <mc:Fallback xmlns="">
        <xdr:sp macro="" textlink="">
          <xdr:nvSpPr>
            <xdr:cNvPr id="3" name="TextBox 2"/>
            <xdr:cNvSpPr txBox="1"/>
          </xdr:nvSpPr>
          <xdr:spPr>
            <a:xfrm>
              <a:off x="2191498" y="2071709"/>
              <a:ext cx="638175" cy="280205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rtlCol="0" anchor="ctr">
              <a:spAutoFit/>
            </a:bodyPr>
            <a:lstStyle/>
            <a:p>
              <a:pPr/>
              <a:r>
                <a:rPr lang="en-US" sz="1200" b="0" i="0">
                  <a:latin typeface="Cambria Math"/>
                </a:rPr>
                <a:t>𝑋_𝑡</a:t>
              </a:r>
              <a:endParaRPr lang="en-US" sz="1200"/>
            </a:p>
          </xdr:txBody>
        </xdr:sp>
      </mc:Fallback>
    </mc:AlternateContent>
    <xdr:clientData/>
  </xdr:oneCellAnchor>
  <xdr:oneCellAnchor>
    <xdr:from>
      <xdr:col>2</xdr:col>
      <xdr:colOff>327767</xdr:colOff>
      <xdr:row>8</xdr:row>
      <xdr:rowOff>223859</xdr:rowOff>
    </xdr:from>
    <xdr:ext cx="631444" cy="280205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4" name="TextBox 3"/>
            <xdr:cNvSpPr txBox="1"/>
          </xdr:nvSpPr>
          <xdr:spPr>
            <a:xfrm>
              <a:off x="1358708" y="2330565"/>
              <a:ext cx="631444" cy="280205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rtlCol="0" anchor="ctr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r>
                      <a:rPr lang="en-US" sz="1200" i="1">
                        <a:latin typeface="Cambria Math"/>
                      </a:rPr>
                      <m:t>𝑡</m:t>
                    </m:r>
                  </m:oMath>
                </m:oMathPara>
              </a14:m>
              <a:endParaRPr lang="en-US" sz="1200"/>
            </a:p>
          </xdr:txBody>
        </xdr:sp>
      </mc:Choice>
      <mc:Fallback xmlns="">
        <xdr:sp macro="" textlink="">
          <xdr:nvSpPr>
            <xdr:cNvPr id="4" name="TextBox 3"/>
            <xdr:cNvSpPr txBox="1"/>
          </xdr:nvSpPr>
          <xdr:spPr>
            <a:xfrm>
              <a:off x="1358708" y="2330565"/>
              <a:ext cx="631444" cy="280205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rtlCol="0" anchor="ctr">
              <a:spAutoFit/>
            </a:bodyPr>
            <a:lstStyle/>
            <a:p>
              <a:pPr/>
              <a:r>
                <a:rPr lang="en-US" sz="1200" i="0">
                  <a:latin typeface="Cambria Math"/>
                </a:rPr>
                <a:t>𝑡</a:t>
              </a:r>
              <a:endParaRPr lang="en-US" sz="1200"/>
            </a:p>
          </xdr:txBody>
        </xdr:sp>
      </mc:Fallback>
    </mc:AlternateContent>
    <xdr:clientData/>
  </xdr:oneCellAnchor>
  <xdr:oneCellAnchor>
    <xdr:from>
      <xdr:col>6</xdr:col>
      <xdr:colOff>315073</xdr:colOff>
      <xdr:row>8</xdr:row>
      <xdr:rowOff>223859</xdr:rowOff>
    </xdr:from>
    <xdr:ext cx="631444" cy="280205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5" name="TextBox 4"/>
            <xdr:cNvSpPr txBox="1"/>
          </xdr:nvSpPr>
          <xdr:spPr>
            <a:xfrm>
              <a:off x="5906248" y="2071709"/>
              <a:ext cx="631444" cy="280205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rtlCol="0" anchor="ctr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b>
                      <m:sSubPr>
                        <m:ctrlPr>
                          <a:rPr lang="en-US" sz="1200" i="1"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en-US" sz="1200" b="0" i="1">
                            <a:latin typeface="Cambria Math"/>
                          </a:rPr>
                          <m:t>𝑒</m:t>
                        </m:r>
                      </m:e>
                      <m:sub>
                        <m:r>
                          <a:rPr lang="en-US" sz="1200" b="0" i="1">
                            <a:latin typeface="Cambria Math"/>
                          </a:rPr>
                          <m:t>𝑡</m:t>
                        </m:r>
                      </m:sub>
                    </m:sSub>
                  </m:oMath>
                </m:oMathPara>
              </a14:m>
              <a:endParaRPr lang="en-US" sz="1200"/>
            </a:p>
          </xdr:txBody>
        </xdr:sp>
      </mc:Choice>
      <mc:Fallback xmlns="">
        <xdr:sp macro="" textlink="">
          <xdr:nvSpPr>
            <xdr:cNvPr id="5" name="TextBox 4"/>
            <xdr:cNvSpPr txBox="1"/>
          </xdr:nvSpPr>
          <xdr:spPr>
            <a:xfrm>
              <a:off x="5906248" y="2071709"/>
              <a:ext cx="631444" cy="280205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rtlCol="0" anchor="ctr">
              <a:spAutoFit/>
            </a:bodyPr>
            <a:lstStyle/>
            <a:p>
              <a:pPr/>
              <a:r>
                <a:rPr lang="en-US" sz="1200" b="0" i="0">
                  <a:latin typeface="Cambria Math"/>
                </a:rPr>
                <a:t>𝑒_𝑡</a:t>
              </a:r>
              <a:endParaRPr lang="en-US" sz="1200"/>
            </a:p>
          </xdr:txBody>
        </xdr:sp>
      </mc:Fallback>
    </mc:AlternateContent>
    <xdr:clientData/>
  </xdr:oneCellAnchor>
  <xdr:oneCellAnchor>
    <xdr:from>
      <xdr:col>4</xdr:col>
      <xdr:colOff>322400</xdr:colOff>
      <xdr:row>8</xdr:row>
      <xdr:rowOff>223859</xdr:rowOff>
    </xdr:from>
    <xdr:ext cx="638175" cy="280205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6" name="TextBox 5"/>
            <xdr:cNvSpPr txBox="1"/>
          </xdr:nvSpPr>
          <xdr:spPr>
            <a:xfrm>
              <a:off x="3437075" y="2071709"/>
              <a:ext cx="638175" cy="280205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rtlCol="0" anchor="ctr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b>
                      <m:sSubPr>
                        <m:ctrlPr>
                          <a:rPr lang="en-US" sz="1200" i="1"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en-US" sz="1200" b="0" i="1">
                            <a:latin typeface="Cambria Math"/>
                          </a:rPr>
                          <m:t>𝐹</m:t>
                        </m:r>
                      </m:e>
                      <m:sub>
                        <m:r>
                          <a:rPr lang="en-US" sz="1200" b="0" i="1">
                            <a:latin typeface="Cambria Math"/>
                          </a:rPr>
                          <m:t>𝑡</m:t>
                        </m:r>
                      </m:sub>
                    </m:sSub>
                  </m:oMath>
                </m:oMathPara>
              </a14:m>
              <a:endParaRPr lang="en-US" sz="1200"/>
            </a:p>
          </xdr:txBody>
        </xdr:sp>
      </mc:Choice>
      <mc:Fallback xmlns="">
        <xdr:sp macro="" textlink="">
          <xdr:nvSpPr>
            <xdr:cNvPr id="6" name="TextBox 5"/>
            <xdr:cNvSpPr txBox="1"/>
          </xdr:nvSpPr>
          <xdr:spPr>
            <a:xfrm>
              <a:off x="3437075" y="2071709"/>
              <a:ext cx="638175" cy="280205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rtlCol="0" anchor="ctr">
              <a:spAutoFit/>
            </a:bodyPr>
            <a:lstStyle/>
            <a:p>
              <a:pPr/>
              <a:r>
                <a:rPr lang="en-US" sz="1200" b="0" i="0">
                  <a:latin typeface="Cambria Math"/>
                </a:rPr>
                <a:t>𝐹_𝑡</a:t>
              </a:r>
              <a:endParaRPr lang="en-US" sz="1200"/>
            </a:p>
          </xdr:txBody>
        </xdr:sp>
      </mc:Fallback>
    </mc:AlternateContent>
    <xdr:clientData/>
  </xdr:oneCellAnchor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469900</xdr:colOff>
          <xdr:row>1</xdr:row>
          <xdr:rowOff>69850</xdr:rowOff>
        </xdr:from>
        <xdr:to>
          <xdr:col>7</xdr:col>
          <xdr:colOff>1193800</xdr:colOff>
          <xdr:row>1</xdr:row>
          <xdr:rowOff>260350</xdr:rowOff>
        </xdr:to>
        <xdr:sp macro="" textlink="">
          <xdr:nvSpPr>
            <xdr:cNvPr id="6151" name="Button 7" hidden="1">
              <a:extLst>
                <a:ext uri="{63B3BB69-23CF-44E3-9099-C40C66FF867C}">
                  <a14:compatExt spid="_x0000_s61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th-TH" sz="1200" b="1" i="0" u="none" strike="noStrike" baseline="0">
                  <a:solidFill>
                    <a:srgbClr val="000000"/>
                  </a:solidFill>
                  <a:latin typeface="Calibri"/>
                </a:rPr>
                <a:t>HOME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I14"/>
  <sheetViews>
    <sheetView workbookViewId="0">
      <selection activeCell="D19" sqref="D19"/>
    </sheetView>
  </sheetViews>
  <sheetFormatPr defaultRowHeight="14"/>
  <cols>
    <col min="2" max="2" width="14.08203125" bestFit="1" customWidth="1"/>
    <col min="4" max="4" width="8.6640625" style="106"/>
  </cols>
  <sheetData>
    <row r="3" spans="2:9">
      <c r="D3" s="105" t="s">
        <v>470</v>
      </c>
      <c r="E3" t="s">
        <v>471</v>
      </c>
      <c r="F3" t="s">
        <v>472</v>
      </c>
      <c r="G3" t="s">
        <v>473</v>
      </c>
      <c r="H3" t="s">
        <v>474</v>
      </c>
      <c r="I3" t="s">
        <v>475</v>
      </c>
    </row>
    <row r="4" spans="2:9">
      <c r="B4" t="s">
        <v>5</v>
      </c>
      <c r="C4" t="s">
        <v>485</v>
      </c>
      <c r="D4" s="105" t="s">
        <v>164</v>
      </c>
      <c r="E4">
        <v>2.666666666666667</v>
      </c>
      <c r="F4">
        <v>0.126984126984127</v>
      </c>
      <c r="G4">
        <v>0.35634832254989923</v>
      </c>
      <c r="H4">
        <v>0.19047619047619047</v>
      </c>
      <c r="I4">
        <v>2.2857142857142856</v>
      </c>
    </row>
    <row r="5" spans="2:9">
      <c r="C5" t="s">
        <v>484</v>
      </c>
      <c r="D5" s="105">
        <v>0.05</v>
      </c>
      <c r="E5">
        <v>3.6035630777363816</v>
      </c>
      <c r="F5">
        <v>0.15014846157234923</v>
      </c>
      <c r="G5">
        <v>0.38748995028561611</v>
      </c>
      <c r="H5">
        <v>0.15014846157234923</v>
      </c>
      <c r="I5">
        <v>1.8017815388681908</v>
      </c>
    </row>
    <row r="6" spans="2:9">
      <c r="B6" t="s">
        <v>9</v>
      </c>
      <c r="C6" t="s">
        <v>485</v>
      </c>
      <c r="D6" s="105"/>
    </row>
    <row r="7" spans="2:9">
      <c r="C7" t="s">
        <v>484</v>
      </c>
    </row>
    <row r="8" spans="2:9">
      <c r="B8" t="s">
        <v>11</v>
      </c>
      <c r="C8" t="s">
        <v>485</v>
      </c>
    </row>
    <row r="9" spans="2:9">
      <c r="C9" t="s">
        <v>484</v>
      </c>
    </row>
    <row r="10" spans="2:9">
      <c r="B10" t="s">
        <v>520</v>
      </c>
      <c r="C10" t="s">
        <v>520</v>
      </c>
    </row>
    <row r="11" spans="2:9">
      <c r="B11" t="s">
        <v>520</v>
      </c>
      <c r="C11" t="s">
        <v>520</v>
      </c>
    </row>
    <row r="12" spans="2:9">
      <c r="B12" t="s">
        <v>520</v>
      </c>
      <c r="C12" t="s">
        <v>520</v>
      </c>
    </row>
    <row r="13" spans="2:9">
      <c r="B13" t="s">
        <v>520</v>
      </c>
      <c r="C13" t="s">
        <v>520</v>
      </c>
    </row>
    <row r="14" spans="2:9">
      <c r="B14" t="s">
        <v>520</v>
      </c>
      <c r="C14" t="s">
        <v>520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F188"/>
  <sheetViews>
    <sheetView showGridLines="0" zoomScale="40" zoomScaleNormal="40" zoomScaleSheetLayoutView="25" workbookViewId="0">
      <selection activeCell="D24" sqref="D24"/>
    </sheetView>
  </sheetViews>
  <sheetFormatPr defaultColWidth="10.25" defaultRowHeight="30" customHeight="1"/>
  <cols>
    <col min="1" max="1" width="10.25" style="2"/>
    <col min="2" max="2" width="26.58203125" style="2" bestFit="1" customWidth="1"/>
    <col min="3" max="3" width="10.83203125" style="14" bestFit="1" customWidth="1"/>
    <col min="4" max="4" width="90.1640625" style="2" bestFit="1" customWidth="1"/>
    <col min="5" max="5" width="108.4140625" style="2" bestFit="1" customWidth="1"/>
    <col min="6" max="29" width="6.4140625" style="84" customWidth="1"/>
    <col min="30" max="30" width="12.1640625" style="84" customWidth="1"/>
    <col min="31" max="32" width="10.25" style="1" customWidth="1"/>
    <col min="33" max="15959" width="10.25" style="2"/>
    <col min="15960" max="15960" width="10.25" style="2" customWidth="1"/>
    <col min="15961" max="16384" width="10.25" style="2"/>
  </cols>
  <sheetData>
    <row r="1" spans="1:32" s="44" customFormat="1" ht="35.15" customHeight="1">
      <c r="A1" s="44">
        <v>1</v>
      </c>
      <c r="B1" s="42">
        <v>2</v>
      </c>
      <c r="C1" s="44">
        <v>3</v>
      </c>
      <c r="D1" s="42">
        <v>4</v>
      </c>
      <c r="E1" s="44">
        <v>5</v>
      </c>
      <c r="F1" s="42">
        <v>6</v>
      </c>
      <c r="G1" s="44">
        <v>7</v>
      </c>
      <c r="H1" s="42">
        <v>8</v>
      </c>
      <c r="I1" s="44">
        <v>9</v>
      </c>
      <c r="J1" s="42">
        <v>10</v>
      </c>
      <c r="K1" s="44">
        <v>11</v>
      </c>
      <c r="L1" s="42">
        <v>12</v>
      </c>
      <c r="M1" s="44">
        <v>13</v>
      </c>
      <c r="N1" s="42">
        <v>14</v>
      </c>
      <c r="O1" s="44">
        <v>15</v>
      </c>
      <c r="P1" s="42">
        <v>16</v>
      </c>
      <c r="Q1" s="44">
        <v>17</v>
      </c>
      <c r="R1" s="42">
        <v>18</v>
      </c>
      <c r="S1" s="44">
        <v>19</v>
      </c>
      <c r="T1" s="42">
        <v>20</v>
      </c>
      <c r="U1" s="44">
        <v>21</v>
      </c>
      <c r="V1" s="42">
        <v>22</v>
      </c>
      <c r="W1" s="44">
        <v>23</v>
      </c>
      <c r="X1" s="42">
        <v>24</v>
      </c>
      <c r="Y1" s="44">
        <v>25</v>
      </c>
      <c r="Z1" s="42">
        <v>26</v>
      </c>
      <c r="AA1" s="44">
        <v>27</v>
      </c>
      <c r="AB1" s="42">
        <v>28</v>
      </c>
      <c r="AC1" s="44">
        <v>29</v>
      </c>
      <c r="AD1" s="42">
        <v>30</v>
      </c>
      <c r="AE1" s="43"/>
      <c r="AF1" s="43"/>
    </row>
    <row r="2" spans="1:32" s="41" customFormat="1" ht="30" customHeight="1">
      <c r="A2" s="89" t="s">
        <v>487</v>
      </c>
      <c r="B2" s="89" t="s">
        <v>0</v>
      </c>
      <c r="C2" s="89" t="s">
        <v>1</v>
      </c>
      <c r="D2" s="89" t="s">
        <v>2</v>
      </c>
      <c r="E2" s="89" t="s">
        <v>3</v>
      </c>
      <c r="F2" s="91">
        <v>2016</v>
      </c>
      <c r="G2" s="91"/>
      <c r="H2" s="91"/>
      <c r="I2" s="91"/>
      <c r="J2" s="91"/>
      <c r="K2" s="91"/>
      <c r="L2" s="91"/>
      <c r="M2" s="91"/>
      <c r="N2" s="91"/>
      <c r="O2" s="91">
        <v>2017</v>
      </c>
      <c r="P2" s="91"/>
      <c r="Q2" s="91"/>
      <c r="R2" s="91"/>
      <c r="S2" s="91"/>
      <c r="T2" s="91"/>
      <c r="U2" s="91"/>
      <c r="V2" s="91"/>
      <c r="W2" s="91"/>
      <c r="X2" s="91"/>
      <c r="Y2" s="91"/>
      <c r="Z2" s="91"/>
      <c r="AA2" s="91">
        <v>2018</v>
      </c>
      <c r="AB2" s="91"/>
      <c r="AC2" s="91"/>
      <c r="AD2" s="90" t="s">
        <v>4</v>
      </c>
      <c r="AE2" s="40"/>
      <c r="AF2" s="40"/>
    </row>
    <row r="3" spans="1:32" s="41" customFormat="1" ht="30" customHeight="1">
      <c r="A3" s="89"/>
      <c r="B3" s="89"/>
      <c r="C3" s="89"/>
      <c r="D3" s="89"/>
      <c r="E3" s="89"/>
      <c r="F3" s="52">
        <v>4</v>
      </c>
      <c r="G3" s="52">
        <v>5</v>
      </c>
      <c r="H3" s="52">
        <v>6</v>
      </c>
      <c r="I3" s="52">
        <v>7</v>
      </c>
      <c r="J3" s="52">
        <v>8</v>
      </c>
      <c r="K3" s="52">
        <v>9</v>
      </c>
      <c r="L3" s="52">
        <v>10</v>
      </c>
      <c r="M3" s="52">
        <v>11</v>
      </c>
      <c r="N3" s="52">
        <v>12</v>
      </c>
      <c r="O3" s="52">
        <v>1</v>
      </c>
      <c r="P3" s="52">
        <v>2</v>
      </c>
      <c r="Q3" s="52">
        <v>3</v>
      </c>
      <c r="R3" s="52">
        <v>4</v>
      </c>
      <c r="S3" s="52">
        <v>5</v>
      </c>
      <c r="T3" s="52">
        <v>6</v>
      </c>
      <c r="U3" s="52">
        <v>7</v>
      </c>
      <c r="V3" s="52">
        <v>8</v>
      </c>
      <c r="W3" s="52">
        <v>9</v>
      </c>
      <c r="X3" s="52">
        <v>10</v>
      </c>
      <c r="Y3" s="52">
        <v>11</v>
      </c>
      <c r="Z3" s="52">
        <v>12</v>
      </c>
      <c r="AA3" s="52">
        <v>1</v>
      </c>
      <c r="AB3" s="52">
        <v>2</v>
      </c>
      <c r="AC3" s="52">
        <v>3</v>
      </c>
      <c r="AD3" s="90"/>
      <c r="AE3" s="40"/>
      <c r="AF3" s="40"/>
    </row>
    <row r="4" spans="1:32" s="41" customFormat="1" ht="30" customHeight="1">
      <c r="A4" s="89"/>
      <c r="B4" s="89"/>
      <c r="C4" s="89"/>
      <c r="D4" s="89"/>
      <c r="E4" s="89"/>
      <c r="F4" s="52">
        <v>1</v>
      </c>
      <c r="G4" s="52">
        <v>2</v>
      </c>
      <c r="H4" s="52">
        <v>3</v>
      </c>
      <c r="I4" s="52">
        <v>4</v>
      </c>
      <c r="J4" s="52">
        <v>5</v>
      </c>
      <c r="K4" s="52">
        <v>6</v>
      </c>
      <c r="L4" s="52">
        <v>7</v>
      </c>
      <c r="M4" s="52">
        <v>8</v>
      </c>
      <c r="N4" s="52">
        <v>9</v>
      </c>
      <c r="O4" s="52">
        <v>10</v>
      </c>
      <c r="P4" s="52">
        <v>11</v>
      </c>
      <c r="Q4" s="52">
        <v>12</v>
      </c>
      <c r="R4" s="52">
        <v>13</v>
      </c>
      <c r="S4" s="52">
        <v>14</v>
      </c>
      <c r="T4" s="52">
        <v>15</v>
      </c>
      <c r="U4" s="52">
        <v>16</v>
      </c>
      <c r="V4" s="52">
        <v>17</v>
      </c>
      <c r="W4" s="52">
        <v>18</v>
      </c>
      <c r="X4" s="52">
        <v>19</v>
      </c>
      <c r="Y4" s="52">
        <v>20</v>
      </c>
      <c r="Z4" s="52">
        <v>21</v>
      </c>
      <c r="AA4" s="52">
        <v>22</v>
      </c>
      <c r="AB4" s="52">
        <v>23</v>
      </c>
      <c r="AC4" s="52">
        <v>24</v>
      </c>
      <c r="AD4" s="90"/>
      <c r="AE4" s="40"/>
      <c r="AF4" s="40"/>
    </row>
    <row r="5" spans="1:32" s="3" customFormat="1" ht="30" customHeight="1">
      <c r="A5" s="53">
        <v>72</v>
      </c>
      <c r="B5" s="54" t="s">
        <v>5</v>
      </c>
      <c r="C5" s="55" t="s">
        <v>6</v>
      </c>
      <c r="D5" s="56" t="s">
        <v>7</v>
      </c>
      <c r="E5" s="56" t="s">
        <v>8</v>
      </c>
      <c r="F5" s="70"/>
      <c r="G5" s="70"/>
      <c r="H5" s="70"/>
      <c r="I5" s="70"/>
      <c r="J5" s="70"/>
      <c r="K5" s="70"/>
      <c r="L5" s="70"/>
      <c r="M5" s="70"/>
      <c r="N5" s="70"/>
      <c r="O5" s="70"/>
      <c r="P5" s="70"/>
      <c r="Q5" s="70"/>
      <c r="R5" s="70"/>
      <c r="S5" s="70">
        <v>1</v>
      </c>
      <c r="T5" s="70"/>
      <c r="U5" s="70"/>
      <c r="V5" s="70"/>
      <c r="W5" s="70">
        <v>1</v>
      </c>
      <c r="X5" s="70"/>
      <c r="Y5" s="70"/>
      <c r="Z5" s="70"/>
      <c r="AA5" s="70"/>
      <c r="AB5" s="70"/>
      <c r="AC5" s="71"/>
      <c r="AD5" s="72">
        <f t="shared" ref="AD5:AD36" si="0">SUM(F5:AC5)</f>
        <v>2</v>
      </c>
    </row>
    <row r="6" spans="1:32" ht="30" customHeight="1">
      <c r="A6" s="57">
        <v>73</v>
      </c>
      <c r="B6" s="4" t="s">
        <v>9</v>
      </c>
      <c r="C6" s="47" t="s">
        <v>6</v>
      </c>
      <c r="D6" s="48" t="s">
        <v>7</v>
      </c>
      <c r="E6" s="48" t="s">
        <v>10</v>
      </c>
      <c r="F6" s="73"/>
      <c r="G6" s="73"/>
      <c r="H6" s="73"/>
      <c r="I6" s="73"/>
      <c r="J6" s="73"/>
      <c r="K6" s="73"/>
      <c r="L6" s="73"/>
      <c r="M6" s="73"/>
      <c r="N6" s="73"/>
      <c r="O6" s="73"/>
      <c r="P6" s="73"/>
      <c r="Q6" s="73"/>
      <c r="R6" s="73"/>
      <c r="S6" s="73"/>
      <c r="T6" s="73">
        <v>1</v>
      </c>
      <c r="U6" s="73"/>
      <c r="V6" s="73"/>
      <c r="W6" s="73"/>
      <c r="X6" s="73">
        <v>1</v>
      </c>
      <c r="Y6" s="73"/>
      <c r="Z6" s="73"/>
      <c r="AA6" s="73"/>
      <c r="AB6" s="73"/>
      <c r="AC6" s="74"/>
      <c r="AD6" s="72">
        <f t="shared" si="0"/>
        <v>2</v>
      </c>
      <c r="AE6" s="2"/>
      <c r="AF6" s="2"/>
    </row>
    <row r="7" spans="1:32" ht="30" customHeight="1">
      <c r="A7" s="57">
        <v>179</v>
      </c>
      <c r="B7" s="5" t="s">
        <v>11</v>
      </c>
      <c r="C7" s="47" t="s">
        <v>12</v>
      </c>
      <c r="D7" s="6" t="s">
        <v>13</v>
      </c>
      <c r="E7" s="6" t="s">
        <v>14</v>
      </c>
      <c r="F7" s="73"/>
      <c r="G7" s="73"/>
      <c r="H7" s="73"/>
      <c r="I7" s="73"/>
      <c r="J7" s="73"/>
      <c r="K7" s="73"/>
      <c r="L7" s="73"/>
      <c r="M7" s="73"/>
      <c r="N7" s="73"/>
      <c r="O7" s="73"/>
      <c r="P7" s="73"/>
      <c r="Q7" s="73"/>
      <c r="R7" s="73"/>
      <c r="S7" s="73"/>
      <c r="T7" s="73"/>
      <c r="U7" s="73">
        <v>8</v>
      </c>
      <c r="V7" s="73"/>
      <c r="W7" s="73"/>
      <c r="X7" s="73"/>
      <c r="Y7" s="73"/>
      <c r="Z7" s="73"/>
      <c r="AA7" s="73"/>
      <c r="AB7" s="73"/>
      <c r="AC7" s="74"/>
      <c r="AD7" s="72">
        <f t="shared" si="0"/>
        <v>8</v>
      </c>
      <c r="AE7" s="2"/>
      <c r="AF7" s="2"/>
    </row>
    <row r="8" spans="1:32" ht="30" customHeight="1">
      <c r="A8" s="57">
        <v>83</v>
      </c>
      <c r="B8" s="5" t="s">
        <v>15</v>
      </c>
      <c r="C8" s="47" t="s">
        <v>6</v>
      </c>
      <c r="D8" s="48" t="s">
        <v>16</v>
      </c>
      <c r="E8" s="48" t="s">
        <v>492</v>
      </c>
      <c r="F8" s="73"/>
      <c r="G8" s="73"/>
      <c r="H8" s="73"/>
      <c r="I8" s="73"/>
      <c r="J8" s="73"/>
      <c r="K8" s="73"/>
      <c r="L8" s="73"/>
      <c r="M8" s="73"/>
      <c r="N8" s="73"/>
      <c r="O8" s="73"/>
      <c r="P8" s="73"/>
      <c r="Q8" s="73"/>
      <c r="R8" s="73"/>
      <c r="S8" s="73"/>
      <c r="T8" s="73"/>
      <c r="U8" s="73"/>
      <c r="V8" s="73"/>
      <c r="W8" s="73"/>
      <c r="X8" s="73">
        <v>1</v>
      </c>
      <c r="Y8" s="73"/>
      <c r="Z8" s="73"/>
      <c r="AA8" s="73"/>
      <c r="AB8" s="73"/>
      <c r="AC8" s="74"/>
      <c r="AD8" s="72">
        <f t="shared" si="0"/>
        <v>1</v>
      </c>
      <c r="AE8" s="2"/>
      <c r="AF8" s="2"/>
    </row>
    <row r="9" spans="1:32" ht="30" customHeight="1">
      <c r="A9" s="58">
        <v>84</v>
      </c>
      <c r="B9" s="5" t="s">
        <v>17</v>
      </c>
      <c r="C9" s="47" t="s">
        <v>6</v>
      </c>
      <c r="D9" s="48" t="s">
        <v>18</v>
      </c>
      <c r="E9" s="48" t="s">
        <v>19</v>
      </c>
      <c r="F9" s="73"/>
      <c r="G9" s="73"/>
      <c r="H9" s="73"/>
      <c r="I9" s="73"/>
      <c r="J9" s="73"/>
      <c r="K9" s="73"/>
      <c r="L9" s="73"/>
      <c r="M9" s="73"/>
      <c r="N9" s="73"/>
      <c r="O9" s="73"/>
      <c r="P9" s="73"/>
      <c r="Q9" s="73"/>
      <c r="R9" s="73"/>
      <c r="S9" s="73"/>
      <c r="T9" s="73"/>
      <c r="U9" s="73"/>
      <c r="V9" s="73">
        <v>1</v>
      </c>
      <c r="W9" s="73"/>
      <c r="X9" s="73"/>
      <c r="Y9" s="73"/>
      <c r="Z9" s="73"/>
      <c r="AA9" s="73"/>
      <c r="AB9" s="73"/>
      <c r="AC9" s="74"/>
      <c r="AD9" s="72">
        <f t="shared" si="0"/>
        <v>1</v>
      </c>
      <c r="AE9" s="2"/>
      <c r="AF9" s="2"/>
    </row>
    <row r="10" spans="1:32" ht="30" customHeight="1">
      <c r="A10" s="57">
        <v>148</v>
      </c>
      <c r="B10" s="5" t="s">
        <v>20</v>
      </c>
      <c r="C10" s="47" t="s">
        <v>6</v>
      </c>
      <c r="D10" s="48" t="s">
        <v>7</v>
      </c>
      <c r="E10" s="48" t="s">
        <v>21</v>
      </c>
      <c r="F10" s="73"/>
      <c r="G10" s="73"/>
      <c r="H10" s="73"/>
      <c r="I10" s="73"/>
      <c r="J10" s="73"/>
      <c r="K10" s="73"/>
      <c r="L10" s="73"/>
      <c r="M10" s="73"/>
      <c r="N10" s="73"/>
      <c r="O10" s="73"/>
      <c r="P10" s="73"/>
      <c r="Q10" s="73"/>
      <c r="R10" s="73"/>
      <c r="S10" s="73"/>
      <c r="T10" s="73"/>
      <c r="U10" s="73"/>
      <c r="V10" s="73"/>
      <c r="W10" s="73"/>
      <c r="X10" s="73">
        <v>1</v>
      </c>
      <c r="Y10" s="73"/>
      <c r="Z10" s="73"/>
      <c r="AA10" s="73"/>
      <c r="AB10" s="73"/>
      <c r="AC10" s="74"/>
      <c r="AD10" s="72">
        <f t="shared" si="0"/>
        <v>1</v>
      </c>
      <c r="AE10" s="2"/>
      <c r="AF10" s="2"/>
    </row>
    <row r="11" spans="1:32" ht="30" customHeight="1">
      <c r="A11" s="57">
        <v>150</v>
      </c>
      <c r="B11" s="5" t="s">
        <v>22</v>
      </c>
      <c r="C11" s="47" t="s">
        <v>6</v>
      </c>
      <c r="D11" s="48" t="s">
        <v>23</v>
      </c>
      <c r="E11" s="48" t="s">
        <v>24</v>
      </c>
      <c r="F11" s="73"/>
      <c r="G11" s="73"/>
      <c r="H11" s="73"/>
      <c r="I11" s="73"/>
      <c r="J11" s="73"/>
      <c r="K11" s="73"/>
      <c r="L11" s="73"/>
      <c r="M11" s="73"/>
      <c r="N11" s="73"/>
      <c r="O11" s="73"/>
      <c r="P11" s="73"/>
      <c r="Q11" s="73"/>
      <c r="R11" s="73"/>
      <c r="S11" s="73"/>
      <c r="T11" s="73"/>
      <c r="U11" s="73"/>
      <c r="V11" s="73"/>
      <c r="W11" s="73"/>
      <c r="X11" s="73"/>
      <c r="Y11" s="73">
        <v>8</v>
      </c>
      <c r="Z11" s="73"/>
      <c r="AA11" s="73"/>
      <c r="AB11" s="73"/>
      <c r="AC11" s="74"/>
      <c r="AD11" s="72">
        <f t="shared" si="0"/>
        <v>8</v>
      </c>
      <c r="AE11" s="2"/>
      <c r="AF11" s="2"/>
    </row>
    <row r="12" spans="1:32" ht="30" customHeight="1">
      <c r="A12" s="57">
        <v>168</v>
      </c>
      <c r="B12" s="5" t="s">
        <v>25</v>
      </c>
      <c r="C12" s="47" t="s">
        <v>12</v>
      </c>
      <c r="D12" s="6" t="s">
        <v>26</v>
      </c>
      <c r="E12" s="6" t="s">
        <v>489</v>
      </c>
      <c r="F12" s="73"/>
      <c r="G12" s="73"/>
      <c r="H12" s="73"/>
      <c r="I12" s="73"/>
      <c r="J12" s="73"/>
      <c r="K12" s="73"/>
      <c r="L12" s="73"/>
      <c r="M12" s="73"/>
      <c r="N12" s="73"/>
      <c r="O12" s="73"/>
      <c r="P12" s="73">
        <v>2</v>
      </c>
      <c r="Q12" s="73"/>
      <c r="R12" s="73"/>
      <c r="S12" s="73"/>
      <c r="T12" s="73"/>
      <c r="U12" s="73"/>
      <c r="V12" s="73"/>
      <c r="W12" s="73"/>
      <c r="X12" s="73"/>
      <c r="Y12" s="73"/>
      <c r="Z12" s="73"/>
      <c r="AA12" s="73"/>
      <c r="AB12" s="73"/>
      <c r="AC12" s="74"/>
      <c r="AD12" s="72">
        <f t="shared" si="0"/>
        <v>2</v>
      </c>
      <c r="AE12" s="2"/>
      <c r="AF12" s="2"/>
    </row>
    <row r="13" spans="1:32" ht="30" customHeight="1">
      <c r="A13" s="58">
        <v>169</v>
      </c>
      <c r="B13" s="5" t="s">
        <v>27</v>
      </c>
      <c r="C13" s="47" t="s">
        <v>12</v>
      </c>
      <c r="D13" s="6" t="s">
        <v>26</v>
      </c>
      <c r="E13" s="6" t="s">
        <v>490</v>
      </c>
      <c r="F13" s="73"/>
      <c r="G13" s="73"/>
      <c r="H13" s="73"/>
      <c r="I13" s="73"/>
      <c r="J13" s="73"/>
      <c r="K13" s="73"/>
      <c r="L13" s="73"/>
      <c r="M13" s="73"/>
      <c r="N13" s="73"/>
      <c r="O13" s="73"/>
      <c r="P13" s="73"/>
      <c r="Q13" s="73"/>
      <c r="R13" s="73"/>
      <c r="S13" s="73"/>
      <c r="T13" s="73"/>
      <c r="U13" s="73"/>
      <c r="V13" s="73"/>
      <c r="W13" s="73"/>
      <c r="X13" s="73">
        <v>1</v>
      </c>
      <c r="Y13" s="73"/>
      <c r="Z13" s="73"/>
      <c r="AA13" s="73">
        <v>1</v>
      </c>
      <c r="AB13" s="73"/>
      <c r="AC13" s="74"/>
      <c r="AD13" s="72">
        <f t="shared" si="0"/>
        <v>2</v>
      </c>
      <c r="AE13" s="2"/>
      <c r="AF13" s="2"/>
    </row>
    <row r="14" spans="1:32" ht="30" customHeight="1">
      <c r="A14" s="57">
        <v>131</v>
      </c>
      <c r="B14" s="5" t="s">
        <v>28</v>
      </c>
      <c r="C14" s="47" t="s">
        <v>6</v>
      </c>
      <c r="D14" s="48" t="s">
        <v>29</v>
      </c>
      <c r="E14" s="48" t="s">
        <v>30</v>
      </c>
      <c r="F14" s="73"/>
      <c r="G14" s="73"/>
      <c r="H14" s="73"/>
      <c r="I14" s="73"/>
      <c r="J14" s="73"/>
      <c r="K14" s="73"/>
      <c r="L14" s="73"/>
      <c r="M14" s="73"/>
      <c r="N14" s="73"/>
      <c r="O14" s="73"/>
      <c r="P14" s="73"/>
      <c r="Q14" s="73"/>
      <c r="R14" s="73"/>
      <c r="S14" s="73"/>
      <c r="T14" s="73"/>
      <c r="U14" s="73"/>
      <c r="V14" s="73">
        <v>1</v>
      </c>
      <c r="W14" s="73"/>
      <c r="X14" s="73"/>
      <c r="Y14" s="73"/>
      <c r="Z14" s="73"/>
      <c r="AA14" s="73"/>
      <c r="AB14" s="73"/>
      <c r="AC14" s="74"/>
      <c r="AD14" s="72">
        <f t="shared" si="0"/>
        <v>1</v>
      </c>
      <c r="AE14" s="2"/>
      <c r="AF14" s="2"/>
    </row>
    <row r="15" spans="1:32" ht="30" customHeight="1">
      <c r="A15" s="57">
        <v>85</v>
      </c>
      <c r="B15" s="5" t="s">
        <v>31</v>
      </c>
      <c r="C15" s="47" t="s">
        <v>6</v>
      </c>
      <c r="D15" s="48" t="s">
        <v>32</v>
      </c>
      <c r="E15" s="48" t="s">
        <v>30</v>
      </c>
      <c r="F15" s="73"/>
      <c r="G15" s="73"/>
      <c r="H15" s="73"/>
      <c r="I15" s="73"/>
      <c r="J15" s="73"/>
      <c r="K15" s="73"/>
      <c r="L15" s="73"/>
      <c r="M15" s="73"/>
      <c r="N15" s="73"/>
      <c r="O15" s="73"/>
      <c r="P15" s="73"/>
      <c r="Q15" s="73"/>
      <c r="R15" s="73"/>
      <c r="S15" s="73"/>
      <c r="T15" s="73"/>
      <c r="U15" s="73"/>
      <c r="V15" s="73">
        <v>1</v>
      </c>
      <c r="W15" s="73"/>
      <c r="X15" s="73"/>
      <c r="Y15" s="73"/>
      <c r="Z15" s="73"/>
      <c r="AA15" s="73"/>
      <c r="AB15" s="73"/>
      <c r="AC15" s="74"/>
      <c r="AD15" s="72">
        <f t="shared" si="0"/>
        <v>1</v>
      </c>
      <c r="AE15" s="2"/>
      <c r="AF15" s="2"/>
    </row>
    <row r="16" spans="1:32" ht="30" customHeight="1">
      <c r="A16" s="57">
        <v>149</v>
      </c>
      <c r="B16" s="5" t="s">
        <v>33</v>
      </c>
      <c r="C16" s="47" t="s">
        <v>6</v>
      </c>
      <c r="D16" s="48" t="s">
        <v>34</v>
      </c>
      <c r="E16" s="48" t="s">
        <v>35</v>
      </c>
      <c r="F16" s="73"/>
      <c r="G16" s="73"/>
      <c r="H16" s="73"/>
      <c r="I16" s="73"/>
      <c r="J16" s="73"/>
      <c r="K16" s="73"/>
      <c r="L16" s="73"/>
      <c r="M16" s="73"/>
      <c r="N16" s="73"/>
      <c r="O16" s="73"/>
      <c r="P16" s="73"/>
      <c r="Q16" s="73"/>
      <c r="R16" s="73"/>
      <c r="S16" s="73"/>
      <c r="T16" s="73"/>
      <c r="U16" s="73"/>
      <c r="V16" s="73"/>
      <c r="W16" s="73"/>
      <c r="X16" s="73"/>
      <c r="Y16" s="73">
        <v>8</v>
      </c>
      <c r="Z16" s="73"/>
      <c r="AA16" s="73"/>
      <c r="AB16" s="73"/>
      <c r="AC16" s="74"/>
      <c r="AD16" s="72">
        <f t="shared" si="0"/>
        <v>8</v>
      </c>
      <c r="AE16" s="2"/>
      <c r="AF16" s="2"/>
    </row>
    <row r="17" spans="1:32" ht="30" customHeight="1">
      <c r="A17" s="58">
        <v>64</v>
      </c>
      <c r="B17" s="5" t="s">
        <v>36</v>
      </c>
      <c r="C17" s="47" t="s">
        <v>12</v>
      </c>
      <c r="D17" s="6" t="s">
        <v>37</v>
      </c>
      <c r="E17" s="6" t="s">
        <v>38</v>
      </c>
      <c r="F17" s="73"/>
      <c r="G17" s="73"/>
      <c r="H17" s="73"/>
      <c r="I17" s="73"/>
      <c r="J17" s="73"/>
      <c r="K17" s="73"/>
      <c r="L17" s="73"/>
      <c r="M17" s="73"/>
      <c r="N17" s="73"/>
      <c r="O17" s="73"/>
      <c r="P17" s="73"/>
      <c r="Q17" s="73">
        <v>1</v>
      </c>
      <c r="R17" s="73"/>
      <c r="S17" s="73"/>
      <c r="T17" s="73"/>
      <c r="U17" s="73"/>
      <c r="V17" s="73"/>
      <c r="W17" s="73"/>
      <c r="X17" s="73"/>
      <c r="Y17" s="73"/>
      <c r="Z17" s="73"/>
      <c r="AA17" s="73"/>
      <c r="AB17" s="73"/>
      <c r="AC17" s="74"/>
      <c r="AD17" s="72">
        <f t="shared" si="0"/>
        <v>1</v>
      </c>
      <c r="AE17" s="2"/>
      <c r="AF17" s="2"/>
    </row>
    <row r="18" spans="1:32" ht="30" customHeight="1">
      <c r="A18" s="57">
        <v>67</v>
      </c>
      <c r="B18" s="5" t="s">
        <v>39</v>
      </c>
      <c r="C18" s="47" t="s">
        <v>12</v>
      </c>
      <c r="D18" s="6" t="s">
        <v>40</v>
      </c>
      <c r="E18" s="6" t="s">
        <v>41</v>
      </c>
      <c r="F18" s="73"/>
      <c r="G18" s="73"/>
      <c r="H18" s="73"/>
      <c r="I18" s="73"/>
      <c r="J18" s="73"/>
      <c r="K18" s="73"/>
      <c r="L18" s="73"/>
      <c r="M18" s="73"/>
      <c r="N18" s="73"/>
      <c r="O18" s="73"/>
      <c r="P18" s="73"/>
      <c r="Q18" s="73"/>
      <c r="R18" s="73"/>
      <c r="S18" s="73"/>
      <c r="T18" s="73"/>
      <c r="U18" s="73"/>
      <c r="V18" s="73"/>
      <c r="W18" s="73"/>
      <c r="X18" s="73">
        <v>1</v>
      </c>
      <c r="Y18" s="73"/>
      <c r="Z18" s="73"/>
      <c r="AA18" s="73"/>
      <c r="AB18" s="73"/>
      <c r="AC18" s="74"/>
      <c r="AD18" s="75">
        <f t="shared" si="0"/>
        <v>1</v>
      </c>
      <c r="AE18" s="2"/>
      <c r="AF18" s="2"/>
    </row>
    <row r="19" spans="1:32" ht="30" customHeight="1">
      <c r="A19" s="58">
        <v>162</v>
      </c>
      <c r="B19" s="7" t="s">
        <v>42</v>
      </c>
      <c r="C19" s="45" t="s">
        <v>12</v>
      </c>
      <c r="D19" s="8" t="s">
        <v>43</v>
      </c>
      <c r="E19" s="8" t="s">
        <v>488</v>
      </c>
      <c r="F19" s="76"/>
      <c r="G19" s="76"/>
      <c r="H19" s="76"/>
      <c r="I19" s="76"/>
      <c r="J19" s="76"/>
      <c r="K19" s="76"/>
      <c r="L19" s="76"/>
      <c r="M19" s="76"/>
      <c r="N19" s="76"/>
      <c r="O19" s="76"/>
      <c r="P19" s="76"/>
      <c r="Q19" s="76"/>
      <c r="R19" s="76"/>
      <c r="S19" s="76"/>
      <c r="T19" s="76"/>
      <c r="U19" s="76"/>
      <c r="V19" s="76">
        <v>1</v>
      </c>
      <c r="W19" s="76"/>
      <c r="X19" s="76"/>
      <c r="Y19" s="76"/>
      <c r="Z19" s="76"/>
      <c r="AA19" s="76"/>
      <c r="AB19" s="76"/>
      <c r="AC19" s="77"/>
      <c r="AD19" s="72">
        <f t="shared" si="0"/>
        <v>1</v>
      </c>
      <c r="AE19" s="2"/>
      <c r="AF19" s="2"/>
    </row>
    <row r="20" spans="1:32" ht="30" customHeight="1">
      <c r="A20" s="57">
        <v>80</v>
      </c>
      <c r="B20" s="5" t="s">
        <v>44</v>
      </c>
      <c r="C20" s="47" t="s">
        <v>6</v>
      </c>
      <c r="D20" s="48" t="s">
        <v>45</v>
      </c>
      <c r="E20" s="48" t="s">
        <v>493</v>
      </c>
      <c r="F20" s="73"/>
      <c r="G20" s="73"/>
      <c r="H20" s="73"/>
      <c r="I20" s="73"/>
      <c r="J20" s="73"/>
      <c r="K20" s="73"/>
      <c r="L20" s="73">
        <v>1</v>
      </c>
      <c r="M20" s="73"/>
      <c r="N20" s="73"/>
      <c r="O20" s="73"/>
      <c r="P20" s="73"/>
      <c r="Q20" s="73"/>
      <c r="R20" s="73"/>
      <c r="S20" s="73"/>
      <c r="T20" s="73"/>
      <c r="U20" s="73"/>
      <c r="V20" s="73"/>
      <c r="W20" s="73"/>
      <c r="X20" s="73"/>
      <c r="Y20" s="73"/>
      <c r="Z20" s="73"/>
      <c r="AA20" s="73"/>
      <c r="AB20" s="73"/>
      <c r="AC20" s="74"/>
      <c r="AD20" s="72">
        <f t="shared" si="0"/>
        <v>1</v>
      </c>
      <c r="AE20" s="2"/>
      <c r="AF20" s="2"/>
    </row>
    <row r="21" spans="1:32" ht="30" customHeight="1">
      <c r="A21" s="58">
        <v>142</v>
      </c>
      <c r="B21" s="5" t="s">
        <v>46</v>
      </c>
      <c r="C21" s="47" t="s">
        <v>6</v>
      </c>
      <c r="D21" s="48" t="s">
        <v>47</v>
      </c>
      <c r="E21" s="48" t="s">
        <v>493</v>
      </c>
      <c r="F21" s="73"/>
      <c r="G21" s="73"/>
      <c r="H21" s="73"/>
      <c r="I21" s="73"/>
      <c r="J21" s="73"/>
      <c r="K21" s="73"/>
      <c r="L21" s="73"/>
      <c r="M21" s="73"/>
      <c r="N21" s="73"/>
      <c r="O21" s="73"/>
      <c r="P21" s="73"/>
      <c r="Q21" s="73"/>
      <c r="R21" s="73"/>
      <c r="S21" s="73"/>
      <c r="T21" s="73"/>
      <c r="U21" s="73"/>
      <c r="V21" s="73"/>
      <c r="W21" s="73">
        <v>1</v>
      </c>
      <c r="X21" s="73"/>
      <c r="Y21" s="73"/>
      <c r="Z21" s="73"/>
      <c r="AA21" s="73"/>
      <c r="AB21" s="73"/>
      <c r="AC21" s="74"/>
      <c r="AD21" s="72">
        <f t="shared" si="0"/>
        <v>1</v>
      </c>
      <c r="AE21" s="2"/>
      <c r="AF21" s="2"/>
    </row>
    <row r="22" spans="1:32" ht="30" customHeight="1">
      <c r="A22" s="57">
        <v>46</v>
      </c>
      <c r="B22" s="5" t="s">
        <v>48</v>
      </c>
      <c r="C22" s="47" t="s">
        <v>12</v>
      </c>
      <c r="D22" s="6" t="s">
        <v>49</v>
      </c>
      <c r="E22" s="6" t="s">
        <v>50</v>
      </c>
      <c r="F22" s="73"/>
      <c r="G22" s="73"/>
      <c r="H22" s="73"/>
      <c r="I22" s="73"/>
      <c r="J22" s="73"/>
      <c r="K22" s="73"/>
      <c r="L22" s="73"/>
      <c r="M22" s="73"/>
      <c r="N22" s="73"/>
      <c r="O22" s="73"/>
      <c r="P22" s="73"/>
      <c r="Q22" s="73"/>
      <c r="R22" s="73"/>
      <c r="S22" s="73"/>
      <c r="T22" s="73"/>
      <c r="U22" s="73">
        <v>1</v>
      </c>
      <c r="V22" s="73"/>
      <c r="W22" s="73"/>
      <c r="X22" s="73"/>
      <c r="Y22" s="73"/>
      <c r="Z22" s="73"/>
      <c r="AA22" s="73"/>
      <c r="AB22" s="73"/>
      <c r="AC22" s="74"/>
      <c r="AD22" s="72">
        <f t="shared" si="0"/>
        <v>1</v>
      </c>
      <c r="AE22" s="2"/>
      <c r="AF22" s="2"/>
    </row>
    <row r="23" spans="1:32" ht="30" customHeight="1">
      <c r="A23" s="57">
        <v>130</v>
      </c>
      <c r="B23" s="5" t="s">
        <v>51</v>
      </c>
      <c r="C23" s="47" t="s">
        <v>6</v>
      </c>
      <c r="D23" s="48" t="s">
        <v>52</v>
      </c>
      <c r="E23" s="48" t="s">
        <v>53</v>
      </c>
      <c r="F23" s="73"/>
      <c r="G23" s="73"/>
      <c r="H23" s="73"/>
      <c r="I23" s="73"/>
      <c r="J23" s="73"/>
      <c r="K23" s="73"/>
      <c r="L23" s="73"/>
      <c r="M23" s="73"/>
      <c r="N23" s="73"/>
      <c r="O23" s="73"/>
      <c r="P23" s="73"/>
      <c r="Q23" s="73"/>
      <c r="R23" s="73"/>
      <c r="S23" s="73"/>
      <c r="T23" s="73"/>
      <c r="U23" s="73"/>
      <c r="V23" s="73"/>
      <c r="W23" s="73"/>
      <c r="X23" s="73">
        <v>1</v>
      </c>
      <c r="Y23" s="73"/>
      <c r="Z23" s="73"/>
      <c r="AA23" s="73"/>
      <c r="AB23" s="73"/>
      <c r="AC23" s="74"/>
      <c r="AD23" s="72">
        <f t="shared" si="0"/>
        <v>1</v>
      </c>
      <c r="AE23" s="2"/>
      <c r="AF23" s="2"/>
    </row>
    <row r="24" spans="1:32" ht="30" customHeight="1">
      <c r="A24" s="57">
        <v>82</v>
      </c>
      <c r="B24" s="5" t="s">
        <v>54</v>
      </c>
      <c r="C24" s="47" t="s">
        <v>6</v>
      </c>
      <c r="D24" s="48" t="s">
        <v>55</v>
      </c>
      <c r="E24" s="48" t="s">
        <v>56</v>
      </c>
      <c r="F24" s="73"/>
      <c r="G24" s="73"/>
      <c r="H24" s="73"/>
      <c r="I24" s="73"/>
      <c r="J24" s="73"/>
      <c r="K24" s="73">
        <v>1</v>
      </c>
      <c r="L24" s="73"/>
      <c r="M24" s="73"/>
      <c r="N24" s="73"/>
      <c r="O24" s="73"/>
      <c r="P24" s="73"/>
      <c r="Q24" s="73">
        <v>1</v>
      </c>
      <c r="R24" s="73"/>
      <c r="S24" s="73"/>
      <c r="T24" s="73"/>
      <c r="U24" s="73"/>
      <c r="V24" s="73"/>
      <c r="W24" s="73"/>
      <c r="X24" s="73"/>
      <c r="Y24" s="73"/>
      <c r="Z24" s="73">
        <v>1</v>
      </c>
      <c r="AA24" s="73"/>
      <c r="AB24" s="73"/>
      <c r="AC24" s="74"/>
      <c r="AD24" s="72">
        <f t="shared" si="0"/>
        <v>3</v>
      </c>
      <c r="AE24" s="2"/>
      <c r="AF24" s="2"/>
    </row>
    <row r="25" spans="1:32" ht="30" customHeight="1">
      <c r="A25" s="58">
        <v>86</v>
      </c>
      <c r="B25" s="5" t="s">
        <v>57</v>
      </c>
      <c r="C25" s="47" t="s">
        <v>6</v>
      </c>
      <c r="D25" s="48" t="s">
        <v>58</v>
      </c>
      <c r="E25" s="48" t="s">
        <v>59</v>
      </c>
      <c r="F25" s="73">
        <v>2</v>
      </c>
      <c r="G25" s="73"/>
      <c r="H25" s="73"/>
      <c r="I25" s="73"/>
      <c r="J25" s="73"/>
      <c r="K25" s="73"/>
      <c r="L25" s="73"/>
      <c r="M25" s="73">
        <v>1</v>
      </c>
      <c r="N25" s="73"/>
      <c r="O25" s="73"/>
      <c r="P25" s="73">
        <v>1</v>
      </c>
      <c r="Q25" s="73">
        <v>1</v>
      </c>
      <c r="R25" s="73"/>
      <c r="S25" s="73"/>
      <c r="T25" s="73"/>
      <c r="U25" s="73"/>
      <c r="V25" s="73">
        <v>1</v>
      </c>
      <c r="W25" s="73">
        <v>1</v>
      </c>
      <c r="X25" s="73"/>
      <c r="Y25" s="73"/>
      <c r="Z25" s="73">
        <v>1</v>
      </c>
      <c r="AA25" s="73">
        <v>1</v>
      </c>
      <c r="AB25" s="73"/>
      <c r="AC25" s="74"/>
      <c r="AD25" s="72">
        <f t="shared" si="0"/>
        <v>9</v>
      </c>
      <c r="AE25" s="2"/>
      <c r="AF25" s="2"/>
    </row>
    <row r="26" spans="1:32" ht="30" customHeight="1">
      <c r="A26" s="57">
        <v>42</v>
      </c>
      <c r="B26" s="5" t="s">
        <v>60</v>
      </c>
      <c r="C26" s="47" t="s">
        <v>12</v>
      </c>
      <c r="D26" s="9" t="s">
        <v>61</v>
      </c>
      <c r="E26" s="9" t="s">
        <v>14</v>
      </c>
      <c r="F26" s="73"/>
      <c r="G26" s="73"/>
      <c r="H26" s="73"/>
      <c r="I26" s="73"/>
      <c r="J26" s="73"/>
      <c r="K26" s="73"/>
      <c r="L26" s="73"/>
      <c r="M26" s="73"/>
      <c r="N26" s="73"/>
      <c r="O26" s="73"/>
      <c r="P26" s="73">
        <v>2</v>
      </c>
      <c r="Q26" s="73"/>
      <c r="R26" s="73"/>
      <c r="S26" s="73"/>
      <c r="T26" s="73"/>
      <c r="U26" s="73"/>
      <c r="V26" s="73"/>
      <c r="W26" s="73"/>
      <c r="X26" s="73"/>
      <c r="Y26" s="73"/>
      <c r="Z26" s="73"/>
      <c r="AA26" s="73"/>
      <c r="AB26" s="73"/>
      <c r="AC26" s="74"/>
      <c r="AD26" s="72">
        <f t="shared" si="0"/>
        <v>2</v>
      </c>
      <c r="AE26" s="2"/>
      <c r="AF26" s="2"/>
    </row>
    <row r="27" spans="1:32" ht="30" customHeight="1">
      <c r="A27" s="57">
        <v>60</v>
      </c>
      <c r="B27" s="5" t="s">
        <v>62</v>
      </c>
      <c r="C27" s="47" t="s">
        <v>12</v>
      </c>
      <c r="D27" s="6" t="s">
        <v>63</v>
      </c>
      <c r="E27" s="6" t="s">
        <v>64</v>
      </c>
      <c r="F27" s="73"/>
      <c r="G27" s="73"/>
      <c r="H27" s="73">
        <v>1</v>
      </c>
      <c r="I27" s="73"/>
      <c r="J27" s="73"/>
      <c r="K27" s="73"/>
      <c r="L27" s="73"/>
      <c r="M27" s="73"/>
      <c r="N27" s="73"/>
      <c r="O27" s="73"/>
      <c r="P27" s="73"/>
      <c r="Q27" s="73"/>
      <c r="R27" s="73"/>
      <c r="S27" s="73"/>
      <c r="T27" s="73"/>
      <c r="U27" s="73"/>
      <c r="V27" s="73"/>
      <c r="W27" s="73"/>
      <c r="X27" s="73"/>
      <c r="Y27" s="73">
        <v>1</v>
      </c>
      <c r="Z27" s="73">
        <v>1</v>
      </c>
      <c r="AA27" s="73"/>
      <c r="AB27" s="73"/>
      <c r="AC27" s="74"/>
      <c r="AD27" s="72">
        <f t="shared" si="0"/>
        <v>3</v>
      </c>
      <c r="AE27" s="2"/>
      <c r="AF27" s="2"/>
    </row>
    <row r="28" spans="1:32" ht="30" customHeight="1">
      <c r="A28" s="57">
        <v>151</v>
      </c>
      <c r="B28" s="5" t="s">
        <v>65</v>
      </c>
      <c r="C28" s="47" t="s">
        <v>6</v>
      </c>
      <c r="D28" s="48" t="s">
        <v>66</v>
      </c>
      <c r="E28" s="48" t="s">
        <v>67</v>
      </c>
      <c r="F28" s="73"/>
      <c r="G28" s="73"/>
      <c r="H28" s="73"/>
      <c r="I28" s="73"/>
      <c r="J28" s="73"/>
      <c r="K28" s="73"/>
      <c r="L28" s="73"/>
      <c r="M28" s="73"/>
      <c r="N28" s="73"/>
      <c r="O28" s="73"/>
      <c r="P28" s="73"/>
      <c r="Q28" s="73"/>
      <c r="R28" s="73"/>
      <c r="S28" s="73"/>
      <c r="T28" s="73"/>
      <c r="U28" s="73"/>
      <c r="V28" s="73"/>
      <c r="W28" s="73"/>
      <c r="X28" s="73"/>
      <c r="Y28" s="73">
        <v>1</v>
      </c>
      <c r="Z28" s="73"/>
      <c r="AA28" s="73"/>
      <c r="AB28" s="73"/>
      <c r="AC28" s="74"/>
      <c r="AD28" s="72">
        <f t="shared" si="0"/>
        <v>1</v>
      </c>
      <c r="AE28" s="2"/>
      <c r="AF28" s="2"/>
    </row>
    <row r="29" spans="1:32" ht="30" customHeight="1">
      <c r="A29" s="58">
        <v>125</v>
      </c>
      <c r="B29" s="5" t="s">
        <v>68</v>
      </c>
      <c r="C29" s="47" t="s">
        <v>6</v>
      </c>
      <c r="D29" s="48" t="s">
        <v>69</v>
      </c>
      <c r="E29" s="48" t="s">
        <v>70</v>
      </c>
      <c r="F29" s="73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3"/>
      <c r="R29" s="73"/>
      <c r="S29" s="73">
        <v>1</v>
      </c>
      <c r="T29" s="73"/>
      <c r="U29" s="73"/>
      <c r="V29" s="73">
        <v>1</v>
      </c>
      <c r="W29" s="73"/>
      <c r="X29" s="73">
        <v>1</v>
      </c>
      <c r="Y29" s="73"/>
      <c r="Z29" s="73"/>
      <c r="AA29" s="73"/>
      <c r="AB29" s="73"/>
      <c r="AC29" s="74"/>
      <c r="AD29" s="72">
        <f t="shared" si="0"/>
        <v>3</v>
      </c>
      <c r="AE29" s="2"/>
      <c r="AF29" s="2"/>
    </row>
    <row r="30" spans="1:32" ht="30" customHeight="1">
      <c r="A30" s="57">
        <v>180</v>
      </c>
      <c r="B30" s="5" t="s">
        <v>71</v>
      </c>
      <c r="C30" s="47" t="s">
        <v>12</v>
      </c>
      <c r="D30" s="6" t="s">
        <v>72</v>
      </c>
      <c r="E30" s="6" t="s">
        <v>73</v>
      </c>
      <c r="F30" s="73"/>
      <c r="G30" s="73"/>
      <c r="H30" s="73"/>
      <c r="I30" s="73"/>
      <c r="J30" s="73"/>
      <c r="K30" s="73"/>
      <c r="L30" s="73"/>
      <c r="M30" s="73"/>
      <c r="N30" s="73"/>
      <c r="O30" s="73"/>
      <c r="P30" s="73"/>
      <c r="Q30" s="73"/>
      <c r="R30" s="73"/>
      <c r="S30" s="73"/>
      <c r="T30" s="73"/>
      <c r="U30" s="73">
        <v>1</v>
      </c>
      <c r="V30" s="73"/>
      <c r="W30" s="73"/>
      <c r="X30" s="73">
        <v>1</v>
      </c>
      <c r="Y30" s="73"/>
      <c r="Z30" s="73"/>
      <c r="AA30" s="73"/>
      <c r="AB30" s="73"/>
      <c r="AC30" s="74"/>
      <c r="AD30" s="72">
        <f t="shared" si="0"/>
        <v>2</v>
      </c>
      <c r="AE30" s="2"/>
      <c r="AF30" s="2"/>
    </row>
    <row r="31" spans="1:32" ht="30" customHeight="1">
      <c r="A31" s="57">
        <v>2</v>
      </c>
      <c r="B31" s="5" t="s">
        <v>74</v>
      </c>
      <c r="C31" s="47" t="s">
        <v>6</v>
      </c>
      <c r="D31" s="9" t="s">
        <v>75</v>
      </c>
      <c r="E31" s="9" t="s">
        <v>76</v>
      </c>
      <c r="F31" s="73"/>
      <c r="G31" s="73">
        <v>1</v>
      </c>
      <c r="H31" s="73"/>
      <c r="I31" s="73"/>
      <c r="J31" s="73"/>
      <c r="K31" s="73"/>
      <c r="L31" s="73">
        <v>1</v>
      </c>
      <c r="M31" s="73"/>
      <c r="N31" s="73"/>
      <c r="O31" s="73"/>
      <c r="P31" s="73"/>
      <c r="Q31" s="73"/>
      <c r="R31" s="73"/>
      <c r="S31" s="73"/>
      <c r="T31" s="73"/>
      <c r="U31" s="73"/>
      <c r="V31" s="73"/>
      <c r="W31" s="73"/>
      <c r="X31" s="73"/>
      <c r="Y31" s="73"/>
      <c r="Z31" s="73"/>
      <c r="AA31" s="73"/>
      <c r="AB31" s="73"/>
      <c r="AC31" s="74"/>
      <c r="AD31" s="72">
        <f t="shared" si="0"/>
        <v>2</v>
      </c>
      <c r="AE31" s="2"/>
      <c r="AF31" s="2"/>
    </row>
    <row r="32" spans="1:32" ht="30" customHeight="1">
      <c r="A32" s="57">
        <v>22</v>
      </c>
      <c r="B32" s="5" t="s">
        <v>77</v>
      </c>
      <c r="C32" s="47" t="s">
        <v>6</v>
      </c>
      <c r="D32" s="6" t="s">
        <v>78</v>
      </c>
      <c r="E32" s="6" t="s">
        <v>79</v>
      </c>
      <c r="F32" s="73"/>
      <c r="G32" s="73"/>
      <c r="H32" s="73"/>
      <c r="I32" s="73"/>
      <c r="J32" s="73"/>
      <c r="K32" s="73"/>
      <c r="L32" s="73"/>
      <c r="M32" s="73"/>
      <c r="N32" s="73"/>
      <c r="O32" s="73"/>
      <c r="P32" s="73"/>
      <c r="Q32" s="73"/>
      <c r="R32" s="73">
        <v>1</v>
      </c>
      <c r="S32" s="73"/>
      <c r="T32" s="73"/>
      <c r="U32" s="73"/>
      <c r="V32" s="73">
        <v>1</v>
      </c>
      <c r="W32" s="73"/>
      <c r="X32" s="73"/>
      <c r="Y32" s="73"/>
      <c r="Z32" s="73"/>
      <c r="AA32" s="73"/>
      <c r="AB32" s="73"/>
      <c r="AC32" s="74"/>
      <c r="AD32" s="72">
        <f t="shared" si="0"/>
        <v>2</v>
      </c>
      <c r="AE32" s="2"/>
      <c r="AF32" s="2"/>
    </row>
    <row r="33" spans="1:32" ht="30" customHeight="1">
      <c r="A33" s="58">
        <v>101</v>
      </c>
      <c r="B33" s="5" t="s">
        <v>80</v>
      </c>
      <c r="C33" s="47" t="s">
        <v>6</v>
      </c>
      <c r="D33" s="48" t="s">
        <v>81</v>
      </c>
      <c r="E33" s="48" t="s">
        <v>82</v>
      </c>
      <c r="F33" s="73"/>
      <c r="G33" s="73"/>
      <c r="H33" s="73"/>
      <c r="I33" s="73"/>
      <c r="J33" s="73"/>
      <c r="K33" s="73"/>
      <c r="L33" s="73"/>
      <c r="M33" s="73"/>
      <c r="N33" s="73">
        <v>11</v>
      </c>
      <c r="O33" s="73">
        <v>11</v>
      </c>
      <c r="P33" s="73"/>
      <c r="Q33" s="73"/>
      <c r="R33" s="73"/>
      <c r="S33" s="73"/>
      <c r="T33" s="73"/>
      <c r="U33" s="73"/>
      <c r="V33" s="73"/>
      <c r="W33" s="73"/>
      <c r="X33" s="73"/>
      <c r="Y33" s="73"/>
      <c r="Z33" s="73"/>
      <c r="AA33" s="73">
        <v>21</v>
      </c>
      <c r="AB33" s="73"/>
      <c r="AC33" s="74"/>
      <c r="AD33" s="72">
        <f t="shared" si="0"/>
        <v>43</v>
      </c>
      <c r="AE33" s="2"/>
      <c r="AF33" s="2"/>
    </row>
    <row r="34" spans="1:32" ht="30" customHeight="1">
      <c r="A34" s="57">
        <v>79</v>
      </c>
      <c r="B34" s="5" t="s">
        <v>83</v>
      </c>
      <c r="C34" s="47" t="s">
        <v>6</v>
      </c>
      <c r="D34" s="48" t="s">
        <v>84</v>
      </c>
      <c r="E34" s="48" t="s">
        <v>491</v>
      </c>
      <c r="F34" s="73">
        <v>1</v>
      </c>
      <c r="G34" s="73"/>
      <c r="H34" s="73"/>
      <c r="I34" s="73"/>
      <c r="J34" s="73"/>
      <c r="K34" s="73"/>
      <c r="L34" s="73">
        <v>1</v>
      </c>
      <c r="M34" s="73"/>
      <c r="N34" s="73"/>
      <c r="O34" s="73"/>
      <c r="P34" s="73"/>
      <c r="Q34" s="73"/>
      <c r="R34" s="73"/>
      <c r="S34" s="73">
        <v>1</v>
      </c>
      <c r="T34" s="73">
        <v>1</v>
      </c>
      <c r="U34" s="73"/>
      <c r="V34" s="73"/>
      <c r="W34" s="73">
        <v>2</v>
      </c>
      <c r="X34" s="73"/>
      <c r="Y34" s="73"/>
      <c r="Z34" s="73"/>
      <c r="AA34" s="73"/>
      <c r="AB34" s="73"/>
      <c r="AC34" s="74"/>
      <c r="AD34" s="72">
        <f t="shared" si="0"/>
        <v>6</v>
      </c>
      <c r="AE34" s="2"/>
      <c r="AF34" s="2"/>
    </row>
    <row r="35" spans="1:32" ht="30" customHeight="1">
      <c r="A35" s="57">
        <v>69</v>
      </c>
      <c r="B35" s="5" t="s">
        <v>85</v>
      </c>
      <c r="C35" s="47" t="s">
        <v>12</v>
      </c>
      <c r="D35" s="6" t="s">
        <v>86</v>
      </c>
      <c r="E35" s="6" t="s">
        <v>87</v>
      </c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3"/>
      <c r="Q35" s="73"/>
      <c r="R35" s="73"/>
      <c r="S35" s="73"/>
      <c r="T35" s="73"/>
      <c r="U35" s="73"/>
      <c r="V35" s="73"/>
      <c r="W35" s="73"/>
      <c r="X35" s="73"/>
      <c r="Y35" s="73"/>
      <c r="Z35" s="73"/>
      <c r="AA35" s="73">
        <v>1</v>
      </c>
      <c r="AB35" s="73"/>
      <c r="AC35" s="74"/>
      <c r="AD35" s="72">
        <f t="shared" si="0"/>
        <v>1</v>
      </c>
      <c r="AE35" s="2"/>
      <c r="AF35" s="2"/>
    </row>
    <row r="36" spans="1:32" ht="30" customHeight="1">
      <c r="A36" s="57">
        <v>129</v>
      </c>
      <c r="B36" s="5" t="s">
        <v>88</v>
      </c>
      <c r="C36" s="47" t="s">
        <v>6</v>
      </c>
      <c r="D36" s="48" t="s">
        <v>69</v>
      </c>
      <c r="E36" s="48" t="s">
        <v>89</v>
      </c>
      <c r="F36" s="73"/>
      <c r="G36" s="73"/>
      <c r="H36" s="73">
        <v>1</v>
      </c>
      <c r="I36" s="73"/>
      <c r="J36" s="73"/>
      <c r="K36" s="73"/>
      <c r="L36" s="73"/>
      <c r="M36" s="73"/>
      <c r="N36" s="73"/>
      <c r="O36" s="73"/>
      <c r="P36" s="73"/>
      <c r="Q36" s="73">
        <v>1</v>
      </c>
      <c r="R36" s="73"/>
      <c r="S36" s="73"/>
      <c r="T36" s="73"/>
      <c r="U36" s="73"/>
      <c r="V36" s="73"/>
      <c r="W36" s="73"/>
      <c r="X36" s="73"/>
      <c r="Y36" s="73"/>
      <c r="Z36" s="73"/>
      <c r="AA36" s="73"/>
      <c r="AB36" s="73"/>
      <c r="AC36" s="74"/>
      <c r="AD36" s="72">
        <f t="shared" si="0"/>
        <v>2</v>
      </c>
      <c r="AE36" s="2"/>
      <c r="AF36" s="2"/>
    </row>
    <row r="37" spans="1:32" ht="30" customHeight="1">
      <c r="A37" s="58">
        <v>145</v>
      </c>
      <c r="B37" s="5" t="s">
        <v>90</v>
      </c>
      <c r="C37" s="47" t="s">
        <v>6</v>
      </c>
      <c r="D37" s="48" t="s">
        <v>91</v>
      </c>
      <c r="E37" s="48" t="s">
        <v>92</v>
      </c>
      <c r="F37" s="73"/>
      <c r="G37" s="73"/>
      <c r="H37" s="73"/>
      <c r="I37" s="73"/>
      <c r="J37" s="73"/>
      <c r="K37" s="73"/>
      <c r="L37" s="73"/>
      <c r="M37" s="73"/>
      <c r="N37" s="73"/>
      <c r="O37" s="73"/>
      <c r="P37" s="73"/>
      <c r="Q37" s="73"/>
      <c r="R37" s="73"/>
      <c r="S37" s="73"/>
      <c r="T37" s="73"/>
      <c r="U37" s="73"/>
      <c r="V37" s="73"/>
      <c r="W37" s="73">
        <v>1</v>
      </c>
      <c r="X37" s="73"/>
      <c r="Y37" s="73"/>
      <c r="Z37" s="73"/>
      <c r="AA37" s="73"/>
      <c r="AB37" s="73"/>
      <c r="AC37" s="74"/>
      <c r="AD37" s="72">
        <f t="shared" ref="AD37:AD100" si="1">SUM(F37:AC37)</f>
        <v>1</v>
      </c>
      <c r="AE37" s="2"/>
      <c r="AF37" s="2"/>
    </row>
    <row r="38" spans="1:32" ht="30" customHeight="1">
      <c r="A38" s="57">
        <v>1</v>
      </c>
      <c r="B38" s="5" t="s">
        <v>93</v>
      </c>
      <c r="C38" s="47" t="s">
        <v>6</v>
      </c>
      <c r="D38" s="9" t="s">
        <v>94</v>
      </c>
      <c r="E38" s="9" t="s">
        <v>95</v>
      </c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>
        <v>1</v>
      </c>
      <c r="R38" s="73"/>
      <c r="S38" s="73"/>
      <c r="T38" s="73"/>
      <c r="U38" s="73"/>
      <c r="V38" s="73">
        <v>2</v>
      </c>
      <c r="W38" s="73"/>
      <c r="X38" s="73"/>
      <c r="Y38" s="73"/>
      <c r="Z38" s="73"/>
      <c r="AA38" s="73"/>
      <c r="AB38" s="73"/>
      <c r="AC38" s="74"/>
      <c r="AD38" s="72">
        <f t="shared" si="1"/>
        <v>3</v>
      </c>
      <c r="AE38" s="2"/>
      <c r="AF38" s="2"/>
    </row>
    <row r="39" spans="1:32" ht="30" customHeight="1">
      <c r="A39" s="57">
        <v>144</v>
      </c>
      <c r="B39" s="5" t="s">
        <v>96</v>
      </c>
      <c r="C39" s="47" t="s">
        <v>6</v>
      </c>
      <c r="D39" s="48" t="s">
        <v>91</v>
      </c>
      <c r="E39" s="48" t="s">
        <v>97</v>
      </c>
      <c r="F39" s="73"/>
      <c r="G39" s="73"/>
      <c r="H39" s="73"/>
      <c r="I39" s="73"/>
      <c r="J39" s="73"/>
      <c r="K39" s="73"/>
      <c r="L39" s="73"/>
      <c r="M39" s="73"/>
      <c r="N39" s="73"/>
      <c r="O39" s="73"/>
      <c r="P39" s="73"/>
      <c r="Q39" s="73"/>
      <c r="R39" s="73"/>
      <c r="S39" s="73"/>
      <c r="T39" s="73"/>
      <c r="U39" s="73"/>
      <c r="V39" s="73"/>
      <c r="W39" s="73">
        <v>1</v>
      </c>
      <c r="X39" s="73"/>
      <c r="Y39" s="73"/>
      <c r="Z39" s="73"/>
      <c r="AA39" s="73"/>
      <c r="AB39" s="73"/>
      <c r="AC39" s="74"/>
      <c r="AD39" s="72">
        <f t="shared" si="1"/>
        <v>1</v>
      </c>
      <c r="AE39" s="2"/>
      <c r="AF39" s="2"/>
    </row>
    <row r="40" spans="1:32" ht="30" customHeight="1">
      <c r="A40" s="57">
        <v>57</v>
      </c>
      <c r="B40" s="5" t="s">
        <v>98</v>
      </c>
      <c r="C40" s="47" t="s">
        <v>12</v>
      </c>
      <c r="D40" s="6" t="s">
        <v>99</v>
      </c>
      <c r="E40" s="6" t="s">
        <v>14</v>
      </c>
      <c r="F40" s="73"/>
      <c r="G40" s="73"/>
      <c r="H40" s="73"/>
      <c r="I40" s="73"/>
      <c r="J40" s="73"/>
      <c r="K40" s="73"/>
      <c r="L40" s="73"/>
      <c r="M40" s="73"/>
      <c r="N40" s="73"/>
      <c r="O40" s="73"/>
      <c r="P40" s="73">
        <v>1</v>
      </c>
      <c r="Q40" s="73"/>
      <c r="R40" s="73"/>
      <c r="S40" s="73"/>
      <c r="T40" s="73"/>
      <c r="U40" s="73"/>
      <c r="V40" s="73"/>
      <c r="W40" s="73"/>
      <c r="X40" s="73"/>
      <c r="Y40" s="73"/>
      <c r="Z40" s="73"/>
      <c r="AA40" s="73"/>
      <c r="AB40" s="73"/>
      <c r="AC40" s="74"/>
      <c r="AD40" s="72">
        <f t="shared" si="1"/>
        <v>1</v>
      </c>
      <c r="AE40" s="2"/>
      <c r="AF40" s="2"/>
    </row>
    <row r="41" spans="1:32" ht="30" customHeight="1">
      <c r="A41" s="58">
        <v>20</v>
      </c>
      <c r="B41" s="5" t="s">
        <v>100</v>
      </c>
      <c r="C41" s="47" t="s">
        <v>6</v>
      </c>
      <c r="D41" s="6" t="s">
        <v>101</v>
      </c>
      <c r="E41" s="6" t="s">
        <v>102</v>
      </c>
      <c r="F41" s="73"/>
      <c r="G41" s="73"/>
      <c r="H41" s="73"/>
      <c r="I41" s="73"/>
      <c r="J41" s="73"/>
      <c r="K41" s="73"/>
      <c r="L41" s="73"/>
      <c r="M41" s="73"/>
      <c r="N41" s="73">
        <v>1</v>
      </c>
      <c r="O41" s="73"/>
      <c r="P41" s="73"/>
      <c r="Q41" s="73"/>
      <c r="R41" s="73"/>
      <c r="S41" s="73"/>
      <c r="T41" s="73"/>
      <c r="U41" s="73"/>
      <c r="V41" s="73"/>
      <c r="W41" s="73"/>
      <c r="X41" s="73">
        <v>3</v>
      </c>
      <c r="Y41" s="73"/>
      <c r="Z41" s="73"/>
      <c r="AA41" s="73"/>
      <c r="AB41" s="73"/>
      <c r="AC41" s="74"/>
      <c r="AD41" s="72">
        <f t="shared" si="1"/>
        <v>4</v>
      </c>
      <c r="AE41" s="2"/>
      <c r="AF41" s="2"/>
    </row>
    <row r="42" spans="1:32" ht="30" customHeight="1">
      <c r="A42" s="57">
        <v>18</v>
      </c>
      <c r="B42" s="5" t="s">
        <v>103</v>
      </c>
      <c r="C42" s="47" t="s">
        <v>6</v>
      </c>
      <c r="D42" s="6" t="s">
        <v>104</v>
      </c>
      <c r="E42" s="6" t="s">
        <v>105</v>
      </c>
      <c r="F42" s="73"/>
      <c r="G42" s="73"/>
      <c r="H42" s="73"/>
      <c r="I42" s="73"/>
      <c r="J42" s="73"/>
      <c r="K42" s="73"/>
      <c r="L42" s="73"/>
      <c r="M42" s="73"/>
      <c r="N42" s="73">
        <v>1</v>
      </c>
      <c r="O42" s="73"/>
      <c r="P42" s="73"/>
      <c r="Q42" s="73"/>
      <c r="R42" s="73"/>
      <c r="S42" s="73"/>
      <c r="T42" s="73"/>
      <c r="U42" s="73"/>
      <c r="V42" s="73"/>
      <c r="W42" s="73"/>
      <c r="X42" s="73"/>
      <c r="Y42" s="73"/>
      <c r="Z42" s="73"/>
      <c r="AA42" s="73">
        <v>1</v>
      </c>
      <c r="AB42" s="73">
        <v>2</v>
      </c>
      <c r="AC42" s="74"/>
      <c r="AD42" s="72">
        <f t="shared" si="1"/>
        <v>4</v>
      </c>
      <c r="AE42" s="2"/>
      <c r="AF42" s="2"/>
    </row>
    <row r="43" spans="1:32" ht="30" customHeight="1" thickBot="1">
      <c r="A43" s="59">
        <v>6</v>
      </c>
      <c r="B43" s="10" t="s">
        <v>106</v>
      </c>
      <c r="C43" s="49" t="s">
        <v>6</v>
      </c>
      <c r="D43" s="11" t="s">
        <v>69</v>
      </c>
      <c r="E43" s="11" t="s">
        <v>107</v>
      </c>
      <c r="F43" s="78"/>
      <c r="G43" s="78"/>
      <c r="H43" s="78"/>
      <c r="I43" s="78">
        <v>1</v>
      </c>
      <c r="J43" s="78"/>
      <c r="K43" s="78"/>
      <c r="L43" s="78"/>
      <c r="M43" s="78"/>
      <c r="N43" s="78"/>
      <c r="O43" s="78"/>
      <c r="P43" s="78"/>
      <c r="Q43" s="78"/>
      <c r="R43" s="78"/>
      <c r="S43" s="78"/>
      <c r="T43" s="78"/>
      <c r="U43" s="78"/>
      <c r="V43" s="78">
        <v>1</v>
      </c>
      <c r="W43" s="78"/>
      <c r="X43" s="78"/>
      <c r="Y43" s="78"/>
      <c r="Z43" s="78"/>
      <c r="AA43" s="78"/>
      <c r="AB43" s="78"/>
      <c r="AC43" s="79"/>
      <c r="AD43" s="80">
        <f t="shared" si="1"/>
        <v>2</v>
      </c>
      <c r="AE43" s="2"/>
      <c r="AF43" s="2"/>
    </row>
    <row r="44" spans="1:32" ht="30" customHeight="1">
      <c r="A44" s="58">
        <v>78</v>
      </c>
      <c r="B44" s="7" t="s">
        <v>108</v>
      </c>
      <c r="C44" s="45" t="s">
        <v>6</v>
      </c>
      <c r="D44" s="46" t="s">
        <v>109</v>
      </c>
      <c r="E44" s="46" t="s">
        <v>515</v>
      </c>
      <c r="F44" s="76"/>
      <c r="G44" s="76"/>
      <c r="H44" s="76"/>
      <c r="I44" s="76"/>
      <c r="J44" s="76"/>
      <c r="K44" s="76"/>
      <c r="L44" s="76"/>
      <c r="M44" s="76"/>
      <c r="N44" s="76"/>
      <c r="O44" s="76"/>
      <c r="P44" s="76"/>
      <c r="Q44" s="76"/>
      <c r="R44" s="76"/>
      <c r="S44" s="76">
        <v>2</v>
      </c>
      <c r="T44" s="76"/>
      <c r="U44" s="76"/>
      <c r="V44" s="76"/>
      <c r="W44" s="76">
        <v>1</v>
      </c>
      <c r="X44" s="76"/>
      <c r="Y44" s="76"/>
      <c r="Z44" s="76"/>
      <c r="AA44" s="76"/>
      <c r="AB44" s="76"/>
      <c r="AC44" s="77"/>
      <c r="AD44" s="72">
        <f t="shared" si="1"/>
        <v>3</v>
      </c>
      <c r="AE44" s="2"/>
      <c r="AF44" s="2"/>
    </row>
    <row r="45" spans="1:32" ht="30" customHeight="1">
      <c r="A45" s="58">
        <v>35</v>
      </c>
      <c r="B45" s="5" t="s">
        <v>110</v>
      </c>
      <c r="C45" s="47" t="s">
        <v>6</v>
      </c>
      <c r="D45" s="6" t="s">
        <v>111</v>
      </c>
      <c r="E45" s="6" t="s">
        <v>112</v>
      </c>
      <c r="F45" s="73"/>
      <c r="G45" s="73"/>
      <c r="H45" s="73"/>
      <c r="I45" s="73"/>
      <c r="J45" s="73"/>
      <c r="K45" s="73"/>
      <c r="L45" s="73"/>
      <c r="M45" s="73">
        <v>2</v>
      </c>
      <c r="N45" s="73"/>
      <c r="O45" s="73"/>
      <c r="P45" s="73"/>
      <c r="Q45" s="73"/>
      <c r="R45" s="73"/>
      <c r="S45" s="73"/>
      <c r="T45" s="73"/>
      <c r="U45" s="73"/>
      <c r="V45" s="73"/>
      <c r="W45" s="73">
        <v>4</v>
      </c>
      <c r="X45" s="73"/>
      <c r="Y45" s="73"/>
      <c r="Z45" s="73"/>
      <c r="AA45" s="73"/>
      <c r="AB45" s="73"/>
      <c r="AC45" s="74"/>
      <c r="AD45" s="72">
        <f t="shared" si="1"/>
        <v>6</v>
      </c>
      <c r="AE45" s="2"/>
      <c r="AF45" s="2"/>
    </row>
    <row r="46" spans="1:32" ht="30" customHeight="1">
      <c r="A46" s="57">
        <v>75</v>
      </c>
      <c r="B46" s="4" t="s">
        <v>113</v>
      </c>
      <c r="C46" s="47" t="s">
        <v>6</v>
      </c>
      <c r="D46" s="48" t="s">
        <v>114</v>
      </c>
      <c r="E46" s="48" t="s">
        <v>514</v>
      </c>
      <c r="F46" s="73">
        <v>1</v>
      </c>
      <c r="G46" s="73"/>
      <c r="H46" s="73"/>
      <c r="I46" s="73"/>
      <c r="J46" s="73"/>
      <c r="K46" s="73"/>
      <c r="L46" s="73"/>
      <c r="M46" s="73"/>
      <c r="N46" s="73"/>
      <c r="O46" s="73"/>
      <c r="P46" s="73"/>
      <c r="Q46" s="73"/>
      <c r="R46" s="73"/>
      <c r="S46" s="73">
        <v>1</v>
      </c>
      <c r="T46" s="73"/>
      <c r="U46" s="73"/>
      <c r="V46" s="73"/>
      <c r="W46" s="73"/>
      <c r="X46" s="73"/>
      <c r="Y46" s="73"/>
      <c r="Z46" s="73"/>
      <c r="AA46" s="73"/>
      <c r="AB46" s="73"/>
      <c r="AC46" s="74"/>
      <c r="AD46" s="72">
        <f t="shared" si="1"/>
        <v>2</v>
      </c>
      <c r="AE46" s="2"/>
      <c r="AF46" s="2"/>
    </row>
    <row r="47" spans="1:32" ht="30" customHeight="1">
      <c r="A47" s="57">
        <v>16</v>
      </c>
      <c r="B47" s="4" t="s">
        <v>115</v>
      </c>
      <c r="C47" s="47" t="s">
        <v>6</v>
      </c>
      <c r="D47" s="6" t="s">
        <v>116</v>
      </c>
      <c r="E47" s="6" t="s">
        <v>117</v>
      </c>
      <c r="F47" s="73"/>
      <c r="G47" s="73"/>
      <c r="H47" s="73"/>
      <c r="I47" s="73"/>
      <c r="J47" s="73"/>
      <c r="K47" s="73">
        <v>2</v>
      </c>
      <c r="L47" s="73"/>
      <c r="M47" s="73"/>
      <c r="N47" s="73">
        <v>2</v>
      </c>
      <c r="O47" s="73"/>
      <c r="P47" s="73"/>
      <c r="Q47" s="73">
        <v>2</v>
      </c>
      <c r="R47" s="73"/>
      <c r="S47" s="73"/>
      <c r="T47" s="73"/>
      <c r="U47" s="73"/>
      <c r="V47" s="73"/>
      <c r="W47" s="73"/>
      <c r="X47" s="73"/>
      <c r="Y47" s="73"/>
      <c r="Z47" s="73"/>
      <c r="AA47" s="73"/>
      <c r="AB47" s="73"/>
      <c r="AC47" s="74"/>
      <c r="AD47" s="72">
        <f t="shared" si="1"/>
        <v>6</v>
      </c>
      <c r="AE47" s="2"/>
      <c r="AF47" s="2"/>
    </row>
    <row r="48" spans="1:32" ht="30" customHeight="1">
      <c r="A48" s="57">
        <v>128</v>
      </c>
      <c r="B48" s="4" t="s">
        <v>118</v>
      </c>
      <c r="C48" s="47" t="s">
        <v>6</v>
      </c>
      <c r="D48" s="48" t="s">
        <v>69</v>
      </c>
      <c r="E48" s="48" t="s">
        <v>119</v>
      </c>
      <c r="F48" s="73"/>
      <c r="G48" s="73"/>
      <c r="H48" s="73"/>
      <c r="I48" s="73"/>
      <c r="J48" s="73"/>
      <c r="K48" s="73"/>
      <c r="L48" s="73"/>
      <c r="M48" s="73">
        <v>1</v>
      </c>
      <c r="N48" s="73"/>
      <c r="O48" s="73"/>
      <c r="P48" s="73"/>
      <c r="Q48" s="73"/>
      <c r="R48" s="73"/>
      <c r="S48" s="73"/>
      <c r="T48" s="73"/>
      <c r="U48" s="73"/>
      <c r="V48" s="73">
        <v>1</v>
      </c>
      <c r="W48" s="73"/>
      <c r="X48" s="73"/>
      <c r="Y48" s="73"/>
      <c r="Z48" s="73"/>
      <c r="AA48" s="73"/>
      <c r="AB48" s="73"/>
      <c r="AC48" s="74"/>
      <c r="AD48" s="72">
        <f t="shared" si="1"/>
        <v>2</v>
      </c>
      <c r="AE48" s="2"/>
      <c r="AF48" s="2"/>
    </row>
    <row r="49" spans="1:32" ht="30" customHeight="1">
      <c r="A49" s="58">
        <v>107</v>
      </c>
      <c r="B49" s="5" t="s">
        <v>120</v>
      </c>
      <c r="C49" s="47" t="s">
        <v>6</v>
      </c>
      <c r="D49" s="48" t="s">
        <v>69</v>
      </c>
      <c r="E49" s="48" t="s">
        <v>121</v>
      </c>
      <c r="F49" s="73"/>
      <c r="G49" s="73"/>
      <c r="H49" s="73"/>
      <c r="I49" s="73"/>
      <c r="J49" s="73"/>
      <c r="K49" s="73"/>
      <c r="L49" s="73"/>
      <c r="M49" s="73"/>
      <c r="N49" s="73">
        <v>1</v>
      </c>
      <c r="O49" s="73"/>
      <c r="P49" s="73"/>
      <c r="Q49" s="73"/>
      <c r="R49" s="73"/>
      <c r="S49" s="73"/>
      <c r="T49" s="73"/>
      <c r="U49" s="73"/>
      <c r="V49" s="73"/>
      <c r="W49" s="73"/>
      <c r="X49" s="73"/>
      <c r="Y49" s="73"/>
      <c r="Z49" s="73"/>
      <c r="AA49" s="73"/>
      <c r="AB49" s="73"/>
      <c r="AC49" s="74"/>
      <c r="AD49" s="72">
        <f t="shared" si="1"/>
        <v>1</v>
      </c>
      <c r="AE49" s="2"/>
      <c r="AF49" s="2"/>
    </row>
    <row r="50" spans="1:32" ht="30" customHeight="1">
      <c r="A50" s="57">
        <v>118</v>
      </c>
      <c r="B50" s="5" t="s">
        <v>122</v>
      </c>
      <c r="C50" s="47" t="s">
        <v>6</v>
      </c>
      <c r="D50" s="48" t="s">
        <v>123</v>
      </c>
      <c r="E50" s="48" t="s">
        <v>124</v>
      </c>
      <c r="F50" s="73"/>
      <c r="G50" s="73"/>
      <c r="H50" s="73"/>
      <c r="I50" s="73"/>
      <c r="J50" s="73"/>
      <c r="K50" s="73"/>
      <c r="L50" s="73"/>
      <c r="M50" s="73"/>
      <c r="N50" s="73"/>
      <c r="O50" s="73">
        <v>1</v>
      </c>
      <c r="P50" s="73"/>
      <c r="Q50" s="73"/>
      <c r="R50" s="73"/>
      <c r="S50" s="73"/>
      <c r="T50" s="73"/>
      <c r="U50" s="73"/>
      <c r="V50" s="73"/>
      <c r="W50" s="73"/>
      <c r="X50" s="73"/>
      <c r="Y50" s="73"/>
      <c r="Z50" s="73"/>
      <c r="AA50" s="73"/>
      <c r="AB50" s="73"/>
      <c r="AC50" s="74"/>
      <c r="AD50" s="72">
        <f t="shared" si="1"/>
        <v>1</v>
      </c>
      <c r="AE50" s="2"/>
      <c r="AF50" s="2"/>
    </row>
    <row r="51" spans="1:32" ht="30" customHeight="1">
      <c r="A51" s="57">
        <v>119</v>
      </c>
      <c r="B51" s="5" t="s">
        <v>125</v>
      </c>
      <c r="C51" s="47" t="s">
        <v>6</v>
      </c>
      <c r="D51" s="48" t="s">
        <v>126</v>
      </c>
      <c r="E51" s="48" t="s">
        <v>124</v>
      </c>
      <c r="F51" s="73"/>
      <c r="G51" s="73"/>
      <c r="H51" s="73"/>
      <c r="I51" s="73"/>
      <c r="J51" s="73"/>
      <c r="K51" s="73"/>
      <c r="L51" s="73"/>
      <c r="M51" s="73"/>
      <c r="N51" s="73"/>
      <c r="O51" s="73">
        <v>1</v>
      </c>
      <c r="P51" s="73"/>
      <c r="Q51" s="73"/>
      <c r="R51" s="73"/>
      <c r="S51" s="73"/>
      <c r="T51" s="73"/>
      <c r="U51" s="73"/>
      <c r="V51" s="73"/>
      <c r="W51" s="73"/>
      <c r="X51" s="73"/>
      <c r="Y51" s="73"/>
      <c r="Z51" s="73"/>
      <c r="AA51" s="73"/>
      <c r="AB51" s="73"/>
      <c r="AC51" s="74"/>
      <c r="AD51" s="72">
        <f t="shared" si="1"/>
        <v>1</v>
      </c>
      <c r="AE51" s="2"/>
      <c r="AF51" s="2"/>
    </row>
    <row r="52" spans="1:32" ht="30" customHeight="1">
      <c r="A52" s="57">
        <v>5</v>
      </c>
      <c r="B52" s="5" t="s">
        <v>127</v>
      </c>
      <c r="C52" s="47" t="s">
        <v>6</v>
      </c>
      <c r="D52" s="6" t="s">
        <v>128</v>
      </c>
      <c r="E52" s="6" t="s">
        <v>129</v>
      </c>
      <c r="F52" s="73"/>
      <c r="G52" s="73"/>
      <c r="H52" s="73"/>
      <c r="I52" s="73"/>
      <c r="J52" s="73"/>
      <c r="K52" s="73">
        <v>1</v>
      </c>
      <c r="L52" s="73"/>
      <c r="M52" s="73"/>
      <c r="N52" s="73"/>
      <c r="O52" s="73"/>
      <c r="P52" s="73"/>
      <c r="Q52" s="73"/>
      <c r="R52" s="73"/>
      <c r="S52" s="73"/>
      <c r="T52" s="73"/>
      <c r="U52" s="73"/>
      <c r="V52" s="73"/>
      <c r="W52" s="73"/>
      <c r="X52" s="73"/>
      <c r="Y52" s="73"/>
      <c r="Z52" s="73"/>
      <c r="AA52" s="73">
        <v>1</v>
      </c>
      <c r="AB52" s="73"/>
      <c r="AC52" s="74"/>
      <c r="AD52" s="72">
        <f t="shared" si="1"/>
        <v>2</v>
      </c>
      <c r="AE52" s="2"/>
      <c r="AF52" s="2"/>
    </row>
    <row r="53" spans="1:32" ht="30" customHeight="1">
      <c r="A53" s="58">
        <v>10</v>
      </c>
      <c r="B53" s="5" t="s">
        <v>130</v>
      </c>
      <c r="C53" s="47" t="s">
        <v>6</v>
      </c>
      <c r="D53" s="6" t="s">
        <v>131</v>
      </c>
      <c r="E53" s="6" t="s">
        <v>132</v>
      </c>
      <c r="F53" s="73">
        <v>2</v>
      </c>
      <c r="G53" s="73"/>
      <c r="H53" s="73"/>
      <c r="I53" s="73">
        <v>1</v>
      </c>
      <c r="J53" s="73">
        <v>1</v>
      </c>
      <c r="K53" s="73"/>
      <c r="L53" s="73">
        <v>1</v>
      </c>
      <c r="M53" s="73">
        <v>2</v>
      </c>
      <c r="N53" s="73">
        <v>1</v>
      </c>
      <c r="O53" s="73"/>
      <c r="P53" s="73">
        <v>1</v>
      </c>
      <c r="Q53" s="73"/>
      <c r="R53" s="73">
        <v>1</v>
      </c>
      <c r="S53" s="73"/>
      <c r="T53" s="73">
        <v>1</v>
      </c>
      <c r="U53" s="73"/>
      <c r="V53" s="73"/>
      <c r="W53" s="73"/>
      <c r="X53" s="73"/>
      <c r="Y53" s="73"/>
      <c r="Z53" s="73"/>
      <c r="AA53" s="73"/>
      <c r="AB53" s="73"/>
      <c r="AC53" s="74"/>
      <c r="AD53" s="72">
        <f t="shared" si="1"/>
        <v>11</v>
      </c>
      <c r="AE53" s="2"/>
      <c r="AF53" s="2"/>
    </row>
    <row r="54" spans="1:32" ht="30" customHeight="1">
      <c r="A54" s="57">
        <v>14</v>
      </c>
      <c r="B54" s="5" t="s">
        <v>133</v>
      </c>
      <c r="C54" s="47" t="s">
        <v>6</v>
      </c>
      <c r="D54" s="6" t="s">
        <v>134</v>
      </c>
      <c r="E54" s="6" t="s">
        <v>135</v>
      </c>
      <c r="F54" s="73"/>
      <c r="G54" s="73"/>
      <c r="H54" s="73"/>
      <c r="I54" s="73"/>
      <c r="J54" s="73"/>
      <c r="K54" s="73"/>
      <c r="L54" s="73"/>
      <c r="M54" s="73"/>
      <c r="N54" s="73"/>
      <c r="O54" s="73"/>
      <c r="P54" s="73"/>
      <c r="Q54" s="73"/>
      <c r="R54" s="73"/>
      <c r="S54" s="73"/>
      <c r="T54" s="73"/>
      <c r="U54" s="73"/>
      <c r="V54" s="73"/>
      <c r="W54" s="73"/>
      <c r="X54" s="73"/>
      <c r="Y54" s="73"/>
      <c r="Z54" s="73">
        <v>1</v>
      </c>
      <c r="AA54" s="73"/>
      <c r="AB54" s="73"/>
      <c r="AC54" s="74"/>
      <c r="AD54" s="72">
        <f t="shared" si="1"/>
        <v>1</v>
      </c>
      <c r="AE54" s="2"/>
      <c r="AF54" s="2"/>
    </row>
    <row r="55" spans="1:32" ht="30" customHeight="1">
      <c r="A55" s="57">
        <v>159</v>
      </c>
      <c r="B55" s="5" t="s">
        <v>136</v>
      </c>
      <c r="C55" s="47" t="s">
        <v>12</v>
      </c>
      <c r="D55" s="6" t="s">
        <v>137</v>
      </c>
      <c r="E55" s="6" t="s">
        <v>138</v>
      </c>
      <c r="F55" s="73"/>
      <c r="G55" s="73"/>
      <c r="H55" s="73"/>
      <c r="I55" s="73"/>
      <c r="J55" s="73"/>
      <c r="K55" s="73"/>
      <c r="L55" s="73"/>
      <c r="M55" s="73">
        <v>2</v>
      </c>
      <c r="N55" s="73"/>
      <c r="O55" s="73">
        <v>1</v>
      </c>
      <c r="P55" s="73">
        <v>1</v>
      </c>
      <c r="Q55" s="73"/>
      <c r="R55" s="73"/>
      <c r="S55" s="73"/>
      <c r="T55" s="73"/>
      <c r="U55" s="73">
        <v>1</v>
      </c>
      <c r="V55" s="73">
        <v>1</v>
      </c>
      <c r="W55" s="73"/>
      <c r="X55" s="73"/>
      <c r="Y55" s="73">
        <v>1</v>
      </c>
      <c r="Z55" s="73">
        <v>1</v>
      </c>
      <c r="AA55" s="73">
        <v>5</v>
      </c>
      <c r="AB55" s="73"/>
      <c r="AC55" s="74"/>
      <c r="AD55" s="72">
        <f t="shared" si="1"/>
        <v>13</v>
      </c>
      <c r="AE55" s="2"/>
      <c r="AF55" s="2"/>
    </row>
    <row r="56" spans="1:32" ht="30" customHeight="1">
      <c r="A56" s="57">
        <v>146</v>
      </c>
      <c r="B56" s="5" t="s">
        <v>139</v>
      </c>
      <c r="C56" s="47" t="s">
        <v>6</v>
      </c>
      <c r="D56" s="48" t="s">
        <v>140</v>
      </c>
      <c r="E56" s="48" t="s">
        <v>141</v>
      </c>
      <c r="F56" s="73"/>
      <c r="G56" s="73"/>
      <c r="H56" s="73"/>
      <c r="I56" s="73"/>
      <c r="J56" s="73"/>
      <c r="K56" s="73"/>
      <c r="L56" s="73"/>
      <c r="M56" s="73"/>
      <c r="N56" s="73"/>
      <c r="O56" s="73"/>
      <c r="P56" s="73"/>
      <c r="Q56" s="73"/>
      <c r="R56" s="73"/>
      <c r="S56" s="73"/>
      <c r="T56" s="73"/>
      <c r="U56" s="73"/>
      <c r="V56" s="73"/>
      <c r="W56" s="73">
        <v>1</v>
      </c>
      <c r="X56" s="73"/>
      <c r="Y56" s="73"/>
      <c r="Z56" s="73"/>
      <c r="AA56" s="73"/>
      <c r="AB56" s="73"/>
      <c r="AC56" s="74"/>
      <c r="AD56" s="72">
        <f t="shared" si="1"/>
        <v>1</v>
      </c>
      <c r="AE56" s="2"/>
      <c r="AF56" s="2"/>
    </row>
    <row r="57" spans="1:32" ht="30" customHeight="1">
      <c r="A57" s="58">
        <v>153</v>
      </c>
      <c r="B57" s="5" t="s">
        <v>142</v>
      </c>
      <c r="C57" s="47" t="s">
        <v>6</v>
      </c>
      <c r="D57" s="50" t="s">
        <v>143</v>
      </c>
      <c r="E57" s="50" t="s">
        <v>144</v>
      </c>
      <c r="F57" s="73"/>
      <c r="G57" s="73"/>
      <c r="H57" s="73"/>
      <c r="I57" s="73"/>
      <c r="J57" s="73"/>
      <c r="K57" s="73"/>
      <c r="L57" s="73"/>
      <c r="M57" s="73"/>
      <c r="N57" s="73"/>
      <c r="O57" s="73"/>
      <c r="P57" s="73"/>
      <c r="Q57" s="73"/>
      <c r="R57" s="73"/>
      <c r="S57" s="73"/>
      <c r="T57" s="73"/>
      <c r="U57" s="73"/>
      <c r="V57" s="73"/>
      <c r="W57" s="73"/>
      <c r="X57" s="73"/>
      <c r="Y57" s="73"/>
      <c r="Z57" s="73"/>
      <c r="AA57" s="73">
        <v>2</v>
      </c>
      <c r="AB57" s="73"/>
      <c r="AC57" s="74"/>
      <c r="AD57" s="72">
        <f t="shared" si="1"/>
        <v>2</v>
      </c>
      <c r="AE57" s="2"/>
      <c r="AF57" s="2"/>
    </row>
    <row r="58" spans="1:32" ht="30" customHeight="1">
      <c r="A58" s="57">
        <v>155</v>
      </c>
      <c r="B58" s="5" t="s">
        <v>145</v>
      </c>
      <c r="C58" s="47" t="s">
        <v>12</v>
      </c>
      <c r="D58" s="6" t="s">
        <v>146</v>
      </c>
      <c r="E58" s="6" t="s">
        <v>147</v>
      </c>
      <c r="F58" s="73"/>
      <c r="G58" s="73"/>
      <c r="H58" s="73"/>
      <c r="I58" s="73"/>
      <c r="J58" s="73"/>
      <c r="K58" s="73"/>
      <c r="L58" s="73"/>
      <c r="M58" s="73"/>
      <c r="N58" s="73"/>
      <c r="O58" s="73"/>
      <c r="P58" s="73"/>
      <c r="Q58" s="73"/>
      <c r="R58" s="73"/>
      <c r="S58" s="73"/>
      <c r="T58" s="73">
        <v>1</v>
      </c>
      <c r="U58" s="73"/>
      <c r="V58" s="73"/>
      <c r="W58" s="73"/>
      <c r="X58" s="73"/>
      <c r="Y58" s="73"/>
      <c r="Z58" s="73"/>
      <c r="AA58" s="73">
        <v>1</v>
      </c>
      <c r="AB58" s="73">
        <v>1</v>
      </c>
      <c r="AC58" s="74"/>
      <c r="AD58" s="72">
        <f t="shared" si="1"/>
        <v>3</v>
      </c>
      <c r="AE58" s="2"/>
      <c r="AF58" s="2"/>
    </row>
    <row r="59" spans="1:32" ht="30" customHeight="1">
      <c r="A59" s="57">
        <v>158</v>
      </c>
      <c r="B59" s="5" t="s">
        <v>148</v>
      </c>
      <c r="C59" s="47" t="s">
        <v>12</v>
      </c>
      <c r="D59" s="6" t="s">
        <v>149</v>
      </c>
      <c r="E59" s="6" t="s">
        <v>150</v>
      </c>
      <c r="F59" s="73"/>
      <c r="G59" s="73"/>
      <c r="H59" s="73"/>
      <c r="I59" s="73"/>
      <c r="J59" s="73"/>
      <c r="K59" s="73"/>
      <c r="L59" s="73"/>
      <c r="M59" s="73"/>
      <c r="N59" s="73">
        <v>2</v>
      </c>
      <c r="O59" s="73"/>
      <c r="P59" s="73"/>
      <c r="Q59" s="73"/>
      <c r="R59" s="73"/>
      <c r="S59" s="73"/>
      <c r="T59" s="73"/>
      <c r="U59" s="73"/>
      <c r="V59" s="73"/>
      <c r="W59" s="73"/>
      <c r="X59" s="73"/>
      <c r="Y59" s="73"/>
      <c r="Z59" s="73"/>
      <c r="AA59" s="73"/>
      <c r="AB59" s="73">
        <v>2</v>
      </c>
      <c r="AC59" s="74"/>
      <c r="AD59" s="72">
        <f t="shared" si="1"/>
        <v>4</v>
      </c>
      <c r="AE59" s="2"/>
      <c r="AF59" s="2"/>
    </row>
    <row r="60" spans="1:32" ht="30" customHeight="1">
      <c r="A60" s="57">
        <v>44</v>
      </c>
      <c r="B60" s="5" t="s">
        <v>151</v>
      </c>
      <c r="C60" s="47" t="s">
        <v>12</v>
      </c>
      <c r="D60" s="9" t="s">
        <v>152</v>
      </c>
      <c r="E60" s="9" t="s">
        <v>153</v>
      </c>
      <c r="F60" s="73">
        <v>2</v>
      </c>
      <c r="G60" s="73">
        <v>1</v>
      </c>
      <c r="H60" s="73"/>
      <c r="I60" s="73">
        <v>1</v>
      </c>
      <c r="J60" s="73"/>
      <c r="K60" s="73">
        <v>5</v>
      </c>
      <c r="L60" s="73"/>
      <c r="M60" s="73">
        <v>1</v>
      </c>
      <c r="N60" s="73"/>
      <c r="O60" s="73">
        <v>1</v>
      </c>
      <c r="P60" s="73">
        <v>1</v>
      </c>
      <c r="Q60" s="73"/>
      <c r="R60" s="73"/>
      <c r="S60" s="73">
        <v>1</v>
      </c>
      <c r="T60" s="73"/>
      <c r="U60" s="73">
        <v>1</v>
      </c>
      <c r="V60" s="73"/>
      <c r="W60" s="73">
        <v>1</v>
      </c>
      <c r="X60" s="73"/>
      <c r="Y60" s="73">
        <v>2</v>
      </c>
      <c r="Z60" s="73"/>
      <c r="AA60" s="73"/>
      <c r="AB60" s="73"/>
      <c r="AC60" s="74"/>
      <c r="AD60" s="72">
        <f t="shared" si="1"/>
        <v>17</v>
      </c>
      <c r="AE60" s="2"/>
      <c r="AF60" s="2"/>
    </row>
    <row r="61" spans="1:32" ht="30" customHeight="1">
      <c r="A61" s="58">
        <v>25</v>
      </c>
      <c r="B61" s="5" t="s">
        <v>154</v>
      </c>
      <c r="C61" s="47" t="s">
        <v>6</v>
      </c>
      <c r="D61" s="6" t="s">
        <v>155</v>
      </c>
      <c r="E61" s="6" t="s">
        <v>156</v>
      </c>
      <c r="F61" s="73"/>
      <c r="G61" s="73"/>
      <c r="H61" s="73"/>
      <c r="I61" s="73"/>
      <c r="J61" s="73"/>
      <c r="K61" s="73"/>
      <c r="L61" s="73"/>
      <c r="M61" s="73">
        <v>1</v>
      </c>
      <c r="N61" s="73"/>
      <c r="O61" s="73"/>
      <c r="P61" s="73"/>
      <c r="Q61" s="73"/>
      <c r="R61" s="73"/>
      <c r="S61" s="73"/>
      <c r="T61" s="73"/>
      <c r="U61" s="73"/>
      <c r="V61" s="73"/>
      <c r="W61" s="73">
        <v>4</v>
      </c>
      <c r="X61" s="73"/>
      <c r="Y61" s="73"/>
      <c r="Z61" s="73"/>
      <c r="AA61" s="73"/>
      <c r="AB61" s="73"/>
      <c r="AC61" s="74"/>
      <c r="AD61" s="72">
        <f t="shared" si="1"/>
        <v>5</v>
      </c>
      <c r="AE61" s="2"/>
      <c r="AF61" s="2"/>
    </row>
    <row r="62" spans="1:32" ht="30" customHeight="1">
      <c r="A62" s="57">
        <v>104</v>
      </c>
      <c r="B62" s="5" t="s">
        <v>157</v>
      </c>
      <c r="C62" s="47" t="s">
        <v>6</v>
      </c>
      <c r="D62" s="48" t="s">
        <v>81</v>
      </c>
      <c r="E62" s="48" t="s">
        <v>158</v>
      </c>
      <c r="F62" s="73"/>
      <c r="G62" s="73"/>
      <c r="H62" s="73"/>
      <c r="I62" s="73"/>
      <c r="J62" s="73"/>
      <c r="K62" s="73"/>
      <c r="L62" s="73"/>
      <c r="M62" s="73"/>
      <c r="N62" s="73">
        <v>2</v>
      </c>
      <c r="O62" s="73"/>
      <c r="P62" s="73"/>
      <c r="Q62" s="73"/>
      <c r="R62" s="73"/>
      <c r="S62" s="73"/>
      <c r="T62" s="73"/>
      <c r="U62" s="73"/>
      <c r="V62" s="73"/>
      <c r="W62" s="73"/>
      <c r="X62" s="73"/>
      <c r="Y62" s="73">
        <v>1</v>
      </c>
      <c r="Z62" s="73"/>
      <c r="AA62" s="73"/>
      <c r="AB62" s="73"/>
      <c r="AC62" s="74"/>
      <c r="AD62" s="72">
        <f t="shared" si="1"/>
        <v>3</v>
      </c>
      <c r="AE62" s="2"/>
      <c r="AF62" s="2"/>
    </row>
    <row r="63" spans="1:32" ht="30" customHeight="1">
      <c r="A63" s="57">
        <v>71</v>
      </c>
      <c r="B63" s="5" t="s">
        <v>159</v>
      </c>
      <c r="C63" s="47" t="s">
        <v>12</v>
      </c>
      <c r="D63" s="6" t="s">
        <v>160</v>
      </c>
      <c r="E63" s="6" t="s">
        <v>161</v>
      </c>
      <c r="F63" s="73"/>
      <c r="G63" s="73"/>
      <c r="H63" s="73"/>
      <c r="I63" s="73"/>
      <c r="J63" s="73">
        <v>1</v>
      </c>
      <c r="K63" s="73">
        <v>1</v>
      </c>
      <c r="L63" s="73"/>
      <c r="M63" s="73"/>
      <c r="N63" s="73"/>
      <c r="O63" s="73"/>
      <c r="P63" s="73"/>
      <c r="Q63" s="73"/>
      <c r="R63" s="73"/>
      <c r="S63" s="73"/>
      <c r="T63" s="73"/>
      <c r="U63" s="73"/>
      <c r="V63" s="73"/>
      <c r="W63" s="73"/>
      <c r="X63" s="73"/>
      <c r="Y63" s="73"/>
      <c r="Z63" s="73"/>
      <c r="AA63" s="73">
        <v>18</v>
      </c>
      <c r="AB63" s="73"/>
      <c r="AC63" s="74"/>
      <c r="AD63" s="72">
        <f t="shared" si="1"/>
        <v>20</v>
      </c>
      <c r="AE63" s="2"/>
      <c r="AF63" s="2"/>
    </row>
    <row r="64" spans="1:32" ht="30" customHeight="1">
      <c r="A64" s="57">
        <v>40</v>
      </c>
      <c r="B64" s="5" t="s">
        <v>162</v>
      </c>
      <c r="C64" s="47" t="s">
        <v>6</v>
      </c>
      <c r="D64" s="6" t="s">
        <v>163</v>
      </c>
      <c r="E64" s="6" t="s">
        <v>164</v>
      </c>
      <c r="F64" s="73"/>
      <c r="G64" s="73"/>
      <c r="H64" s="73"/>
      <c r="I64" s="73"/>
      <c r="J64" s="73"/>
      <c r="K64" s="73"/>
      <c r="L64" s="73"/>
      <c r="M64" s="73"/>
      <c r="N64" s="73">
        <v>1</v>
      </c>
      <c r="O64" s="73"/>
      <c r="P64" s="73"/>
      <c r="Q64" s="73"/>
      <c r="R64" s="73"/>
      <c r="S64" s="73"/>
      <c r="T64" s="73"/>
      <c r="U64" s="73"/>
      <c r="V64" s="73"/>
      <c r="W64" s="73"/>
      <c r="X64" s="73"/>
      <c r="Y64" s="73"/>
      <c r="Z64" s="73"/>
      <c r="AA64" s="73"/>
      <c r="AB64" s="73">
        <v>2</v>
      </c>
      <c r="AC64" s="74"/>
      <c r="AD64" s="72">
        <f t="shared" si="1"/>
        <v>3</v>
      </c>
      <c r="AE64" s="2"/>
      <c r="AF64" s="2"/>
    </row>
    <row r="65" spans="1:32" ht="30" customHeight="1">
      <c r="A65" s="58">
        <v>126</v>
      </c>
      <c r="B65" s="5" t="s">
        <v>165</v>
      </c>
      <c r="C65" s="47" t="s">
        <v>6</v>
      </c>
      <c r="D65" s="48" t="s">
        <v>166</v>
      </c>
      <c r="E65" s="48" t="s">
        <v>494</v>
      </c>
      <c r="F65" s="73"/>
      <c r="G65" s="73"/>
      <c r="H65" s="73"/>
      <c r="I65" s="73"/>
      <c r="J65" s="73"/>
      <c r="K65" s="73"/>
      <c r="L65" s="73"/>
      <c r="M65" s="73"/>
      <c r="N65" s="73"/>
      <c r="O65" s="73"/>
      <c r="P65" s="73"/>
      <c r="Q65" s="73"/>
      <c r="R65" s="73">
        <v>2</v>
      </c>
      <c r="S65" s="73"/>
      <c r="T65" s="73">
        <v>1</v>
      </c>
      <c r="U65" s="73"/>
      <c r="V65" s="73"/>
      <c r="W65" s="73">
        <v>2</v>
      </c>
      <c r="X65" s="73"/>
      <c r="Y65" s="73">
        <v>2</v>
      </c>
      <c r="Z65" s="73">
        <v>2</v>
      </c>
      <c r="AA65" s="73"/>
      <c r="AB65" s="73"/>
      <c r="AC65" s="74"/>
      <c r="AD65" s="72">
        <f t="shared" si="1"/>
        <v>9</v>
      </c>
      <c r="AE65" s="2"/>
      <c r="AF65" s="2"/>
    </row>
    <row r="66" spans="1:32" ht="30" customHeight="1">
      <c r="A66" s="57">
        <v>74</v>
      </c>
      <c r="B66" s="5" t="s">
        <v>167</v>
      </c>
      <c r="C66" s="47" t="s">
        <v>6</v>
      </c>
      <c r="D66" s="48" t="s">
        <v>114</v>
      </c>
      <c r="E66" s="48" t="s">
        <v>168</v>
      </c>
      <c r="F66" s="73"/>
      <c r="G66" s="73"/>
      <c r="H66" s="73"/>
      <c r="I66" s="73"/>
      <c r="J66" s="73"/>
      <c r="K66" s="73"/>
      <c r="L66" s="73"/>
      <c r="M66" s="73"/>
      <c r="N66" s="73"/>
      <c r="O66" s="73"/>
      <c r="P66" s="73"/>
      <c r="Q66" s="73"/>
      <c r="R66" s="73"/>
      <c r="S66" s="73"/>
      <c r="T66" s="73"/>
      <c r="U66" s="73"/>
      <c r="V66" s="73"/>
      <c r="W66" s="73"/>
      <c r="X66" s="73"/>
      <c r="Y66" s="73">
        <v>1</v>
      </c>
      <c r="Z66" s="73"/>
      <c r="AA66" s="73"/>
      <c r="AB66" s="73"/>
      <c r="AC66" s="74"/>
      <c r="AD66" s="72">
        <f t="shared" si="1"/>
        <v>1</v>
      </c>
      <c r="AE66" s="2"/>
      <c r="AF66" s="2"/>
    </row>
    <row r="67" spans="1:32" ht="30" customHeight="1">
      <c r="A67" s="57">
        <v>141</v>
      </c>
      <c r="B67" s="5" t="s">
        <v>169</v>
      </c>
      <c r="C67" s="47" t="s">
        <v>6</v>
      </c>
      <c r="D67" s="48" t="s">
        <v>170</v>
      </c>
      <c r="E67" s="48" t="s">
        <v>171</v>
      </c>
      <c r="F67" s="73"/>
      <c r="G67" s="73"/>
      <c r="H67" s="73"/>
      <c r="I67" s="73"/>
      <c r="J67" s="73"/>
      <c r="K67" s="73"/>
      <c r="L67" s="73"/>
      <c r="M67" s="73"/>
      <c r="N67" s="73"/>
      <c r="O67" s="73"/>
      <c r="P67" s="73"/>
      <c r="Q67" s="73"/>
      <c r="R67" s="73"/>
      <c r="S67" s="73"/>
      <c r="T67" s="73">
        <v>1</v>
      </c>
      <c r="U67" s="73"/>
      <c r="V67" s="73"/>
      <c r="W67" s="73"/>
      <c r="X67" s="73"/>
      <c r="Y67" s="73"/>
      <c r="Z67" s="73"/>
      <c r="AA67" s="73"/>
      <c r="AB67" s="73"/>
      <c r="AC67" s="74"/>
      <c r="AD67" s="72">
        <f t="shared" si="1"/>
        <v>1</v>
      </c>
      <c r="AE67" s="2"/>
      <c r="AF67" s="2"/>
    </row>
    <row r="68" spans="1:32" ht="30" customHeight="1">
      <c r="A68" s="57">
        <v>132</v>
      </c>
      <c r="B68" s="5" t="s">
        <v>172</v>
      </c>
      <c r="C68" s="47" t="s">
        <v>6</v>
      </c>
      <c r="D68" s="48" t="s">
        <v>69</v>
      </c>
      <c r="E68" s="48" t="s">
        <v>173</v>
      </c>
      <c r="F68" s="73"/>
      <c r="G68" s="73"/>
      <c r="H68" s="73"/>
      <c r="I68" s="73"/>
      <c r="J68" s="73"/>
      <c r="K68" s="73"/>
      <c r="L68" s="73"/>
      <c r="M68" s="73"/>
      <c r="N68" s="73"/>
      <c r="O68" s="73"/>
      <c r="P68" s="73"/>
      <c r="Q68" s="73"/>
      <c r="R68" s="73"/>
      <c r="S68" s="73">
        <v>1</v>
      </c>
      <c r="T68" s="73"/>
      <c r="U68" s="73"/>
      <c r="V68" s="73"/>
      <c r="W68" s="73"/>
      <c r="X68" s="73"/>
      <c r="Y68" s="73"/>
      <c r="Z68" s="73"/>
      <c r="AA68" s="73"/>
      <c r="AB68" s="73"/>
      <c r="AC68" s="74"/>
      <c r="AD68" s="72">
        <f t="shared" si="1"/>
        <v>1</v>
      </c>
      <c r="AE68" s="2"/>
      <c r="AF68" s="2"/>
    </row>
    <row r="69" spans="1:32" ht="30" customHeight="1">
      <c r="A69" s="58">
        <v>70</v>
      </c>
      <c r="B69" s="5" t="s">
        <v>174</v>
      </c>
      <c r="C69" s="47" t="s">
        <v>12</v>
      </c>
      <c r="D69" s="6" t="s">
        <v>175</v>
      </c>
      <c r="E69" s="6" t="s">
        <v>176</v>
      </c>
      <c r="F69" s="73"/>
      <c r="G69" s="73"/>
      <c r="H69" s="73"/>
      <c r="I69" s="73"/>
      <c r="J69" s="73"/>
      <c r="K69" s="73"/>
      <c r="L69" s="73"/>
      <c r="M69" s="73"/>
      <c r="N69" s="73"/>
      <c r="O69" s="73"/>
      <c r="P69" s="73"/>
      <c r="Q69" s="73"/>
      <c r="R69" s="73"/>
      <c r="S69" s="73"/>
      <c r="T69" s="73"/>
      <c r="U69" s="73"/>
      <c r="V69" s="73"/>
      <c r="W69" s="73"/>
      <c r="X69" s="73"/>
      <c r="Y69" s="73"/>
      <c r="Z69" s="73"/>
      <c r="AA69" s="73">
        <v>1</v>
      </c>
      <c r="AB69" s="73"/>
      <c r="AC69" s="74"/>
      <c r="AD69" s="72">
        <f t="shared" si="1"/>
        <v>1</v>
      </c>
      <c r="AE69" s="2"/>
      <c r="AF69" s="2"/>
    </row>
    <row r="70" spans="1:32" ht="30" customHeight="1">
      <c r="A70" s="57">
        <v>21</v>
      </c>
      <c r="B70" s="5" t="s">
        <v>177</v>
      </c>
      <c r="C70" s="47" t="s">
        <v>6</v>
      </c>
      <c r="D70" s="6" t="s">
        <v>178</v>
      </c>
      <c r="E70" s="6" t="s">
        <v>179</v>
      </c>
      <c r="F70" s="73"/>
      <c r="G70" s="73"/>
      <c r="H70" s="73"/>
      <c r="I70" s="73"/>
      <c r="J70" s="73"/>
      <c r="K70" s="73"/>
      <c r="L70" s="73">
        <v>1</v>
      </c>
      <c r="M70" s="73"/>
      <c r="N70" s="73"/>
      <c r="O70" s="73"/>
      <c r="P70" s="73"/>
      <c r="Q70" s="73"/>
      <c r="R70" s="73"/>
      <c r="S70" s="73"/>
      <c r="T70" s="73"/>
      <c r="U70" s="73"/>
      <c r="V70" s="73">
        <v>2</v>
      </c>
      <c r="W70" s="73"/>
      <c r="X70" s="73"/>
      <c r="Y70" s="73"/>
      <c r="Z70" s="73"/>
      <c r="AA70" s="73"/>
      <c r="AB70" s="73"/>
      <c r="AC70" s="74"/>
      <c r="AD70" s="72">
        <f t="shared" si="1"/>
        <v>3</v>
      </c>
      <c r="AE70" s="2"/>
      <c r="AF70" s="2"/>
    </row>
    <row r="71" spans="1:32" ht="30" customHeight="1">
      <c r="A71" s="57">
        <v>91</v>
      </c>
      <c r="B71" s="5" t="s">
        <v>180</v>
      </c>
      <c r="C71" s="47" t="s">
        <v>6</v>
      </c>
      <c r="D71" s="48" t="s">
        <v>81</v>
      </c>
      <c r="E71" s="48" t="s">
        <v>181</v>
      </c>
      <c r="F71" s="73"/>
      <c r="G71" s="73">
        <v>1</v>
      </c>
      <c r="H71" s="73"/>
      <c r="I71" s="73">
        <v>1</v>
      </c>
      <c r="J71" s="73"/>
      <c r="K71" s="73"/>
      <c r="L71" s="73">
        <v>1</v>
      </c>
      <c r="M71" s="73">
        <v>1</v>
      </c>
      <c r="N71" s="73"/>
      <c r="O71" s="73">
        <v>1</v>
      </c>
      <c r="P71" s="73"/>
      <c r="Q71" s="73">
        <v>1</v>
      </c>
      <c r="R71" s="73">
        <v>5</v>
      </c>
      <c r="S71" s="73">
        <v>1</v>
      </c>
      <c r="T71" s="73"/>
      <c r="U71" s="73">
        <v>1</v>
      </c>
      <c r="V71" s="73"/>
      <c r="W71" s="73"/>
      <c r="X71" s="73">
        <v>1</v>
      </c>
      <c r="Y71" s="73">
        <v>1</v>
      </c>
      <c r="Z71" s="73"/>
      <c r="AA71" s="73">
        <v>1</v>
      </c>
      <c r="AB71" s="73"/>
      <c r="AC71" s="74"/>
      <c r="AD71" s="72">
        <f t="shared" si="1"/>
        <v>16</v>
      </c>
      <c r="AE71" s="2"/>
      <c r="AF71" s="2"/>
    </row>
    <row r="72" spans="1:32" ht="30" customHeight="1">
      <c r="A72" s="57">
        <v>28</v>
      </c>
      <c r="B72" s="5" t="s">
        <v>182</v>
      </c>
      <c r="C72" s="47" t="s">
        <v>6</v>
      </c>
      <c r="D72" s="6" t="s">
        <v>183</v>
      </c>
      <c r="E72" s="6" t="s">
        <v>184</v>
      </c>
      <c r="F72" s="73"/>
      <c r="G72" s="73"/>
      <c r="H72" s="73"/>
      <c r="I72" s="73"/>
      <c r="J72" s="73"/>
      <c r="K72" s="73"/>
      <c r="L72" s="73"/>
      <c r="M72" s="73">
        <v>1</v>
      </c>
      <c r="N72" s="73"/>
      <c r="O72" s="73"/>
      <c r="P72" s="73"/>
      <c r="Q72" s="73"/>
      <c r="R72" s="73"/>
      <c r="S72" s="73"/>
      <c r="T72" s="73"/>
      <c r="U72" s="73"/>
      <c r="V72" s="73"/>
      <c r="W72" s="73">
        <v>4</v>
      </c>
      <c r="X72" s="73"/>
      <c r="Y72" s="73"/>
      <c r="Z72" s="73"/>
      <c r="AA72" s="73"/>
      <c r="AB72" s="73"/>
      <c r="AC72" s="74"/>
      <c r="AD72" s="72">
        <f t="shared" si="1"/>
        <v>5</v>
      </c>
      <c r="AE72" s="2"/>
      <c r="AF72" s="2"/>
    </row>
    <row r="73" spans="1:32" ht="30" customHeight="1">
      <c r="A73" s="58">
        <v>76</v>
      </c>
      <c r="B73" s="5" t="s">
        <v>185</v>
      </c>
      <c r="C73" s="47" t="s">
        <v>6</v>
      </c>
      <c r="D73" s="48" t="s">
        <v>186</v>
      </c>
      <c r="E73" s="48" t="s">
        <v>187</v>
      </c>
      <c r="F73" s="73"/>
      <c r="G73" s="73"/>
      <c r="H73" s="73"/>
      <c r="I73" s="73"/>
      <c r="J73" s="73"/>
      <c r="K73" s="73"/>
      <c r="L73" s="73">
        <v>1</v>
      </c>
      <c r="M73" s="73"/>
      <c r="N73" s="73"/>
      <c r="O73" s="73"/>
      <c r="P73" s="73"/>
      <c r="Q73" s="73"/>
      <c r="R73" s="73"/>
      <c r="S73" s="73">
        <v>2</v>
      </c>
      <c r="T73" s="73">
        <v>1</v>
      </c>
      <c r="U73" s="73"/>
      <c r="V73" s="73"/>
      <c r="W73" s="73"/>
      <c r="X73" s="73"/>
      <c r="Y73" s="73"/>
      <c r="Z73" s="73"/>
      <c r="AA73" s="73"/>
      <c r="AB73" s="73"/>
      <c r="AC73" s="74"/>
      <c r="AD73" s="72">
        <f t="shared" si="1"/>
        <v>4</v>
      </c>
      <c r="AE73" s="2"/>
      <c r="AF73" s="2"/>
    </row>
    <row r="74" spans="1:32" ht="30" customHeight="1">
      <c r="A74" s="57">
        <v>26</v>
      </c>
      <c r="B74" s="5" t="s">
        <v>188</v>
      </c>
      <c r="C74" s="47" t="s">
        <v>6</v>
      </c>
      <c r="D74" s="6" t="s">
        <v>189</v>
      </c>
      <c r="E74" s="6" t="s">
        <v>190</v>
      </c>
      <c r="F74" s="73"/>
      <c r="G74" s="73"/>
      <c r="H74" s="73"/>
      <c r="I74" s="73"/>
      <c r="J74" s="73"/>
      <c r="K74" s="73"/>
      <c r="L74" s="73"/>
      <c r="M74" s="73">
        <v>1</v>
      </c>
      <c r="N74" s="73"/>
      <c r="O74" s="73"/>
      <c r="P74" s="73"/>
      <c r="Q74" s="73"/>
      <c r="R74" s="73"/>
      <c r="S74" s="73"/>
      <c r="T74" s="73"/>
      <c r="U74" s="73"/>
      <c r="V74" s="73"/>
      <c r="W74" s="73">
        <v>4</v>
      </c>
      <c r="X74" s="73"/>
      <c r="Y74" s="73"/>
      <c r="Z74" s="73"/>
      <c r="AA74" s="73"/>
      <c r="AB74" s="73"/>
      <c r="AC74" s="74"/>
      <c r="AD74" s="72">
        <f t="shared" si="1"/>
        <v>5</v>
      </c>
      <c r="AE74" s="2"/>
      <c r="AF74" s="2"/>
    </row>
    <row r="75" spans="1:32" ht="30" customHeight="1">
      <c r="A75" s="57">
        <v>32</v>
      </c>
      <c r="B75" s="5" t="s">
        <v>191</v>
      </c>
      <c r="C75" s="47" t="s">
        <v>6</v>
      </c>
      <c r="D75" s="6" t="s">
        <v>192</v>
      </c>
      <c r="E75" s="6" t="s">
        <v>193</v>
      </c>
      <c r="F75" s="73"/>
      <c r="G75" s="73"/>
      <c r="H75" s="73"/>
      <c r="I75" s="73"/>
      <c r="J75" s="73"/>
      <c r="K75" s="73"/>
      <c r="L75" s="73">
        <v>2</v>
      </c>
      <c r="M75" s="73"/>
      <c r="N75" s="73"/>
      <c r="O75" s="73"/>
      <c r="P75" s="73"/>
      <c r="Q75" s="73"/>
      <c r="R75" s="73"/>
      <c r="S75" s="73"/>
      <c r="T75" s="73"/>
      <c r="U75" s="73"/>
      <c r="V75" s="73"/>
      <c r="W75" s="73">
        <v>4</v>
      </c>
      <c r="X75" s="73"/>
      <c r="Y75" s="73"/>
      <c r="Z75" s="73"/>
      <c r="AA75" s="73"/>
      <c r="AB75" s="73"/>
      <c r="AC75" s="74"/>
      <c r="AD75" s="72">
        <f t="shared" si="1"/>
        <v>6</v>
      </c>
      <c r="AE75" s="2"/>
      <c r="AF75" s="2"/>
    </row>
    <row r="76" spans="1:32" ht="30" customHeight="1">
      <c r="A76" s="57">
        <v>108</v>
      </c>
      <c r="B76" s="4" t="s">
        <v>194</v>
      </c>
      <c r="C76" s="47" t="s">
        <v>6</v>
      </c>
      <c r="D76" s="51" t="s">
        <v>195</v>
      </c>
      <c r="E76" s="51" t="s">
        <v>497</v>
      </c>
      <c r="F76" s="73"/>
      <c r="G76" s="73"/>
      <c r="H76" s="73"/>
      <c r="I76" s="73"/>
      <c r="J76" s="73">
        <v>1</v>
      </c>
      <c r="K76" s="73"/>
      <c r="L76" s="73"/>
      <c r="M76" s="73"/>
      <c r="N76" s="73"/>
      <c r="O76" s="73"/>
      <c r="P76" s="73"/>
      <c r="Q76" s="73"/>
      <c r="R76" s="73"/>
      <c r="S76" s="73"/>
      <c r="T76" s="73"/>
      <c r="U76" s="73"/>
      <c r="V76" s="73"/>
      <c r="W76" s="73"/>
      <c r="X76" s="73"/>
      <c r="Y76" s="73"/>
      <c r="Z76" s="73">
        <v>1</v>
      </c>
      <c r="AA76" s="73"/>
      <c r="AB76" s="73"/>
      <c r="AC76" s="74"/>
      <c r="AD76" s="72">
        <f t="shared" si="1"/>
        <v>2</v>
      </c>
      <c r="AE76" s="2"/>
      <c r="AF76" s="2"/>
    </row>
    <row r="77" spans="1:32" ht="30" customHeight="1">
      <c r="A77" s="58">
        <v>89</v>
      </c>
      <c r="B77" s="4" t="s">
        <v>196</v>
      </c>
      <c r="C77" s="47" t="s">
        <v>6</v>
      </c>
      <c r="D77" s="51" t="s">
        <v>197</v>
      </c>
      <c r="E77" s="51" t="s">
        <v>495</v>
      </c>
      <c r="F77" s="73"/>
      <c r="G77" s="73"/>
      <c r="H77" s="73"/>
      <c r="I77" s="73"/>
      <c r="J77" s="73"/>
      <c r="K77" s="73"/>
      <c r="L77" s="73"/>
      <c r="M77" s="73"/>
      <c r="N77" s="73"/>
      <c r="O77" s="73"/>
      <c r="P77" s="73"/>
      <c r="Q77" s="73">
        <v>2</v>
      </c>
      <c r="R77" s="73"/>
      <c r="S77" s="73">
        <v>1</v>
      </c>
      <c r="T77" s="73"/>
      <c r="U77" s="73"/>
      <c r="V77" s="73"/>
      <c r="W77" s="73"/>
      <c r="X77" s="73"/>
      <c r="Y77" s="73"/>
      <c r="Z77" s="73"/>
      <c r="AA77" s="73"/>
      <c r="AB77" s="73"/>
      <c r="AC77" s="74"/>
      <c r="AD77" s="72">
        <f t="shared" si="1"/>
        <v>3</v>
      </c>
      <c r="AE77" s="2"/>
      <c r="AF77" s="2"/>
    </row>
    <row r="78" spans="1:32" ht="30" customHeight="1">
      <c r="A78" s="57">
        <v>27</v>
      </c>
      <c r="B78" s="4" t="s">
        <v>198</v>
      </c>
      <c r="C78" s="47" t="s">
        <v>6</v>
      </c>
      <c r="D78" s="12" t="s">
        <v>199</v>
      </c>
      <c r="E78" s="12" t="s">
        <v>200</v>
      </c>
      <c r="F78" s="73"/>
      <c r="G78" s="73"/>
      <c r="H78" s="73"/>
      <c r="I78" s="73"/>
      <c r="J78" s="73"/>
      <c r="K78" s="73"/>
      <c r="L78" s="73"/>
      <c r="M78" s="73"/>
      <c r="N78" s="73">
        <v>1</v>
      </c>
      <c r="O78" s="73"/>
      <c r="P78" s="73"/>
      <c r="Q78" s="73"/>
      <c r="R78" s="73"/>
      <c r="S78" s="73"/>
      <c r="T78" s="73"/>
      <c r="U78" s="73"/>
      <c r="V78" s="73"/>
      <c r="W78" s="73">
        <v>4</v>
      </c>
      <c r="X78" s="73"/>
      <c r="Y78" s="73"/>
      <c r="Z78" s="73"/>
      <c r="AA78" s="73"/>
      <c r="AB78" s="73"/>
      <c r="AC78" s="74"/>
      <c r="AD78" s="72">
        <f t="shared" si="1"/>
        <v>5</v>
      </c>
      <c r="AE78" s="2"/>
      <c r="AF78" s="2"/>
    </row>
    <row r="79" spans="1:32" ht="30" customHeight="1">
      <c r="A79" s="57">
        <v>43</v>
      </c>
      <c r="B79" s="4" t="s">
        <v>201</v>
      </c>
      <c r="C79" s="47" t="s">
        <v>12</v>
      </c>
      <c r="D79" s="13" t="s">
        <v>202</v>
      </c>
      <c r="E79" s="13" t="s">
        <v>203</v>
      </c>
      <c r="F79" s="73"/>
      <c r="G79" s="73"/>
      <c r="H79" s="73"/>
      <c r="I79" s="73"/>
      <c r="J79" s="73"/>
      <c r="K79" s="73"/>
      <c r="L79" s="73"/>
      <c r="M79" s="73"/>
      <c r="N79" s="73"/>
      <c r="O79" s="73"/>
      <c r="P79" s="73"/>
      <c r="Q79" s="73"/>
      <c r="R79" s="73"/>
      <c r="S79" s="73"/>
      <c r="T79" s="73"/>
      <c r="U79" s="73"/>
      <c r="V79" s="73"/>
      <c r="W79" s="73"/>
      <c r="X79" s="73"/>
      <c r="Y79" s="73"/>
      <c r="Z79" s="73"/>
      <c r="AA79" s="73"/>
      <c r="AB79" s="73"/>
      <c r="AC79" s="74">
        <v>1</v>
      </c>
      <c r="AD79" s="72">
        <f t="shared" si="1"/>
        <v>1</v>
      </c>
      <c r="AE79" s="2"/>
      <c r="AF79" s="2"/>
    </row>
    <row r="80" spans="1:32" ht="30" customHeight="1">
      <c r="A80" s="57">
        <v>123</v>
      </c>
      <c r="B80" s="4" t="s">
        <v>204</v>
      </c>
      <c r="C80" s="47" t="s">
        <v>6</v>
      </c>
      <c r="D80" s="51" t="s">
        <v>205</v>
      </c>
      <c r="E80" s="51" t="s">
        <v>206</v>
      </c>
      <c r="F80" s="73"/>
      <c r="G80" s="73"/>
      <c r="H80" s="73"/>
      <c r="I80" s="73"/>
      <c r="J80" s="73"/>
      <c r="K80" s="73"/>
      <c r="L80" s="73"/>
      <c r="M80" s="73"/>
      <c r="N80" s="73"/>
      <c r="O80" s="73"/>
      <c r="P80" s="73"/>
      <c r="Q80" s="73"/>
      <c r="R80" s="73"/>
      <c r="S80" s="73">
        <v>1</v>
      </c>
      <c r="T80" s="73"/>
      <c r="U80" s="73"/>
      <c r="V80" s="73"/>
      <c r="W80" s="73">
        <v>1</v>
      </c>
      <c r="X80" s="73"/>
      <c r="Y80" s="73"/>
      <c r="Z80" s="73"/>
      <c r="AA80" s="73"/>
      <c r="AB80" s="73"/>
      <c r="AC80" s="74"/>
      <c r="AD80" s="72">
        <f t="shared" si="1"/>
        <v>2</v>
      </c>
      <c r="AE80" s="2"/>
      <c r="AF80" s="2"/>
    </row>
    <row r="81" spans="1:32" ht="30" customHeight="1">
      <c r="A81" s="58">
        <v>36</v>
      </c>
      <c r="B81" s="5" t="s">
        <v>207</v>
      </c>
      <c r="C81" s="47" t="s">
        <v>6</v>
      </c>
      <c r="D81" s="12" t="s">
        <v>208</v>
      </c>
      <c r="E81" s="12" t="s">
        <v>209</v>
      </c>
      <c r="F81" s="73">
        <v>2</v>
      </c>
      <c r="G81" s="73"/>
      <c r="H81" s="73"/>
      <c r="I81" s="73"/>
      <c r="J81" s="73"/>
      <c r="K81" s="73"/>
      <c r="L81" s="73"/>
      <c r="M81" s="73"/>
      <c r="N81" s="73"/>
      <c r="O81" s="73"/>
      <c r="P81" s="73">
        <v>1</v>
      </c>
      <c r="Q81" s="73"/>
      <c r="R81" s="73"/>
      <c r="S81" s="73"/>
      <c r="T81" s="73"/>
      <c r="U81" s="73"/>
      <c r="V81" s="73"/>
      <c r="W81" s="73">
        <v>4</v>
      </c>
      <c r="X81" s="73">
        <v>4</v>
      </c>
      <c r="Y81" s="73"/>
      <c r="Z81" s="73"/>
      <c r="AA81" s="73"/>
      <c r="AB81" s="73"/>
      <c r="AC81" s="74"/>
      <c r="AD81" s="72">
        <f t="shared" si="1"/>
        <v>11</v>
      </c>
      <c r="AE81" s="2"/>
      <c r="AF81" s="2"/>
    </row>
    <row r="82" spans="1:32" ht="30" customHeight="1">
      <c r="A82" s="57">
        <v>98</v>
      </c>
      <c r="B82" s="5" t="s">
        <v>210</v>
      </c>
      <c r="C82" s="47" t="s">
        <v>6</v>
      </c>
      <c r="D82" s="51" t="s">
        <v>211</v>
      </c>
      <c r="E82" s="51" t="s">
        <v>212</v>
      </c>
      <c r="F82" s="73"/>
      <c r="G82" s="73">
        <v>1</v>
      </c>
      <c r="H82" s="73"/>
      <c r="I82" s="73"/>
      <c r="J82" s="73"/>
      <c r="K82" s="73"/>
      <c r="L82" s="73"/>
      <c r="M82" s="73"/>
      <c r="N82" s="73"/>
      <c r="O82" s="73"/>
      <c r="P82" s="73"/>
      <c r="Q82" s="73"/>
      <c r="R82" s="73"/>
      <c r="S82" s="73"/>
      <c r="T82" s="73"/>
      <c r="U82" s="73">
        <v>2</v>
      </c>
      <c r="V82" s="73"/>
      <c r="W82" s="73"/>
      <c r="X82" s="73"/>
      <c r="Y82" s="73"/>
      <c r="Z82" s="73"/>
      <c r="AA82" s="73"/>
      <c r="AB82" s="73"/>
      <c r="AC82" s="74"/>
      <c r="AD82" s="72">
        <f t="shared" si="1"/>
        <v>3</v>
      </c>
      <c r="AE82" s="2"/>
      <c r="AF82" s="2"/>
    </row>
    <row r="83" spans="1:32" ht="30" customHeight="1">
      <c r="A83" s="57">
        <v>97</v>
      </c>
      <c r="B83" s="5" t="s">
        <v>213</v>
      </c>
      <c r="C83" s="47" t="s">
        <v>6</v>
      </c>
      <c r="D83" s="51" t="s">
        <v>214</v>
      </c>
      <c r="E83" s="51" t="s">
        <v>215</v>
      </c>
      <c r="F83" s="73"/>
      <c r="G83" s="73">
        <v>1</v>
      </c>
      <c r="H83" s="73"/>
      <c r="I83" s="73"/>
      <c r="J83" s="73"/>
      <c r="K83" s="73"/>
      <c r="L83" s="73"/>
      <c r="M83" s="73"/>
      <c r="N83" s="73"/>
      <c r="O83" s="73"/>
      <c r="P83" s="73"/>
      <c r="Q83" s="73"/>
      <c r="R83" s="73"/>
      <c r="S83" s="73"/>
      <c r="T83" s="73"/>
      <c r="U83" s="73">
        <v>2</v>
      </c>
      <c r="V83" s="73"/>
      <c r="W83" s="73"/>
      <c r="X83" s="73"/>
      <c r="Y83" s="73"/>
      <c r="Z83" s="73"/>
      <c r="AA83" s="73"/>
      <c r="AB83" s="73"/>
      <c r="AC83" s="74"/>
      <c r="AD83" s="72">
        <f t="shared" si="1"/>
        <v>3</v>
      </c>
      <c r="AE83" s="2"/>
      <c r="AF83" s="2"/>
    </row>
    <row r="84" spans="1:32" ht="30" customHeight="1">
      <c r="A84" s="57">
        <v>134</v>
      </c>
      <c r="B84" s="5" t="s">
        <v>216</v>
      </c>
      <c r="C84" s="47" t="s">
        <v>6</v>
      </c>
      <c r="D84" s="51" t="s">
        <v>217</v>
      </c>
      <c r="E84" s="51" t="s">
        <v>218</v>
      </c>
      <c r="F84" s="73"/>
      <c r="G84" s="73"/>
      <c r="H84" s="73"/>
      <c r="I84" s="73"/>
      <c r="J84" s="73"/>
      <c r="K84" s="73"/>
      <c r="L84" s="73"/>
      <c r="M84" s="73"/>
      <c r="N84" s="73"/>
      <c r="O84" s="73"/>
      <c r="P84" s="73"/>
      <c r="Q84" s="73"/>
      <c r="R84" s="73"/>
      <c r="S84" s="73"/>
      <c r="T84" s="73">
        <v>1</v>
      </c>
      <c r="U84" s="73"/>
      <c r="V84" s="73"/>
      <c r="W84" s="73">
        <v>1</v>
      </c>
      <c r="X84" s="73"/>
      <c r="Y84" s="73"/>
      <c r="Z84" s="73"/>
      <c r="AA84" s="73"/>
      <c r="AB84" s="73"/>
      <c r="AC84" s="74"/>
      <c r="AD84" s="72">
        <f t="shared" si="1"/>
        <v>2</v>
      </c>
      <c r="AE84" s="2"/>
      <c r="AF84" s="2"/>
    </row>
    <row r="85" spans="1:32" ht="30" customHeight="1">
      <c r="A85" s="58">
        <v>176</v>
      </c>
      <c r="B85" s="5" t="s">
        <v>219</v>
      </c>
      <c r="C85" s="47" t="s">
        <v>12</v>
      </c>
      <c r="D85" s="12" t="s">
        <v>220</v>
      </c>
      <c r="E85" s="12" t="s">
        <v>221</v>
      </c>
      <c r="F85" s="73"/>
      <c r="G85" s="73"/>
      <c r="H85" s="73"/>
      <c r="I85" s="73"/>
      <c r="J85" s="73"/>
      <c r="K85" s="73"/>
      <c r="L85" s="73"/>
      <c r="M85" s="73"/>
      <c r="N85" s="73"/>
      <c r="O85" s="73"/>
      <c r="P85" s="73"/>
      <c r="Q85" s="73"/>
      <c r="R85" s="73"/>
      <c r="S85" s="73">
        <v>1</v>
      </c>
      <c r="T85" s="73">
        <v>1</v>
      </c>
      <c r="U85" s="73"/>
      <c r="V85" s="73"/>
      <c r="W85" s="73"/>
      <c r="X85" s="73"/>
      <c r="Y85" s="73"/>
      <c r="Z85" s="73"/>
      <c r="AA85" s="73"/>
      <c r="AB85" s="73"/>
      <c r="AC85" s="74"/>
      <c r="AD85" s="72">
        <f t="shared" si="1"/>
        <v>2</v>
      </c>
      <c r="AE85" s="2"/>
      <c r="AF85" s="2"/>
    </row>
    <row r="86" spans="1:32" ht="30" customHeight="1">
      <c r="A86" s="57">
        <v>33</v>
      </c>
      <c r="B86" s="5" t="s">
        <v>222</v>
      </c>
      <c r="C86" s="47" t="s">
        <v>6</v>
      </c>
      <c r="D86" s="12" t="s">
        <v>223</v>
      </c>
      <c r="E86" s="12" t="s">
        <v>224</v>
      </c>
      <c r="F86" s="73">
        <v>1</v>
      </c>
      <c r="G86" s="73"/>
      <c r="H86" s="73">
        <v>1</v>
      </c>
      <c r="I86" s="73"/>
      <c r="J86" s="73"/>
      <c r="K86" s="73">
        <v>1</v>
      </c>
      <c r="L86" s="73"/>
      <c r="M86" s="73">
        <v>1</v>
      </c>
      <c r="N86" s="73">
        <v>4</v>
      </c>
      <c r="O86" s="73">
        <v>1</v>
      </c>
      <c r="P86" s="73"/>
      <c r="Q86" s="73">
        <v>1</v>
      </c>
      <c r="R86" s="73"/>
      <c r="S86" s="73">
        <v>1</v>
      </c>
      <c r="T86" s="73"/>
      <c r="U86" s="73">
        <v>1</v>
      </c>
      <c r="V86" s="73"/>
      <c r="W86" s="73"/>
      <c r="X86" s="73">
        <v>1</v>
      </c>
      <c r="Y86" s="73"/>
      <c r="Z86" s="73"/>
      <c r="AA86" s="73"/>
      <c r="AB86" s="73"/>
      <c r="AC86" s="74"/>
      <c r="AD86" s="72">
        <f t="shared" si="1"/>
        <v>13</v>
      </c>
      <c r="AE86" s="2"/>
      <c r="AF86" s="2"/>
    </row>
    <row r="87" spans="1:32" ht="30" customHeight="1">
      <c r="A87" s="57">
        <v>120</v>
      </c>
      <c r="B87" s="5" t="s">
        <v>225</v>
      </c>
      <c r="C87" s="47" t="s">
        <v>6</v>
      </c>
      <c r="D87" s="51" t="s">
        <v>69</v>
      </c>
      <c r="E87" s="51" t="s">
        <v>226</v>
      </c>
      <c r="F87" s="73"/>
      <c r="G87" s="73"/>
      <c r="H87" s="73"/>
      <c r="I87" s="73"/>
      <c r="J87" s="73"/>
      <c r="K87" s="73"/>
      <c r="L87" s="73"/>
      <c r="M87" s="73"/>
      <c r="N87" s="73"/>
      <c r="O87" s="73"/>
      <c r="P87" s="73"/>
      <c r="Q87" s="73">
        <v>1</v>
      </c>
      <c r="R87" s="73"/>
      <c r="S87" s="73"/>
      <c r="T87" s="73"/>
      <c r="U87" s="73"/>
      <c r="V87" s="73"/>
      <c r="W87" s="73"/>
      <c r="X87" s="73"/>
      <c r="Y87" s="73"/>
      <c r="Z87" s="73">
        <v>1</v>
      </c>
      <c r="AA87" s="73"/>
      <c r="AB87" s="73"/>
      <c r="AC87" s="74"/>
      <c r="AD87" s="72">
        <f t="shared" si="1"/>
        <v>2</v>
      </c>
      <c r="AE87" s="2"/>
      <c r="AF87" s="2"/>
    </row>
    <row r="88" spans="1:32" ht="30" customHeight="1">
      <c r="A88" s="57">
        <v>39</v>
      </c>
      <c r="B88" s="5" t="s">
        <v>227</v>
      </c>
      <c r="C88" s="47" t="s">
        <v>6</v>
      </c>
      <c r="D88" s="12" t="s">
        <v>228</v>
      </c>
      <c r="E88" s="12" t="s">
        <v>229</v>
      </c>
      <c r="F88" s="73"/>
      <c r="G88" s="73"/>
      <c r="H88" s="73"/>
      <c r="I88" s="73"/>
      <c r="J88" s="73"/>
      <c r="K88" s="73"/>
      <c r="L88" s="73"/>
      <c r="M88" s="73"/>
      <c r="N88" s="73">
        <v>1</v>
      </c>
      <c r="O88" s="73"/>
      <c r="P88" s="73"/>
      <c r="Q88" s="73"/>
      <c r="R88" s="73"/>
      <c r="S88" s="73"/>
      <c r="T88" s="73"/>
      <c r="U88" s="73"/>
      <c r="V88" s="73"/>
      <c r="W88" s="73"/>
      <c r="X88" s="73"/>
      <c r="Y88" s="73"/>
      <c r="Z88" s="73"/>
      <c r="AA88" s="73"/>
      <c r="AB88" s="73">
        <v>1</v>
      </c>
      <c r="AC88" s="74"/>
      <c r="AD88" s="72">
        <f t="shared" si="1"/>
        <v>2</v>
      </c>
      <c r="AE88" s="2"/>
      <c r="AF88" s="2"/>
    </row>
    <row r="89" spans="1:32" ht="30" customHeight="1">
      <c r="A89" s="58">
        <v>56</v>
      </c>
      <c r="B89" s="5" t="s">
        <v>230</v>
      </c>
      <c r="C89" s="47" t="s">
        <v>12</v>
      </c>
      <c r="D89" s="12" t="s">
        <v>231</v>
      </c>
      <c r="E89" s="12" t="s">
        <v>232</v>
      </c>
      <c r="F89" s="73"/>
      <c r="G89" s="73"/>
      <c r="H89" s="73"/>
      <c r="I89" s="73"/>
      <c r="J89" s="73">
        <v>5</v>
      </c>
      <c r="K89" s="73">
        <v>5</v>
      </c>
      <c r="L89" s="73"/>
      <c r="M89" s="73"/>
      <c r="N89" s="73"/>
      <c r="O89" s="73"/>
      <c r="P89" s="73"/>
      <c r="Q89" s="73"/>
      <c r="R89" s="73"/>
      <c r="S89" s="73"/>
      <c r="T89" s="73"/>
      <c r="U89" s="73"/>
      <c r="V89" s="73"/>
      <c r="W89" s="73"/>
      <c r="X89" s="73"/>
      <c r="Y89" s="73"/>
      <c r="Z89" s="73"/>
      <c r="AA89" s="73">
        <v>18</v>
      </c>
      <c r="AB89" s="73"/>
      <c r="AC89" s="74"/>
      <c r="AD89" s="72">
        <f t="shared" si="1"/>
        <v>28</v>
      </c>
      <c r="AE89" s="2"/>
      <c r="AF89" s="2"/>
    </row>
    <row r="90" spans="1:32" ht="30" customHeight="1">
      <c r="A90" s="57">
        <v>116</v>
      </c>
      <c r="B90" s="5" t="s">
        <v>233</v>
      </c>
      <c r="C90" s="47" t="s">
        <v>6</v>
      </c>
      <c r="D90" s="51" t="s">
        <v>234</v>
      </c>
      <c r="E90" s="51" t="s">
        <v>496</v>
      </c>
      <c r="F90" s="73"/>
      <c r="G90" s="73"/>
      <c r="H90" s="73"/>
      <c r="I90" s="73"/>
      <c r="J90" s="73"/>
      <c r="K90" s="73">
        <v>1</v>
      </c>
      <c r="L90" s="73"/>
      <c r="M90" s="73"/>
      <c r="N90" s="73"/>
      <c r="O90" s="73"/>
      <c r="P90" s="73"/>
      <c r="Q90" s="73"/>
      <c r="R90" s="73"/>
      <c r="S90" s="73"/>
      <c r="T90" s="73">
        <v>3</v>
      </c>
      <c r="U90" s="73"/>
      <c r="V90" s="73"/>
      <c r="W90" s="73"/>
      <c r="X90" s="73">
        <v>1</v>
      </c>
      <c r="Y90" s="73"/>
      <c r="Z90" s="73">
        <v>2</v>
      </c>
      <c r="AA90" s="73"/>
      <c r="AB90" s="73">
        <v>1</v>
      </c>
      <c r="AC90" s="74"/>
      <c r="AD90" s="72">
        <f t="shared" si="1"/>
        <v>8</v>
      </c>
      <c r="AE90" s="2"/>
      <c r="AF90" s="2"/>
    </row>
    <row r="91" spans="1:32" ht="30" customHeight="1">
      <c r="A91" s="57">
        <v>11</v>
      </c>
      <c r="B91" s="5" t="s">
        <v>235</v>
      </c>
      <c r="C91" s="47" t="s">
        <v>6</v>
      </c>
      <c r="D91" s="12" t="s">
        <v>236</v>
      </c>
      <c r="E91" s="12" t="s">
        <v>237</v>
      </c>
      <c r="F91" s="73"/>
      <c r="G91" s="73"/>
      <c r="H91" s="73"/>
      <c r="I91" s="73"/>
      <c r="J91" s="73"/>
      <c r="K91" s="73">
        <v>4</v>
      </c>
      <c r="L91" s="73"/>
      <c r="M91" s="73"/>
      <c r="N91" s="73"/>
      <c r="O91" s="73"/>
      <c r="P91" s="73"/>
      <c r="Q91" s="73"/>
      <c r="R91" s="73"/>
      <c r="S91" s="73"/>
      <c r="T91" s="73"/>
      <c r="U91" s="73"/>
      <c r="V91" s="73"/>
      <c r="W91" s="73"/>
      <c r="X91" s="73"/>
      <c r="Y91" s="73">
        <v>4</v>
      </c>
      <c r="Z91" s="73"/>
      <c r="AA91" s="73"/>
      <c r="AB91" s="73"/>
      <c r="AC91" s="74"/>
      <c r="AD91" s="72">
        <f t="shared" si="1"/>
        <v>8</v>
      </c>
      <c r="AE91" s="2"/>
      <c r="AF91" s="2"/>
    </row>
    <row r="92" spans="1:32" ht="30" customHeight="1">
      <c r="A92" s="57">
        <v>65</v>
      </c>
      <c r="B92" s="5" t="s">
        <v>238</v>
      </c>
      <c r="C92" s="47" t="s">
        <v>12</v>
      </c>
      <c r="D92" s="12" t="s">
        <v>239</v>
      </c>
      <c r="E92" s="12" t="s">
        <v>240</v>
      </c>
      <c r="F92" s="73"/>
      <c r="G92" s="73"/>
      <c r="H92" s="73"/>
      <c r="I92" s="73"/>
      <c r="J92" s="73"/>
      <c r="K92" s="73">
        <v>1</v>
      </c>
      <c r="L92" s="73"/>
      <c r="M92" s="73"/>
      <c r="N92" s="73"/>
      <c r="O92" s="73"/>
      <c r="P92" s="73"/>
      <c r="Q92" s="73"/>
      <c r="R92" s="73"/>
      <c r="S92" s="73"/>
      <c r="T92" s="73">
        <v>3</v>
      </c>
      <c r="U92" s="73"/>
      <c r="V92" s="73"/>
      <c r="W92" s="73"/>
      <c r="X92" s="73"/>
      <c r="Y92" s="73"/>
      <c r="Z92" s="73"/>
      <c r="AA92" s="73"/>
      <c r="AB92" s="73"/>
      <c r="AC92" s="74"/>
      <c r="AD92" s="72">
        <f t="shared" si="1"/>
        <v>4</v>
      </c>
      <c r="AE92" s="2"/>
      <c r="AF92" s="2"/>
    </row>
    <row r="93" spans="1:32" ht="30" customHeight="1">
      <c r="A93" s="58">
        <v>140</v>
      </c>
      <c r="B93" s="5" t="s">
        <v>241</v>
      </c>
      <c r="C93" s="47" t="s">
        <v>6</v>
      </c>
      <c r="D93" s="51" t="s">
        <v>242</v>
      </c>
      <c r="E93" s="51" t="s">
        <v>243</v>
      </c>
      <c r="F93" s="73"/>
      <c r="G93" s="73"/>
      <c r="H93" s="73"/>
      <c r="I93" s="73"/>
      <c r="J93" s="73">
        <v>1</v>
      </c>
      <c r="K93" s="73"/>
      <c r="L93" s="73"/>
      <c r="M93" s="73"/>
      <c r="N93" s="73"/>
      <c r="O93" s="73"/>
      <c r="P93" s="73"/>
      <c r="Q93" s="73"/>
      <c r="R93" s="73"/>
      <c r="S93" s="73"/>
      <c r="T93" s="73"/>
      <c r="U93" s="73"/>
      <c r="V93" s="73"/>
      <c r="W93" s="73">
        <v>1</v>
      </c>
      <c r="X93" s="73"/>
      <c r="Y93" s="73"/>
      <c r="Z93" s="73"/>
      <c r="AA93" s="73"/>
      <c r="AB93" s="73"/>
      <c r="AC93" s="74"/>
      <c r="AD93" s="72">
        <f t="shared" si="1"/>
        <v>2</v>
      </c>
      <c r="AE93" s="2"/>
      <c r="AF93" s="2"/>
    </row>
    <row r="94" spans="1:32" ht="30" customHeight="1">
      <c r="A94" s="57">
        <v>49</v>
      </c>
      <c r="B94" s="5" t="s">
        <v>244</v>
      </c>
      <c r="C94" s="47" t="s">
        <v>12</v>
      </c>
      <c r="D94" s="12" t="s">
        <v>245</v>
      </c>
      <c r="E94" s="12" t="s">
        <v>246</v>
      </c>
      <c r="F94" s="73">
        <v>1</v>
      </c>
      <c r="G94" s="73"/>
      <c r="H94" s="73">
        <v>1</v>
      </c>
      <c r="I94" s="73"/>
      <c r="J94" s="73">
        <v>1</v>
      </c>
      <c r="K94" s="73">
        <v>1</v>
      </c>
      <c r="L94" s="73">
        <v>1</v>
      </c>
      <c r="M94" s="73"/>
      <c r="N94" s="73"/>
      <c r="O94" s="73">
        <v>1</v>
      </c>
      <c r="P94" s="73">
        <v>1</v>
      </c>
      <c r="Q94" s="73"/>
      <c r="R94" s="73">
        <v>1</v>
      </c>
      <c r="S94" s="73">
        <v>4</v>
      </c>
      <c r="T94" s="73">
        <v>1</v>
      </c>
      <c r="U94" s="73"/>
      <c r="V94" s="73">
        <v>1</v>
      </c>
      <c r="W94" s="73"/>
      <c r="X94" s="73"/>
      <c r="Y94" s="73">
        <v>1</v>
      </c>
      <c r="Z94" s="73">
        <v>1</v>
      </c>
      <c r="AA94" s="73"/>
      <c r="AB94" s="73">
        <v>1</v>
      </c>
      <c r="AC94" s="74"/>
      <c r="AD94" s="72">
        <f t="shared" si="1"/>
        <v>17</v>
      </c>
      <c r="AE94" s="2"/>
      <c r="AF94" s="2"/>
    </row>
    <row r="95" spans="1:32" ht="30" customHeight="1">
      <c r="A95" s="57">
        <v>136</v>
      </c>
      <c r="B95" s="5" t="s">
        <v>247</v>
      </c>
      <c r="C95" s="47" t="s">
        <v>6</v>
      </c>
      <c r="D95" s="51" t="s">
        <v>242</v>
      </c>
      <c r="E95" s="51" t="s">
        <v>513</v>
      </c>
      <c r="F95" s="73"/>
      <c r="G95" s="73"/>
      <c r="H95" s="73"/>
      <c r="I95" s="73"/>
      <c r="J95" s="73"/>
      <c r="K95" s="73"/>
      <c r="L95" s="73"/>
      <c r="M95" s="73"/>
      <c r="N95" s="73"/>
      <c r="O95" s="73">
        <v>1</v>
      </c>
      <c r="P95" s="73"/>
      <c r="Q95" s="73"/>
      <c r="R95" s="73"/>
      <c r="S95" s="73"/>
      <c r="T95" s="73"/>
      <c r="U95" s="73"/>
      <c r="V95" s="73"/>
      <c r="W95" s="73"/>
      <c r="X95" s="73"/>
      <c r="Y95" s="73">
        <v>2</v>
      </c>
      <c r="Z95" s="73"/>
      <c r="AA95" s="73"/>
      <c r="AB95" s="73"/>
      <c r="AC95" s="74"/>
      <c r="AD95" s="72">
        <f t="shared" si="1"/>
        <v>3</v>
      </c>
      <c r="AE95" s="2"/>
      <c r="AF95" s="2"/>
    </row>
    <row r="96" spans="1:32" ht="30" customHeight="1">
      <c r="A96" s="57">
        <v>8</v>
      </c>
      <c r="B96" s="5" t="s">
        <v>248</v>
      </c>
      <c r="C96" s="47" t="s">
        <v>6</v>
      </c>
      <c r="D96" s="12" t="s">
        <v>131</v>
      </c>
      <c r="E96" s="12" t="s">
        <v>249</v>
      </c>
      <c r="F96" s="73"/>
      <c r="G96" s="73">
        <v>2</v>
      </c>
      <c r="H96" s="73">
        <v>1</v>
      </c>
      <c r="I96" s="73">
        <v>2</v>
      </c>
      <c r="J96" s="73"/>
      <c r="K96" s="73"/>
      <c r="L96" s="73"/>
      <c r="M96" s="73"/>
      <c r="N96" s="73"/>
      <c r="O96" s="73"/>
      <c r="P96" s="73"/>
      <c r="Q96" s="73"/>
      <c r="R96" s="73"/>
      <c r="S96" s="73"/>
      <c r="T96" s="73"/>
      <c r="U96" s="73"/>
      <c r="V96" s="73"/>
      <c r="W96" s="73"/>
      <c r="X96" s="73"/>
      <c r="Y96" s="73"/>
      <c r="Z96" s="73"/>
      <c r="AA96" s="73"/>
      <c r="AB96" s="73"/>
      <c r="AC96" s="74"/>
      <c r="AD96" s="72">
        <f t="shared" si="1"/>
        <v>5</v>
      </c>
      <c r="AE96" s="2"/>
      <c r="AF96" s="2"/>
    </row>
    <row r="97" spans="1:32" ht="30" customHeight="1">
      <c r="A97" s="58">
        <v>9</v>
      </c>
      <c r="B97" s="5" t="s">
        <v>250</v>
      </c>
      <c r="C97" s="47" t="s">
        <v>6</v>
      </c>
      <c r="D97" s="12" t="s">
        <v>131</v>
      </c>
      <c r="E97" s="12" t="s">
        <v>251</v>
      </c>
      <c r="F97" s="73"/>
      <c r="G97" s="73">
        <v>1</v>
      </c>
      <c r="H97" s="73"/>
      <c r="I97" s="73">
        <v>2</v>
      </c>
      <c r="J97" s="73">
        <v>2</v>
      </c>
      <c r="K97" s="73"/>
      <c r="L97" s="73"/>
      <c r="M97" s="73"/>
      <c r="N97" s="73"/>
      <c r="O97" s="73"/>
      <c r="P97" s="73"/>
      <c r="Q97" s="73"/>
      <c r="R97" s="73"/>
      <c r="S97" s="73"/>
      <c r="T97" s="73"/>
      <c r="U97" s="73"/>
      <c r="V97" s="73"/>
      <c r="W97" s="73"/>
      <c r="X97" s="73"/>
      <c r="Y97" s="73"/>
      <c r="Z97" s="73"/>
      <c r="AA97" s="73"/>
      <c r="AB97" s="73"/>
      <c r="AC97" s="74"/>
      <c r="AD97" s="72">
        <f t="shared" si="1"/>
        <v>5</v>
      </c>
      <c r="AE97" s="2"/>
      <c r="AF97" s="2"/>
    </row>
    <row r="98" spans="1:32" ht="30" customHeight="1">
      <c r="A98" s="57">
        <v>90</v>
      </c>
      <c r="B98" s="5" t="s">
        <v>252</v>
      </c>
      <c r="C98" s="47" t="s">
        <v>6</v>
      </c>
      <c r="D98" s="51" t="s">
        <v>253</v>
      </c>
      <c r="E98" s="51" t="s">
        <v>498</v>
      </c>
      <c r="F98" s="73"/>
      <c r="G98" s="73"/>
      <c r="H98" s="73"/>
      <c r="I98" s="73"/>
      <c r="J98" s="73"/>
      <c r="K98" s="73"/>
      <c r="L98" s="73"/>
      <c r="M98" s="73"/>
      <c r="N98" s="73"/>
      <c r="O98" s="73"/>
      <c r="P98" s="73"/>
      <c r="Q98" s="73">
        <v>1</v>
      </c>
      <c r="R98" s="73"/>
      <c r="S98" s="73">
        <v>1</v>
      </c>
      <c r="T98" s="73"/>
      <c r="U98" s="73"/>
      <c r="V98" s="73"/>
      <c r="W98" s="73"/>
      <c r="X98" s="73"/>
      <c r="Y98" s="73"/>
      <c r="Z98" s="73"/>
      <c r="AA98" s="73"/>
      <c r="AB98" s="73"/>
      <c r="AC98" s="74"/>
      <c r="AD98" s="72">
        <f t="shared" si="1"/>
        <v>2</v>
      </c>
      <c r="AE98" s="2"/>
      <c r="AF98" s="2"/>
    </row>
    <row r="99" spans="1:32" ht="30" customHeight="1">
      <c r="A99" s="57">
        <v>152</v>
      </c>
      <c r="B99" s="5" t="s">
        <v>254</v>
      </c>
      <c r="C99" s="47" t="s">
        <v>6</v>
      </c>
      <c r="D99" s="51" t="s">
        <v>255</v>
      </c>
      <c r="E99" s="51" t="s">
        <v>256</v>
      </c>
      <c r="F99" s="73"/>
      <c r="G99" s="73"/>
      <c r="H99" s="73"/>
      <c r="I99" s="73"/>
      <c r="J99" s="73"/>
      <c r="K99" s="73"/>
      <c r="L99" s="73"/>
      <c r="M99" s="73"/>
      <c r="N99" s="73"/>
      <c r="O99" s="73"/>
      <c r="P99" s="73"/>
      <c r="Q99" s="73"/>
      <c r="R99" s="73"/>
      <c r="S99" s="73"/>
      <c r="T99" s="73"/>
      <c r="U99" s="73"/>
      <c r="V99" s="73"/>
      <c r="W99" s="73"/>
      <c r="X99" s="73"/>
      <c r="Y99" s="73"/>
      <c r="Z99" s="73"/>
      <c r="AA99" s="73">
        <v>1</v>
      </c>
      <c r="AB99" s="73">
        <v>3</v>
      </c>
      <c r="AC99" s="74"/>
      <c r="AD99" s="72">
        <f t="shared" si="1"/>
        <v>4</v>
      </c>
      <c r="AE99" s="2"/>
      <c r="AF99" s="2"/>
    </row>
    <row r="100" spans="1:32" ht="30" customHeight="1">
      <c r="A100" s="57">
        <v>114</v>
      </c>
      <c r="B100" s="5" t="s">
        <v>257</v>
      </c>
      <c r="C100" s="47" t="s">
        <v>6</v>
      </c>
      <c r="D100" s="51" t="s">
        <v>258</v>
      </c>
      <c r="E100" s="51" t="s">
        <v>499</v>
      </c>
      <c r="F100" s="73"/>
      <c r="G100" s="73"/>
      <c r="H100" s="73"/>
      <c r="I100" s="73"/>
      <c r="J100" s="73"/>
      <c r="K100" s="73">
        <v>1</v>
      </c>
      <c r="L100" s="73"/>
      <c r="M100" s="73"/>
      <c r="N100" s="73"/>
      <c r="O100" s="73"/>
      <c r="P100" s="73"/>
      <c r="Q100" s="73"/>
      <c r="R100" s="73"/>
      <c r="S100" s="73"/>
      <c r="T100" s="73"/>
      <c r="U100" s="73">
        <v>2</v>
      </c>
      <c r="V100" s="73"/>
      <c r="W100" s="73"/>
      <c r="X100" s="73"/>
      <c r="Y100" s="73"/>
      <c r="Z100" s="73"/>
      <c r="AA100" s="73"/>
      <c r="AB100" s="73"/>
      <c r="AC100" s="74"/>
      <c r="AD100" s="72">
        <f t="shared" si="1"/>
        <v>3</v>
      </c>
      <c r="AE100" s="2"/>
      <c r="AF100" s="2"/>
    </row>
    <row r="101" spans="1:32" ht="30" customHeight="1">
      <c r="A101" s="58">
        <v>182</v>
      </c>
      <c r="B101" s="5" t="s">
        <v>259</v>
      </c>
      <c r="C101" s="47" t="s">
        <v>12</v>
      </c>
      <c r="D101" s="12" t="s">
        <v>260</v>
      </c>
      <c r="E101" s="12" t="s">
        <v>261</v>
      </c>
      <c r="F101" s="73"/>
      <c r="G101" s="73"/>
      <c r="H101" s="73">
        <v>1</v>
      </c>
      <c r="I101" s="73"/>
      <c r="J101" s="73"/>
      <c r="K101" s="73">
        <v>1</v>
      </c>
      <c r="L101" s="73"/>
      <c r="M101" s="73">
        <v>1</v>
      </c>
      <c r="N101" s="73"/>
      <c r="O101" s="73">
        <v>5</v>
      </c>
      <c r="P101" s="73"/>
      <c r="Q101" s="73">
        <v>1</v>
      </c>
      <c r="R101" s="73"/>
      <c r="S101" s="73">
        <v>1</v>
      </c>
      <c r="T101" s="73"/>
      <c r="U101" s="73">
        <v>1</v>
      </c>
      <c r="V101" s="73"/>
      <c r="W101" s="73"/>
      <c r="X101" s="73">
        <v>1</v>
      </c>
      <c r="Y101" s="73"/>
      <c r="Z101" s="73">
        <v>1</v>
      </c>
      <c r="AA101" s="73"/>
      <c r="AB101" s="73">
        <v>1</v>
      </c>
      <c r="AC101" s="74"/>
      <c r="AD101" s="72">
        <f t="shared" ref="AD101:AD164" si="2">SUM(F101:AC101)</f>
        <v>14</v>
      </c>
      <c r="AE101" s="2"/>
      <c r="AF101" s="2"/>
    </row>
    <row r="102" spans="1:32" ht="30" customHeight="1">
      <c r="A102" s="57">
        <v>45</v>
      </c>
      <c r="B102" s="5" t="s">
        <v>262</v>
      </c>
      <c r="C102" s="47" t="s">
        <v>12</v>
      </c>
      <c r="D102" s="12" t="s">
        <v>263</v>
      </c>
      <c r="E102" s="12" t="s">
        <v>264</v>
      </c>
      <c r="F102" s="73"/>
      <c r="G102" s="73"/>
      <c r="H102" s="73">
        <v>2</v>
      </c>
      <c r="I102" s="73"/>
      <c r="J102" s="73"/>
      <c r="K102" s="73"/>
      <c r="L102" s="73"/>
      <c r="M102" s="73"/>
      <c r="N102" s="73"/>
      <c r="O102" s="73">
        <v>2</v>
      </c>
      <c r="P102" s="73"/>
      <c r="Q102" s="73"/>
      <c r="R102" s="73"/>
      <c r="S102" s="73"/>
      <c r="T102" s="73"/>
      <c r="U102" s="73"/>
      <c r="V102" s="73"/>
      <c r="W102" s="73"/>
      <c r="X102" s="73">
        <v>1</v>
      </c>
      <c r="Y102" s="73"/>
      <c r="Z102" s="73"/>
      <c r="AA102" s="73"/>
      <c r="AB102" s="73"/>
      <c r="AC102" s="74"/>
      <c r="AD102" s="72">
        <f t="shared" si="2"/>
        <v>5</v>
      </c>
      <c r="AE102" s="2"/>
      <c r="AF102" s="2"/>
    </row>
    <row r="103" spans="1:32" ht="30" customHeight="1">
      <c r="A103" s="57">
        <v>53</v>
      </c>
      <c r="B103" s="5" t="s">
        <v>265</v>
      </c>
      <c r="C103" s="47" t="s">
        <v>12</v>
      </c>
      <c r="D103" s="12" t="s">
        <v>263</v>
      </c>
      <c r="E103" s="12" t="s">
        <v>266</v>
      </c>
      <c r="F103" s="73"/>
      <c r="G103" s="73"/>
      <c r="H103" s="73"/>
      <c r="I103" s="73">
        <v>1</v>
      </c>
      <c r="J103" s="73">
        <v>1</v>
      </c>
      <c r="K103" s="73"/>
      <c r="L103" s="73"/>
      <c r="M103" s="73"/>
      <c r="N103" s="73"/>
      <c r="O103" s="73"/>
      <c r="P103" s="73"/>
      <c r="Q103" s="73"/>
      <c r="R103" s="73"/>
      <c r="S103" s="73"/>
      <c r="T103" s="73"/>
      <c r="U103" s="73"/>
      <c r="V103" s="73">
        <v>1</v>
      </c>
      <c r="W103" s="73"/>
      <c r="X103" s="73">
        <v>1</v>
      </c>
      <c r="Y103" s="73"/>
      <c r="Z103" s="73"/>
      <c r="AA103" s="73"/>
      <c r="AB103" s="73"/>
      <c r="AC103" s="74"/>
      <c r="AD103" s="72">
        <f t="shared" si="2"/>
        <v>4</v>
      </c>
      <c r="AE103" s="2"/>
      <c r="AF103" s="2"/>
    </row>
    <row r="104" spans="1:32" ht="30" customHeight="1">
      <c r="A104" s="57">
        <v>100</v>
      </c>
      <c r="B104" s="5" t="s">
        <v>267</v>
      </c>
      <c r="C104" s="47" t="s">
        <v>6</v>
      </c>
      <c r="D104" s="51" t="s">
        <v>268</v>
      </c>
      <c r="E104" s="51" t="s">
        <v>269</v>
      </c>
      <c r="F104" s="73"/>
      <c r="G104" s="73"/>
      <c r="H104" s="73"/>
      <c r="I104" s="73"/>
      <c r="J104" s="73"/>
      <c r="K104" s="73">
        <v>1</v>
      </c>
      <c r="L104" s="73"/>
      <c r="M104" s="73"/>
      <c r="N104" s="73"/>
      <c r="O104" s="73"/>
      <c r="P104" s="73"/>
      <c r="Q104" s="73"/>
      <c r="R104" s="73"/>
      <c r="S104" s="73"/>
      <c r="T104" s="73"/>
      <c r="U104" s="73"/>
      <c r="V104" s="73"/>
      <c r="W104" s="73">
        <v>1</v>
      </c>
      <c r="X104" s="73"/>
      <c r="Y104" s="73"/>
      <c r="Z104" s="73"/>
      <c r="AA104" s="73"/>
      <c r="AB104" s="73"/>
      <c r="AC104" s="74"/>
      <c r="AD104" s="72">
        <f t="shared" si="2"/>
        <v>2</v>
      </c>
      <c r="AE104" s="2"/>
      <c r="AF104" s="2"/>
    </row>
    <row r="105" spans="1:32" ht="30" customHeight="1">
      <c r="A105" s="58">
        <v>48</v>
      </c>
      <c r="B105" s="5" t="s">
        <v>270</v>
      </c>
      <c r="C105" s="47" t="s">
        <v>12</v>
      </c>
      <c r="D105" s="12" t="s">
        <v>271</v>
      </c>
      <c r="E105" s="12" t="s">
        <v>272</v>
      </c>
      <c r="F105" s="73"/>
      <c r="G105" s="73">
        <v>1</v>
      </c>
      <c r="H105" s="73">
        <v>1</v>
      </c>
      <c r="I105" s="73"/>
      <c r="J105" s="73"/>
      <c r="K105" s="73">
        <v>1</v>
      </c>
      <c r="L105" s="73"/>
      <c r="M105" s="73">
        <v>1</v>
      </c>
      <c r="N105" s="73">
        <v>4</v>
      </c>
      <c r="O105" s="73">
        <v>1</v>
      </c>
      <c r="P105" s="73"/>
      <c r="Q105" s="73">
        <v>1</v>
      </c>
      <c r="R105" s="73"/>
      <c r="S105" s="73">
        <v>1</v>
      </c>
      <c r="T105" s="73"/>
      <c r="U105" s="73"/>
      <c r="V105" s="73">
        <v>1</v>
      </c>
      <c r="W105" s="73"/>
      <c r="X105" s="73">
        <v>1</v>
      </c>
      <c r="Y105" s="73"/>
      <c r="Z105" s="73"/>
      <c r="AA105" s="73"/>
      <c r="AB105" s="73"/>
      <c r="AC105" s="74"/>
      <c r="AD105" s="72">
        <f t="shared" si="2"/>
        <v>13</v>
      </c>
      <c r="AE105" s="2"/>
      <c r="AF105" s="2"/>
    </row>
    <row r="106" spans="1:32" ht="30" customHeight="1">
      <c r="A106" s="57">
        <v>96</v>
      </c>
      <c r="B106" s="5" t="s">
        <v>273</v>
      </c>
      <c r="C106" s="47" t="s">
        <v>6</v>
      </c>
      <c r="D106" s="51" t="s">
        <v>166</v>
      </c>
      <c r="E106" s="51" t="s">
        <v>274</v>
      </c>
      <c r="F106" s="73"/>
      <c r="G106" s="73"/>
      <c r="H106" s="73"/>
      <c r="I106" s="73"/>
      <c r="J106" s="73"/>
      <c r="K106" s="73"/>
      <c r="L106" s="73"/>
      <c r="M106" s="73"/>
      <c r="N106" s="73"/>
      <c r="O106" s="73"/>
      <c r="P106" s="73">
        <v>1</v>
      </c>
      <c r="Q106" s="73"/>
      <c r="R106" s="73"/>
      <c r="S106" s="73"/>
      <c r="T106" s="73"/>
      <c r="U106" s="73"/>
      <c r="V106" s="73"/>
      <c r="W106" s="73"/>
      <c r="X106" s="73"/>
      <c r="Y106" s="73"/>
      <c r="Z106" s="73">
        <v>2</v>
      </c>
      <c r="AA106" s="73"/>
      <c r="AB106" s="73"/>
      <c r="AC106" s="74"/>
      <c r="AD106" s="72">
        <f t="shared" si="2"/>
        <v>3</v>
      </c>
      <c r="AE106" s="2"/>
      <c r="AF106" s="2"/>
    </row>
    <row r="107" spans="1:32" ht="30" customHeight="1">
      <c r="A107" s="57">
        <v>61</v>
      </c>
      <c r="B107" s="5" t="s">
        <v>275</v>
      </c>
      <c r="C107" s="47" t="s">
        <v>12</v>
      </c>
      <c r="D107" s="12" t="s">
        <v>276</v>
      </c>
      <c r="E107" s="12" t="s">
        <v>277</v>
      </c>
      <c r="F107" s="73"/>
      <c r="G107" s="73"/>
      <c r="H107" s="73"/>
      <c r="I107" s="73"/>
      <c r="J107" s="73"/>
      <c r="K107" s="73">
        <v>1</v>
      </c>
      <c r="L107" s="73"/>
      <c r="M107" s="73"/>
      <c r="N107" s="73"/>
      <c r="O107" s="73"/>
      <c r="P107" s="73"/>
      <c r="Q107" s="73"/>
      <c r="R107" s="73">
        <v>1</v>
      </c>
      <c r="S107" s="73"/>
      <c r="T107" s="73"/>
      <c r="U107" s="73"/>
      <c r="V107" s="73"/>
      <c r="W107" s="73"/>
      <c r="X107" s="73"/>
      <c r="Y107" s="73"/>
      <c r="Z107" s="73"/>
      <c r="AA107" s="73"/>
      <c r="AB107" s="73"/>
      <c r="AC107" s="74"/>
      <c r="AD107" s="72">
        <f t="shared" si="2"/>
        <v>2</v>
      </c>
      <c r="AE107" s="2"/>
      <c r="AF107" s="2"/>
    </row>
    <row r="108" spans="1:32" ht="30" customHeight="1">
      <c r="A108" s="57">
        <v>167</v>
      </c>
      <c r="B108" s="5" t="s">
        <v>278</v>
      </c>
      <c r="C108" s="47" t="s">
        <v>12</v>
      </c>
      <c r="D108" s="12" t="s">
        <v>137</v>
      </c>
      <c r="E108" s="12" t="s">
        <v>279</v>
      </c>
      <c r="F108" s="73"/>
      <c r="G108" s="73"/>
      <c r="H108" s="73"/>
      <c r="I108" s="73"/>
      <c r="J108" s="73"/>
      <c r="K108" s="73"/>
      <c r="L108" s="73"/>
      <c r="M108" s="73"/>
      <c r="N108" s="73"/>
      <c r="O108" s="73"/>
      <c r="P108" s="73"/>
      <c r="Q108" s="73"/>
      <c r="R108" s="73"/>
      <c r="S108" s="73"/>
      <c r="T108" s="73"/>
      <c r="U108" s="73"/>
      <c r="V108" s="73"/>
      <c r="W108" s="73">
        <v>1</v>
      </c>
      <c r="X108" s="73"/>
      <c r="Y108" s="73"/>
      <c r="Z108" s="73"/>
      <c r="AA108" s="73"/>
      <c r="AB108" s="73"/>
      <c r="AC108" s="74"/>
      <c r="AD108" s="72">
        <f t="shared" si="2"/>
        <v>1</v>
      </c>
      <c r="AE108" s="2"/>
      <c r="AF108" s="2"/>
    </row>
    <row r="109" spans="1:32" ht="30" customHeight="1">
      <c r="A109" s="58">
        <v>173</v>
      </c>
      <c r="B109" s="5" t="s">
        <v>280</v>
      </c>
      <c r="C109" s="47" t="s">
        <v>12</v>
      </c>
      <c r="D109" s="12" t="s">
        <v>220</v>
      </c>
      <c r="E109" s="12" t="s">
        <v>281</v>
      </c>
      <c r="F109" s="73"/>
      <c r="G109" s="73"/>
      <c r="H109" s="73"/>
      <c r="I109" s="73"/>
      <c r="J109" s="73"/>
      <c r="K109" s="73"/>
      <c r="L109" s="73"/>
      <c r="M109" s="73"/>
      <c r="N109" s="73"/>
      <c r="O109" s="73"/>
      <c r="P109" s="73"/>
      <c r="Q109" s="73"/>
      <c r="R109" s="73"/>
      <c r="S109" s="73">
        <v>2</v>
      </c>
      <c r="T109" s="73"/>
      <c r="U109" s="73"/>
      <c r="V109" s="73"/>
      <c r="W109" s="73"/>
      <c r="X109" s="73">
        <v>1</v>
      </c>
      <c r="Y109" s="73"/>
      <c r="Z109" s="73"/>
      <c r="AA109" s="73"/>
      <c r="AB109" s="73"/>
      <c r="AC109" s="74"/>
      <c r="AD109" s="72">
        <f t="shared" si="2"/>
        <v>3</v>
      </c>
      <c r="AE109" s="2"/>
      <c r="AF109" s="2"/>
    </row>
    <row r="110" spans="1:32" ht="30" customHeight="1">
      <c r="A110" s="57">
        <v>183</v>
      </c>
      <c r="B110" s="5" t="s">
        <v>282</v>
      </c>
      <c r="C110" s="47" t="s">
        <v>12</v>
      </c>
      <c r="D110" s="12" t="s">
        <v>283</v>
      </c>
      <c r="E110" s="12" t="s">
        <v>284</v>
      </c>
      <c r="F110" s="73"/>
      <c r="G110" s="73"/>
      <c r="H110" s="73"/>
      <c r="I110" s="73"/>
      <c r="J110" s="73"/>
      <c r="K110" s="73"/>
      <c r="L110" s="73"/>
      <c r="M110" s="73"/>
      <c r="N110" s="73"/>
      <c r="O110" s="73"/>
      <c r="P110" s="73"/>
      <c r="Q110" s="73"/>
      <c r="R110" s="73"/>
      <c r="S110" s="73"/>
      <c r="T110" s="73"/>
      <c r="U110" s="73"/>
      <c r="V110" s="73"/>
      <c r="W110" s="73"/>
      <c r="X110" s="73"/>
      <c r="Y110" s="73"/>
      <c r="Z110" s="73">
        <v>1</v>
      </c>
      <c r="AA110" s="73">
        <v>1</v>
      </c>
      <c r="AB110" s="73"/>
      <c r="AC110" s="74"/>
      <c r="AD110" s="72">
        <f t="shared" si="2"/>
        <v>2</v>
      </c>
      <c r="AE110" s="2"/>
      <c r="AF110" s="2"/>
    </row>
    <row r="111" spans="1:32" ht="30" customHeight="1">
      <c r="A111" s="57">
        <v>81</v>
      </c>
      <c r="B111" s="5" t="s">
        <v>285</v>
      </c>
      <c r="C111" s="47" t="s">
        <v>6</v>
      </c>
      <c r="D111" s="51" t="s">
        <v>45</v>
      </c>
      <c r="E111" s="51" t="s">
        <v>512</v>
      </c>
      <c r="F111" s="73"/>
      <c r="G111" s="73"/>
      <c r="H111" s="73"/>
      <c r="I111" s="73"/>
      <c r="J111" s="73"/>
      <c r="K111" s="73"/>
      <c r="L111" s="73">
        <v>1</v>
      </c>
      <c r="M111" s="73"/>
      <c r="N111" s="73"/>
      <c r="O111" s="73"/>
      <c r="P111" s="73"/>
      <c r="Q111" s="73"/>
      <c r="R111" s="73"/>
      <c r="S111" s="73"/>
      <c r="T111" s="73"/>
      <c r="U111" s="73"/>
      <c r="V111" s="73"/>
      <c r="W111" s="73"/>
      <c r="X111" s="73"/>
      <c r="Y111" s="73"/>
      <c r="Z111" s="73"/>
      <c r="AA111" s="73"/>
      <c r="AB111" s="73"/>
      <c r="AC111" s="74"/>
      <c r="AD111" s="72">
        <f t="shared" si="2"/>
        <v>1</v>
      </c>
      <c r="AE111" s="2"/>
      <c r="AF111" s="2"/>
    </row>
    <row r="112" spans="1:32" ht="30" customHeight="1">
      <c r="A112" s="57">
        <v>127</v>
      </c>
      <c r="B112" s="5" t="s">
        <v>286</v>
      </c>
      <c r="C112" s="47" t="s">
        <v>6</v>
      </c>
      <c r="D112" s="51" t="s">
        <v>81</v>
      </c>
      <c r="E112" s="51" t="s">
        <v>287</v>
      </c>
      <c r="F112" s="73"/>
      <c r="G112" s="73"/>
      <c r="H112" s="73"/>
      <c r="I112" s="73"/>
      <c r="J112" s="73"/>
      <c r="K112" s="73">
        <v>1</v>
      </c>
      <c r="L112" s="73"/>
      <c r="M112" s="73"/>
      <c r="N112" s="73"/>
      <c r="O112" s="73"/>
      <c r="P112" s="73"/>
      <c r="Q112" s="73"/>
      <c r="R112" s="73"/>
      <c r="S112" s="73"/>
      <c r="T112" s="73"/>
      <c r="U112" s="73"/>
      <c r="V112" s="73"/>
      <c r="W112" s="73"/>
      <c r="X112" s="73">
        <v>1</v>
      </c>
      <c r="Y112" s="73"/>
      <c r="Z112" s="73"/>
      <c r="AA112" s="73"/>
      <c r="AB112" s="73"/>
      <c r="AC112" s="74"/>
      <c r="AD112" s="72">
        <f t="shared" si="2"/>
        <v>2</v>
      </c>
      <c r="AE112" s="2"/>
      <c r="AF112" s="2"/>
    </row>
    <row r="113" spans="1:32" ht="30" customHeight="1">
      <c r="A113" s="58">
        <v>115</v>
      </c>
      <c r="B113" s="5" t="s">
        <v>288</v>
      </c>
      <c r="C113" s="47" t="s">
        <v>6</v>
      </c>
      <c r="D113" s="51" t="s">
        <v>258</v>
      </c>
      <c r="E113" s="51" t="s">
        <v>511</v>
      </c>
      <c r="F113" s="73"/>
      <c r="G113" s="73"/>
      <c r="H113" s="73"/>
      <c r="I113" s="73"/>
      <c r="J113" s="73"/>
      <c r="K113" s="73">
        <v>1</v>
      </c>
      <c r="L113" s="73"/>
      <c r="M113" s="73"/>
      <c r="N113" s="73"/>
      <c r="O113" s="73"/>
      <c r="P113" s="73"/>
      <c r="Q113" s="73"/>
      <c r="R113" s="73"/>
      <c r="S113" s="73"/>
      <c r="T113" s="73"/>
      <c r="U113" s="73"/>
      <c r="V113" s="73"/>
      <c r="W113" s="73"/>
      <c r="X113" s="73">
        <v>2</v>
      </c>
      <c r="Y113" s="73">
        <v>2</v>
      </c>
      <c r="Z113" s="73"/>
      <c r="AA113" s="73"/>
      <c r="AB113" s="73"/>
      <c r="AC113" s="74"/>
      <c r="AD113" s="72">
        <f t="shared" si="2"/>
        <v>5</v>
      </c>
      <c r="AE113" s="2"/>
      <c r="AF113" s="2"/>
    </row>
    <row r="114" spans="1:32" ht="30" customHeight="1">
      <c r="A114" s="57">
        <v>147</v>
      </c>
      <c r="B114" s="5" t="s">
        <v>289</v>
      </c>
      <c r="C114" s="47" t="s">
        <v>6</v>
      </c>
      <c r="D114" s="51" t="s">
        <v>290</v>
      </c>
      <c r="E114" s="51" t="s">
        <v>291</v>
      </c>
      <c r="F114" s="73"/>
      <c r="G114" s="73"/>
      <c r="H114" s="73"/>
      <c r="I114" s="73"/>
      <c r="J114" s="73"/>
      <c r="K114" s="73"/>
      <c r="L114" s="73"/>
      <c r="M114" s="73"/>
      <c r="N114" s="73"/>
      <c r="O114" s="73"/>
      <c r="P114" s="73"/>
      <c r="Q114" s="73"/>
      <c r="R114" s="73"/>
      <c r="S114" s="73"/>
      <c r="T114" s="73"/>
      <c r="U114" s="73"/>
      <c r="V114" s="73"/>
      <c r="W114" s="73"/>
      <c r="X114" s="73"/>
      <c r="Y114" s="73"/>
      <c r="Z114" s="73"/>
      <c r="AA114" s="73"/>
      <c r="AB114" s="73">
        <v>2</v>
      </c>
      <c r="AC114" s="74"/>
      <c r="AD114" s="72">
        <f t="shared" si="2"/>
        <v>2</v>
      </c>
      <c r="AE114" s="2"/>
      <c r="AF114" s="2"/>
    </row>
    <row r="115" spans="1:32" ht="30" customHeight="1">
      <c r="A115" s="57">
        <v>172</v>
      </c>
      <c r="B115" s="5" t="s">
        <v>292</v>
      </c>
      <c r="C115" s="47" t="s">
        <v>12</v>
      </c>
      <c r="D115" s="12" t="s">
        <v>293</v>
      </c>
      <c r="E115" s="12" t="s">
        <v>294</v>
      </c>
      <c r="F115" s="73"/>
      <c r="G115" s="73">
        <v>1</v>
      </c>
      <c r="H115" s="73"/>
      <c r="I115" s="73"/>
      <c r="J115" s="73"/>
      <c r="K115" s="73"/>
      <c r="L115" s="73"/>
      <c r="M115" s="73">
        <v>1</v>
      </c>
      <c r="N115" s="73"/>
      <c r="O115" s="73"/>
      <c r="P115" s="73"/>
      <c r="Q115" s="73">
        <v>1</v>
      </c>
      <c r="R115" s="73"/>
      <c r="S115" s="73">
        <v>1</v>
      </c>
      <c r="T115" s="73"/>
      <c r="U115" s="73">
        <v>1</v>
      </c>
      <c r="V115" s="73"/>
      <c r="W115" s="73">
        <v>1</v>
      </c>
      <c r="X115" s="73"/>
      <c r="Y115" s="73">
        <v>1</v>
      </c>
      <c r="Z115" s="73"/>
      <c r="AA115" s="73"/>
      <c r="AB115" s="73"/>
      <c r="AC115" s="74"/>
      <c r="AD115" s="72">
        <f t="shared" si="2"/>
        <v>7</v>
      </c>
      <c r="AE115" s="2"/>
      <c r="AF115" s="2"/>
    </row>
    <row r="116" spans="1:32" ht="30" customHeight="1">
      <c r="A116" s="57">
        <v>122</v>
      </c>
      <c r="B116" s="5" t="s">
        <v>295</v>
      </c>
      <c r="C116" s="47" t="s">
        <v>6</v>
      </c>
      <c r="D116" s="51" t="s">
        <v>170</v>
      </c>
      <c r="E116" s="51" t="s">
        <v>296</v>
      </c>
      <c r="F116" s="73"/>
      <c r="G116" s="73"/>
      <c r="H116" s="73"/>
      <c r="I116" s="73"/>
      <c r="J116" s="73"/>
      <c r="K116" s="73"/>
      <c r="L116" s="73"/>
      <c r="M116" s="73"/>
      <c r="N116" s="73"/>
      <c r="O116" s="73"/>
      <c r="P116" s="73">
        <v>12</v>
      </c>
      <c r="Q116" s="73"/>
      <c r="R116" s="73"/>
      <c r="S116" s="73"/>
      <c r="T116" s="73"/>
      <c r="U116" s="73"/>
      <c r="V116" s="73"/>
      <c r="W116" s="73"/>
      <c r="X116" s="73"/>
      <c r="Y116" s="73"/>
      <c r="Z116" s="73"/>
      <c r="AA116" s="73"/>
      <c r="AB116" s="73"/>
      <c r="AC116" s="74"/>
      <c r="AD116" s="72">
        <f t="shared" si="2"/>
        <v>12</v>
      </c>
      <c r="AE116" s="2"/>
      <c r="AF116" s="2"/>
    </row>
    <row r="117" spans="1:32" ht="30" customHeight="1">
      <c r="A117" s="58">
        <v>15</v>
      </c>
      <c r="B117" s="5" t="s">
        <v>297</v>
      </c>
      <c r="C117" s="47" t="s">
        <v>6</v>
      </c>
      <c r="D117" s="12" t="s">
        <v>298</v>
      </c>
      <c r="E117" s="12" t="s">
        <v>299</v>
      </c>
      <c r="F117" s="73"/>
      <c r="G117" s="73"/>
      <c r="H117" s="73"/>
      <c r="I117" s="73"/>
      <c r="J117" s="73"/>
      <c r="K117" s="73"/>
      <c r="L117" s="73"/>
      <c r="M117" s="73"/>
      <c r="N117" s="73"/>
      <c r="O117" s="73"/>
      <c r="P117" s="73"/>
      <c r="Q117" s="73"/>
      <c r="R117" s="73"/>
      <c r="S117" s="73"/>
      <c r="T117" s="73"/>
      <c r="U117" s="73"/>
      <c r="V117" s="73">
        <v>1</v>
      </c>
      <c r="W117" s="73"/>
      <c r="X117" s="73"/>
      <c r="Y117" s="73"/>
      <c r="Z117" s="73">
        <v>1</v>
      </c>
      <c r="AA117" s="73"/>
      <c r="AB117" s="73"/>
      <c r="AC117" s="74"/>
      <c r="AD117" s="72">
        <f t="shared" si="2"/>
        <v>2</v>
      </c>
      <c r="AE117" s="2"/>
      <c r="AF117" s="2"/>
    </row>
    <row r="118" spans="1:32" ht="30" customHeight="1">
      <c r="A118" s="57">
        <v>110</v>
      </c>
      <c r="B118" s="5" t="s">
        <v>300</v>
      </c>
      <c r="C118" s="47" t="s">
        <v>6</v>
      </c>
      <c r="D118" s="51" t="s">
        <v>258</v>
      </c>
      <c r="E118" s="51" t="s">
        <v>510</v>
      </c>
      <c r="F118" s="73"/>
      <c r="G118" s="73"/>
      <c r="H118" s="73"/>
      <c r="I118" s="73"/>
      <c r="J118" s="73"/>
      <c r="K118" s="73">
        <v>1</v>
      </c>
      <c r="L118" s="73"/>
      <c r="M118" s="73"/>
      <c r="N118" s="73"/>
      <c r="O118" s="73"/>
      <c r="P118" s="73"/>
      <c r="Q118" s="73"/>
      <c r="R118" s="73"/>
      <c r="S118" s="73"/>
      <c r="T118" s="73"/>
      <c r="U118" s="73"/>
      <c r="V118" s="73"/>
      <c r="W118" s="73"/>
      <c r="X118" s="73"/>
      <c r="Y118" s="73"/>
      <c r="Z118" s="73">
        <v>1</v>
      </c>
      <c r="AA118" s="73"/>
      <c r="AB118" s="73"/>
      <c r="AC118" s="74"/>
      <c r="AD118" s="72">
        <f t="shared" si="2"/>
        <v>2</v>
      </c>
      <c r="AE118" s="2"/>
      <c r="AF118" s="2"/>
    </row>
    <row r="119" spans="1:32" ht="30" customHeight="1">
      <c r="A119" s="57">
        <v>13</v>
      </c>
      <c r="B119" s="5" t="s">
        <v>301</v>
      </c>
      <c r="C119" s="47" t="s">
        <v>6</v>
      </c>
      <c r="D119" s="12" t="s">
        <v>302</v>
      </c>
      <c r="E119" s="12" t="s">
        <v>509</v>
      </c>
      <c r="F119" s="73"/>
      <c r="G119" s="73"/>
      <c r="H119" s="73"/>
      <c r="I119" s="73"/>
      <c r="J119" s="73"/>
      <c r="K119" s="73"/>
      <c r="L119" s="73"/>
      <c r="M119" s="73"/>
      <c r="N119" s="73">
        <v>1</v>
      </c>
      <c r="O119" s="73"/>
      <c r="P119" s="73"/>
      <c r="Q119" s="73"/>
      <c r="R119" s="73"/>
      <c r="S119" s="73"/>
      <c r="T119" s="73"/>
      <c r="U119" s="73"/>
      <c r="V119" s="73"/>
      <c r="W119" s="73"/>
      <c r="X119" s="73"/>
      <c r="Y119" s="73"/>
      <c r="Z119" s="73"/>
      <c r="AA119" s="73"/>
      <c r="AB119" s="73">
        <v>1</v>
      </c>
      <c r="AC119" s="74"/>
      <c r="AD119" s="72">
        <f t="shared" si="2"/>
        <v>2</v>
      </c>
      <c r="AE119" s="2"/>
      <c r="AF119" s="2"/>
    </row>
    <row r="120" spans="1:32" ht="30" customHeight="1">
      <c r="A120" s="57">
        <v>88</v>
      </c>
      <c r="B120" s="5" t="s">
        <v>303</v>
      </c>
      <c r="C120" s="47" t="s">
        <v>6</v>
      </c>
      <c r="D120" s="51" t="s">
        <v>304</v>
      </c>
      <c r="E120" s="51" t="s">
        <v>305</v>
      </c>
      <c r="F120" s="73"/>
      <c r="G120" s="73"/>
      <c r="H120" s="73"/>
      <c r="I120" s="73"/>
      <c r="J120" s="73">
        <v>5</v>
      </c>
      <c r="K120" s="73"/>
      <c r="L120" s="73"/>
      <c r="M120" s="73"/>
      <c r="N120" s="73"/>
      <c r="O120" s="73">
        <v>1</v>
      </c>
      <c r="P120" s="73">
        <v>1</v>
      </c>
      <c r="Q120" s="73"/>
      <c r="R120" s="73"/>
      <c r="S120" s="73"/>
      <c r="T120" s="73"/>
      <c r="U120" s="73"/>
      <c r="V120" s="73">
        <v>1</v>
      </c>
      <c r="W120" s="73">
        <v>1</v>
      </c>
      <c r="X120" s="73"/>
      <c r="Y120" s="73"/>
      <c r="Z120" s="73"/>
      <c r="AA120" s="73"/>
      <c r="AB120" s="73"/>
      <c r="AC120" s="74"/>
      <c r="AD120" s="72">
        <f t="shared" si="2"/>
        <v>9</v>
      </c>
      <c r="AE120" s="2"/>
      <c r="AF120" s="2"/>
    </row>
    <row r="121" spans="1:32" ht="30" customHeight="1">
      <c r="A121" s="58">
        <v>99</v>
      </c>
      <c r="B121" s="5" t="s">
        <v>306</v>
      </c>
      <c r="C121" s="47" t="s">
        <v>6</v>
      </c>
      <c r="D121" s="51" t="s">
        <v>307</v>
      </c>
      <c r="E121" s="51" t="s">
        <v>308</v>
      </c>
      <c r="F121" s="73"/>
      <c r="G121" s="73"/>
      <c r="H121" s="73"/>
      <c r="I121" s="73"/>
      <c r="J121" s="73"/>
      <c r="K121" s="73"/>
      <c r="L121" s="73"/>
      <c r="M121" s="73"/>
      <c r="N121" s="73"/>
      <c r="O121" s="73"/>
      <c r="P121" s="73"/>
      <c r="Q121" s="73">
        <v>1</v>
      </c>
      <c r="R121" s="73"/>
      <c r="S121" s="73"/>
      <c r="T121" s="73"/>
      <c r="U121" s="73"/>
      <c r="V121" s="73"/>
      <c r="W121" s="73">
        <v>1</v>
      </c>
      <c r="X121" s="73"/>
      <c r="Y121" s="73"/>
      <c r="Z121" s="73"/>
      <c r="AA121" s="73"/>
      <c r="AB121" s="73"/>
      <c r="AC121" s="74"/>
      <c r="AD121" s="72">
        <f t="shared" si="2"/>
        <v>2</v>
      </c>
      <c r="AE121" s="2"/>
      <c r="AF121" s="2"/>
    </row>
    <row r="122" spans="1:32" ht="30" customHeight="1">
      <c r="A122" s="57">
        <v>163</v>
      </c>
      <c r="B122" s="5" t="s">
        <v>309</v>
      </c>
      <c r="C122" s="47" t="s">
        <v>12</v>
      </c>
      <c r="D122" s="12" t="s">
        <v>137</v>
      </c>
      <c r="E122" s="12" t="s">
        <v>310</v>
      </c>
      <c r="F122" s="73"/>
      <c r="G122" s="73"/>
      <c r="H122" s="73"/>
      <c r="I122" s="73"/>
      <c r="J122" s="73"/>
      <c r="K122" s="73"/>
      <c r="L122" s="73"/>
      <c r="M122" s="73"/>
      <c r="N122" s="73"/>
      <c r="O122" s="73"/>
      <c r="P122" s="73"/>
      <c r="Q122" s="73"/>
      <c r="R122" s="73"/>
      <c r="S122" s="73">
        <v>1</v>
      </c>
      <c r="T122" s="73"/>
      <c r="U122" s="73"/>
      <c r="V122" s="73"/>
      <c r="W122" s="73"/>
      <c r="X122" s="73"/>
      <c r="Y122" s="73"/>
      <c r="Z122" s="73"/>
      <c r="AA122" s="73"/>
      <c r="AB122" s="73"/>
      <c r="AC122" s="74"/>
      <c r="AD122" s="72">
        <f t="shared" si="2"/>
        <v>1</v>
      </c>
      <c r="AE122" s="2"/>
      <c r="AF122" s="2"/>
    </row>
    <row r="123" spans="1:32" ht="30" customHeight="1">
      <c r="A123" s="57">
        <v>161</v>
      </c>
      <c r="B123" s="5" t="s">
        <v>311</v>
      </c>
      <c r="C123" s="47" t="s">
        <v>12</v>
      </c>
      <c r="D123" s="12" t="s">
        <v>312</v>
      </c>
      <c r="E123" s="12" t="s">
        <v>313</v>
      </c>
      <c r="F123" s="73"/>
      <c r="G123" s="73">
        <v>1</v>
      </c>
      <c r="H123" s="73">
        <v>1</v>
      </c>
      <c r="I123" s="73"/>
      <c r="J123" s="73"/>
      <c r="K123" s="73"/>
      <c r="L123" s="73">
        <v>1</v>
      </c>
      <c r="M123" s="73"/>
      <c r="N123" s="73">
        <v>2</v>
      </c>
      <c r="O123" s="73">
        <v>1</v>
      </c>
      <c r="P123" s="73"/>
      <c r="Q123" s="73">
        <v>1</v>
      </c>
      <c r="R123" s="73">
        <v>1</v>
      </c>
      <c r="S123" s="73"/>
      <c r="T123" s="73"/>
      <c r="U123" s="73"/>
      <c r="V123" s="73"/>
      <c r="W123" s="73">
        <v>5</v>
      </c>
      <c r="X123" s="73"/>
      <c r="Y123" s="73"/>
      <c r="Z123" s="73"/>
      <c r="AA123" s="73"/>
      <c r="AB123" s="73"/>
      <c r="AC123" s="74"/>
      <c r="AD123" s="72">
        <f t="shared" si="2"/>
        <v>13</v>
      </c>
      <c r="AE123" s="2"/>
      <c r="AF123" s="2"/>
    </row>
    <row r="124" spans="1:32" ht="30" customHeight="1">
      <c r="A124" s="57">
        <v>178</v>
      </c>
      <c r="B124" s="5" t="s">
        <v>314</v>
      </c>
      <c r="C124" s="47" t="s">
        <v>12</v>
      </c>
      <c r="D124" s="12" t="s">
        <v>315</v>
      </c>
      <c r="E124" s="12" t="s">
        <v>316</v>
      </c>
      <c r="F124" s="73"/>
      <c r="G124" s="73"/>
      <c r="H124" s="73"/>
      <c r="I124" s="73"/>
      <c r="J124" s="73"/>
      <c r="K124" s="73"/>
      <c r="L124" s="73"/>
      <c r="M124" s="73"/>
      <c r="N124" s="73"/>
      <c r="O124" s="73"/>
      <c r="P124" s="73"/>
      <c r="Q124" s="73"/>
      <c r="R124" s="73">
        <v>3</v>
      </c>
      <c r="S124" s="73"/>
      <c r="T124" s="73"/>
      <c r="U124" s="73"/>
      <c r="V124" s="73"/>
      <c r="W124" s="73"/>
      <c r="X124" s="73"/>
      <c r="Y124" s="73"/>
      <c r="Z124" s="73"/>
      <c r="AA124" s="73"/>
      <c r="AB124" s="73">
        <v>2</v>
      </c>
      <c r="AC124" s="74"/>
      <c r="AD124" s="72">
        <f t="shared" si="2"/>
        <v>5</v>
      </c>
      <c r="AE124" s="2"/>
      <c r="AF124" s="2"/>
    </row>
    <row r="125" spans="1:32" ht="30" customHeight="1">
      <c r="A125" s="58">
        <v>3</v>
      </c>
      <c r="B125" s="5" t="s">
        <v>317</v>
      </c>
      <c r="C125" s="47" t="s">
        <v>6</v>
      </c>
      <c r="D125" s="12" t="s">
        <v>318</v>
      </c>
      <c r="E125" s="12" t="s">
        <v>319</v>
      </c>
      <c r="F125" s="73"/>
      <c r="G125" s="73"/>
      <c r="H125" s="73"/>
      <c r="I125" s="73"/>
      <c r="J125" s="73"/>
      <c r="K125" s="73">
        <v>1</v>
      </c>
      <c r="L125" s="73"/>
      <c r="M125" s="73"/>
      <c r="N125" s="73"/>
      <c r="O125" s="73"/>
      <c r="P125" s="73"/>
      <c r="Q125" s="73"/>
      <c r="R125" s="73"/>
      <c r="S125" s="73"/>
      <c r="T125" s="73"/>
      <c r="U125" s="73"/>
      <c r="V125" s="73"/>
      <c r="W125" s="73"/>
      <c r="X125" s="73"/>
      <c r="Y125" s="73"/>
      <c r="Z125" s="73">
        <v>1</v>
      </c>
      <c r="AA125" s="73"/>
      <c r="AB125" s="73"/>
      <c r="AC125" s="74"/>
      <c r="AD125" s="72">
        <f t="shared" si="2"/>
        <v>2</v>
      </c>
      <c r="AE125" s="2"/>
      <c r="AF125" s="2"/>
    </row>
    <row r="126" spans="1:32" ht="30" customHeight="1">
      <c r="A126" s="57">
        <v>17</v>
      </c>
      <c r="B126" s="5" t="s">
        <v>320</v>
      </c>
      <c r="C126" s="47" t="s">
        <v>6</v>
      </c>
      <c r="D126" s="12" t="s">
        <v>321</v>
      </c>
      <c r="E126" s="12" t="s">
        <v>322</v>
      </c>
      <c r="F126" s="73"/>
      <c r="G126" s="73"/>
      <c r="H126" s="73"/>
      <c r="I126" s="73"/>
      <c r="J126" s="73"/>
      <c r="K126" s="73"/>
      <c r="L126" s="73"/>
      <c r="M126" s="73"/>
      <c r="N126" s="73"/>
      <c r="O126" s="73">
        <v>1</v>
      </c>
      <c r="P126" s="73"/>
      <c r="Q126" s="73"/>
      <c r="R126" s="73"/>
      <c r="S126" s="73"/>
      <c r="T126" s="73"/>
      <c r="U126" s="73"/>
      <c r="V126" s="73"/>
      <c r="W126" s="73"/>
      <c r="X126" s="73">
        <v>2</v>
      </c>
      <c r="Y126" s="73"/>
      <c r="Z126" s="73"/>
      <c r="AA126" s="73"/>
      <c r="AB126" s="73"/>
      <c r="AC126" s="74"/>
      <c r="AD126" s="72">
        <f t="shared" si="2"/>
        <v>3</v>
      </c>
      <c r="AE126" s="2"/>
      <c r="AF126" s="2"/>
    </row>
    <row r="127" spans="1:32" ht="30" customHeight="1">
      <c r="A127" s="57">
        <v>171</v>
      </c>
      <c r="B127" s="5" t="s">
        <v>323</v>
      </c>
      <c r="C127" s="47" t="s">
        <v>12</v>
      </c>
      <c r="D127" s="12" t="s">
        <v>293</v>
      </c>
      <c r="E127" s="12" t="s">
        <v>324</v>
      </c>
      <c r="F127" s="73">
        <v>1</v>
      </c>
      <c r="G127" s="73"/>
      <c r="H127" s="73"/>
      <c r="I127" s="73">
        <v>1</v>
      </c>
      <c r="J127" s="73"/>
      <c r="K127" s="73"/>
      <c r="L127" s="73">
        <v>1</v>
      </c>
      <c r="M127" s="73">
        <v>2</v>
      </c>
      <c r="N127" s="73"/>
      <c r="O127" s="73">
        <v>1</v>
      </c>
      <c r="P127" s="73"/>
      <c r="Q127" s="73"/>
      <c r="R127" s="73"/>
      <c r="S127" s="73"/>
      <c r="T127" s="73"/>
      <c r="U127" s="73"/>
      <c r="V127" s="73"/>
      <c r="W127" s="73">
        <v>1</v>
      </c>
      <c r="X127" s="73"/>
      <c r="Y127" s="73"/>
      <c r="Z127" s="73"/>
      <c r="AA127" s="73"/>
      <c r="AB127" s="73"/>
      <c r="AC127" s="74">
        <v>1</v>
      </c>
      <c r="AD127" s="72">
        <f t="shared" si="2"/>
        <v>8</v>
      </c>
      <c r="AE127" s="2"/>
      <c r="AF127" s="2"/>
    </row>
    <row r="128" spans="1:32" ht="30" customHeight="1">
      <c r="A128" s="57">
        <v>165</v>
      </c>
      <c r="B128" s="5" t="s">
        <v>325</v>
      </c>
      <c r="C128" s="47" t="s">
        <v>12</v>
      </c>
      <c r="D128" s="12" t="s">
        <v>326</v>
      </c>
      <c r="E128" s="12" t="s">
        <v>327</v>
      </c>
      <c r="F128" s="73"/>
      <c r="G128" s="73">
        <v>1</v>
      </c>
      <c r="H128" s="73"/>
      <c r="I128" s="73">
        <v>1</v>
      </c>
      <c r="J128" s="73"/>
      <c r="K128" s="73"/>
      <c r="L128" s="73">
        <v>1</v>
      </c>
      <c r="M128" s="73"/>
      <c r="N128" s="73"/>
      <c r="O128" s="73">
        <v>4</v>
      </c>
      <c r="P128" s="73">
        <v>1</v>
      </c>
      <c r="Q128" s="73"/>
      <c r="R128" s="73">
        <v>1</v>
      </c>
      <c r="S128" s="73">
        <v>1</v>
      </c>
      <c r="T128" s="73"/>
      <c r="U128" s="73">
        <v>1</v>
      </c>
      <c r="V128" s="73"/>
      <c r="W128" s="73">
        <v>1</v>
      </c>
      <c r="X128" s="73">
        <v>1</v>
      </c>
      <c r="Y128" s="73"/>
      <c r="Z128" s="73">
        <v>1</v>
      </c>
      <c r="AA128" s="73"/>
      <c r="AB128" s="73"/>
      <c r="AC128" s="74"/>
      <c r="AD128" s="72">
        <f t="shared" si="2"/>
        <v>14</v>
      </c>
      <c r="AE128" s="2"/>
      <c r="AF128" s="2"/>
    </row>
    <row r="129" spans="1:32" ht="30" customHeight="1">
      <c r="A129" s="58">
        <v>58</v>
      </c>
      <c r="B129" s="5" t="s">
        <v>328</v>
      </c>
      <c r="C129" s="47" t="s">
        <v>12</v>
      </c>
      <c r="D129" s="12" t="s">
        <v>329</v>
      </c>
      <c r="E129" s="12" t="s">
        <v>330</v>
      </c>
      <c r="F129" s="73"/>
      <c r="G129" s="73"/>
      <c r="H129" s="73"/>
      <c r="I129" s="73">
        <v>1</v>
      </c>
      <c r="J129" s="73"/>
      <c r="K129" s="73"/>
      <c r="L129" s="73"/>
      <c r="M129" s="73"/>
      <c r="N129" s="73"/>
      <c r="O129" s="73"/>
      <c r="P129" s="73"/>
      <c r="Q129" s="73"/>
      <c r="R129" s="73"/>
      <c r="S129" s="73">
        <v>1</v>
      </c>
      <c r="T129" s="73"/>
      <c r="U129" s="73"/>
      <c r="V129" s="73"/>
      <c r="W129" s="73"/>
      <c r="X129" s="73"/>
      <c r="Y129" s="73"/>
      <c r="Z129" s="73"/>
      <c r="AA129" s="73"/>
      <c r="AB129" s="73"/>
      <c r="AC129" s="74"/>
      <c r="AD129" s="72">
        <f t="shared" si="2"/>
        <v>2</v>
      </c>
      <c r="AE129" s="2"/>
      <c r="AF129" s="2"/>
    </row>
    <row r="130" spans="1:32" ht="30" customHeight="1">
      <c r="A130" s="57">
        <v>59</v>
      </c>
      <c r="B130" s="5" t="s">
        <v>331</v>
      </c>
      <c r="C130" s="47" t="s">
        <v>12</v>
      </c>
      <c r="D130" s="12" t="s">
        <v>329</v>
      </c>
      <c r="E130" s="12" t="s">
        <v>332</v>
      </c>
      <c r="F130" s="73"/>
      <c r="G130" s="73"/>
      <c r="H130" s="73"/>
      <c r="I130" s="73">
        <v>1</v>
      </c>
      <c r="J130" s="73"/>
      <c r="K130" s="73"/>
      <c r="L130" s="73"/>
      <c r="M130" s="73"/>
      <c r="N130" s="73"/>
      <c r="O130" s="73"/>
      <c r="P130" s="73"/>
      <c r="Q130" s="73"/>
      <c r="R130" s="73"/>
      <c r="S130" s="73">
        <v>1</v>
      </c>
      <c r="T130" s="73"/>
      <c r="U130" s="73"/>
      <c r="V130" s="73"/>
      <c r="W130" s="73"/>
      <c r="X130" s="73"/>
      <c r="Y130" s="73"/>
      <c r="Z130" s="73"/>
      <c r="AA130" s="73"/>
      <c r="AB130" s="73"/>
      <c r="AC130" s="74"/>
      <c r="AD130" s="72">
        <f t="shared" si="2"/>
        <v>2</v>
      </c>
      <c r="AE130" s="2"/>
      <c r="AF130" s="2"/>
    </row>
    <row r="131" spans="1:32" ht="30" customHeight="1">
      <c r="A131" s="57">
        <v>174</v>
      </c>
      <c r="B131" s="5" t="s">
        <v>333</v>
      </c>
      <c r="C131" s="47" t="s">
        <v>12</v>
      </c>
      <c r="D131" s="12" t="s">
        <v>334</v>
      </c>
      <c r="E131" s="12" t="s">
        <v>335</v>
      </c>
      <c r="F131" s="73"/>
      <c r="G131" s="73"/>
      <c r="H131" s="73"/>
      <c r="I131" s="73"/>
      <c r="J131" s="73"/>
      <c r="K131" s="73"/>
      <c r="L131" s="73"/>
      <c r="M131" s="73"/>
      <c r="N131" s="73"/>
      <c r="O131" s="73"/>
      <c r="P131" s="73"/>
      <c r="Q131" s="73"/>
      <c r="R131" s="73"/>
      <c r="S131" s="73">
        <v>1</v>
      </c>
      <c r="T131" s="73"/>
      <c r="U131" s="73"/>
      <c r="V131" s="73"/>
      <c r="W131" s="73"/>
      <c r="X131" s="73"/>
      <c r="Y131" s="73"/>
      <c r="Z131" s="73"/>
      <c r="AA131" s="73"/>
      <c r="AB131" s="73"/>
      <c r="AC131" s="74"/>
      <c r="AD131" s="72">
        <f t="shared" si="2"/>
        <v>1</v>
      </c>
      <c r="AE131" s="2"/>
      <c r="AF131" s="2"/>
    </row>
    <row r="132" spans="1:32" ht="30" customHeight="1">
      <c r="A132" s="57">
        <v>143</v>
      </c>
      <c r="B132" s="5" t="s">
        <v>336</v>
      </c>
      <c r="C132" s="47" t="s">
        <v>6</v>
      </c>
      <c r="D132" s="51" t="s">
        <v>337</v>
      </c>
      <c r="E132" s="51" t="s">
        <v>338</v>
      </c>
      <c r="F132" s="73"/>
      <c r="G132" s="73"/>
      <c r="H132" s="73"/>
      <c r="I132" s="73"/>
      <c r="J132" s="73"/>
      <c r="K132" s="73"/>
      <c r="L132" s="73"/>
      <c r="M132" s="73"/>
      <c r="N132" s="73"/>
      <c r="O132" s="73"/>
      <c r="P132" s="73"/>
      <c r="Q132" s="73"/>
      <c r="R132" s="73"/>
      <c r="S132" s="73"/>
      <c r="T132" s="73"/>
      <c r="U132" s="73"/>
      <c r="V132" s="73"/>
      <c r="W132" s="73">
        <v>1</v>
      </c>
      <c r="X132" s="73"/>
      <c r="Y132" s="73"/>
      <c r="Z132" s="73"/>
      <c r="AA132" s="73"/>
      <c r="AB132" s="73"/>
      <c r="AC132" s="74"/>
      <c r="AD132" s="72">
        <f t="shared" si="2"/>
        <v>1</v>
      </c>
      <c r="AE132" s="2"/>
      <c r="AF132" s="2"/>
    </row>
    <row r="133" spans="1:32" ht="30" customHeight="1">
      <c r="A133" s="58">
        <v>4</v>
      </c>
      <c r="B133" s="5" t="s">
        <v>339</v>
      </c>
      <c r="C133" s="47" t="s">
        <v>6</v>
      </c>
      <c r="D133" s="12" t="s">
        <v>340</v>
      </c>
      <c r="E133" s="12" t="s">
        <v>508</v>
      </c>
      <c r="F133" s="73"/>
      <c r="G133" s="73"/>
      <c r="H133" s="73"/>
      <c r="I133" s="73"/>
      <c r="J133" s="73"/>
      <c r="K133" s="73"/>
      <c r="L133" s="73"/>
      <c r="M133" s="73"/>
      <c r="N133" s="73"/>
      <c r="O133" s="73">
        <v>1</v>
      </c>
      <c r="P133" s="73">
        <v>1</v>
      </c>
      <c r="Q133" s="73"/>
      <c r="R133" s="73"/>
      <c r="S133" s="73"/>
      <c r="T133" s="73"/>
      <c r="U133" s="73"/>
      <c r="V133" s="73"/>
      <c r="W133" s="73"/>
      <c r="X133" s="73"/>
      <c r="Y133" s="73"/>
      <c r="Z133" s="73"/>
      <c r="AA133" s="73"/>
      <c r="AB133" s="73"/>
      <c r="AC133" s="74"/>
      <c r="AD133" s="72">
        <f t="shared" si="2"/>
        <v>2</v>
      </c>
      <c r="AE133" s="2"/>
      <c r="AF133" s="2"/>
    </row>
    <row r="134" spans="1:32" ht="30" customHeight="1">
      <c r="A134" s="57">
        <v>175</v>
      </c>
      <c r="B134" s="5" t="s">
        <v>341</v>
      </c>
      <c r="C134" s="47" t="s">
        <v>12</v>
      </c>
      <c r="D134" s="12" t="s">
        <v>334</v>
      </c>
      <c r="E134" s="12" t="s">
        <v>342</v>
      </c>
      <c r="F134" s="73"/>
      <c r="G134" s="73"/>
      <c r="H134" s="73"/>
      <c r="I134" s="73"/>
      <c r="J134" s="73"/>
      <c r="K134" s="73"/>
      <c r="L134" s="73"/>
      <c r="M134" s="73"/>
      <c r="N134" s="73"/>
      <c r="O134" s="73"/>
      <c r="P134" s="73"/>
      <c r="Q134" s="73"/>
      <c r="R134" s="73"/>
      <c r="S134" s="73">
        <v>1</v>
      </c>
      <c r="T134" s="73"/>
      <c r="U134" s="73"/>
      <c r="V134" s="73"/>
      <c r="W134" s="73"/>
      <c r="X134" s="73"/>
      <c r="Y134" s="73"/>
      <c r="Z134" s="73"/>
      <c r="AA134" s="73"/>
      <c r="AB134" s="73"/>
      <c r="AC134" s="74"/>
      <c r="AD134" s="72">
        <f t="shared" si="2"/>
        <v>1</v>
      </c>
      <c r="AE134" s="2"/>
      <c r="AF134" s="2"/>
    </row>
    <row r="135" spans="1:32" ht="30" customHeight="1">
      <c r="A135" s="57">
        <v>121</v>
      </c>
      <c r="B135" s="5" t="s">
        <v>343</v>
      </c>
      <c r="C135" s="47" t="s">
        <v>6</v>
      </c>
      <c r="D135" s="51" t="s">
        <v>146</v>
      </c>
      <c r="E135" s="51" t="s">
        <v>344</v>
      </c>
      <c r="F135" s="73"/>
      <c r="G135" s="73"/>
      <c r="H135" s="73"/>
      <c r="I135" s="73">
        <v>1</v>
      </c>
      <c r="J135" s="73"/>
      <c r="K135" s="73"/>
      <c r="L135" s="73"/>
      <c r="M135" s="73"/>
      <c r="N135" s="73"/>
      <c r="O135" s="73"/>
      <c r="P135" s="73"/>
      <c r="Q135" s="73"/>
      <c r="R135" s="73"/>
      <c r="S135" s="73"/>
      <c r="T135" s="73"/>
      <c r="U135" s="73"/>
      <c r="V135" s="73">
        <v>1</v>
      </c>
      <c r="W135" s="73"/>
      <c r="X135" s="73"/>
      <c r="Y135" s="73"/>
      <c r="Z135" s="73"/>
      <c r="AA135" s="73"/>
      <c r="AB135" s="73"/>
      <c r="AC135" s="74"/>
      <c r="AD135" s="72">
        <f t="shared" si="2"/>
        <v>2</v>
      </c>
      <c r="AE135" s="2"/>
      <c r="AF135" s="2"/>
    </row>
    <row r="136" spans="1:32" ht="30" customHeight="1">
      <c r="A136" s="57">
        <v>170</v>
      </c>
      <c r="B136" s="5" t="s">
        <v>345</v>
      </c>
      <c r="C136" s="47" t="s">
        <v>12</v>
      </c>
      <c r="D136" s="12" t="s">
        <v>293</v>
      </c>
      <c r="E136" s="12" t="s">
        <v>346</v>
      </c>
      <c r="F136" s="73"/>
      <c r="G136" s="73">
        <v>1</v>
      </c>
      <c r="H136" s="73"/>
      <c r="I136" s="73">
        <v>1</v>
      </c>
      <c r="J136" s="73"/>
      <c r="K136" s="73"/>
      <c r="L136" s="73">
        <v>1</v>
      </c>
      <c r="M136" s="73"/>
      <c r="N136" s="73">
        <v>1</v>
      </c>
      <c r="O136" s="73"/>
      <c r="P136" s="73">
        <v>3</v>
      </c>
      <c r="Q136" s="73">
        <v>1</v>
      </c>
      <c r="R136" s="73"/>
      <c r="S136" s="73"/>
      <c r="T136" s="73"/>
      <c r="U136" s="73"/>
      <c r="V136" s="73">
        <v>1</v>
      </c>
      <c r="W136" s="73">
        <v>3</v>
      </c>
      <c r="X136" s="73"/>
      <c r="Y136" s="73">
        <v>1</v>
      </c>
      <c r="Z136" s="73"/>
      <c r="AA136" s="73"/>
      <c r="AB136" s="73">
        <v>1</v>
      </c>
      <c r="AC136" s="74"/>
      <c r="AD136" s="72">
        <f t="shared" si="2"/>
        <v>14</v>
      </c>
      <c r="AE136" s="2"/>
      <c r="AF136" s="2"/>
    </row>
    <row r="137" spans="1:32" ht="30" customHeight="1">
      <c r="A137" s="58">
        <v>112</v>
      </c>
      <c r="B137" s="5" t="s">
        <v>347</v>
      </c>
      <c r="C137" s="47" t="s">
        <v>6</v>
      </c>
      <c r="D137" s="51" t="s">
        <v>258</v>
      </c>
      <c r="E137" s="51" t="s">
        <v>507</v>
      </c>
      <c r="F137" s="73"/>
      <c r="G137" s="73"/>
      <c r="H137" s="73"/>
      <c r="I137" s="73"/>
      <c r="J137" s="73"/>
      <c r="K137" s="73">
        <v>2</v>
      </c>
      <c r="L137" s="73"/>
      <c r="M137" s="73"/>
      <c r="N137" s="73"/>
      <c r="O137" s="73"/>
      <c r="P137" s="73"/>
      <c r="Q137" s="73">
        <v>1</v>
      </c>
      <c r="R137" s="73"/>
      <c r="S137" s="73"/>
      <c r="T137" s="73"/>
      <c r="U137" s="73"/>
      <c r="V137" s="73"/>
      <c r="W137" s="73"/>
      <c r="X137" s="73"/>
      <c r="Y137" s="73"/>
      <c r="Z137" s="73"/>
      <c r="AA137" s="73"/>
      <c r="AB137" s="73"/>
      <c r="AC137" s="74"/>
      <c r="AD137" s="72">
        <f t="shared" si="2"/>
        <v>3</v>
      </c>
      <c r="AE137" s="2"/>
      <c r="AF137" s="2"/>
    </row>
    <row r="138" spans="1:32" ht="30" customHeight="1">
      <c r="A138" s="57">
        <v>157</v>
      </c>
      <c r="B138" s="5" t="s">
        <v>348</v>
      </c>
      <c r="C138" s="47" t="s">
        <v>12</v>
      </c>
      <c r="D138" s="12" t="s">
        <v>137</v>
      </c>
      <c r="E138" s="12" t="s">
        <v>349</v>
      </c>
      <c r="F138" s="73"/>
      <c r="G138" s="73"/>
      <c r="H138" s="73"/>
      <c r="I138" s="73"/>
      <c r="J138" s="73"/>
      <c r="K138" s="73"/>
      <c r="L138" s="73"/>
      <c r="M138" s="73"/>
      <c r="N138" s="73"/>
      <c r="O138" s="73"/>
      <c r="P138" s="73">
        <v>1</v>
      </c>
      <c r="Q138" s="73">
        <v>1</v>
      </c>
      <c r="R138" s="73" t="s">
        <v>350</v>
      </c>
      <c r="S138" s="73">
        <v>1</v>
      </c>
      <c r="T138" s="73"/>
      <c r="U138" s="73"/>
      <c r="V138" s="73"/>
      <c r="W138" s="73"/>
      <c r="X138" s="73"/>
      <c r="Y138" s="73"/>
      <c r="Z138" s="73"/>
      <c r="AA138" s="73"/>
      <c r="AB138" s="73"/>
      <c r="AC138" s="74"/>
      <c r="AD138" s="72">
        <f t="shared" si="2"/>
        <v>3</v>
      </c>
      <c r="AE138" s="2"/>
      <c r="AF138" s="2"/>
    </row>
    <row r="139" spans="1:32" ht="30" customHeight="1">
      <c r="A139" s="57">
        <v>160</v>
      </c>
      <c r="B139" s="5" t="s">
        <v>351</v>
      </c>
      <c r="C139" s="47" t="s">
        <v>12</v>
      </c>
      <c r="D139" s="12" t="s">
        <v>352</v>
      </c>
      <c r="E139" s="12" t="s">
        <v>353</v>
      </c>
      <c r="F139" s="73"/>
      <c r="G139" s="73"/>
      <c r="H139" s="73"/>
      <c r="I139" s="73"/>
      <c r="J139" s="73"/>
      <c r="K139" s="73"/>
      <c r="L139" s="73"/>
      <c r="M139" s="73"/>
      <c r="N139" s="73"/>
      <c r="O139" s="73"/>
      <c r="P139" s="73"/>
      <c r="Q139" s="73"/>
      <c r="R139" s="73"/>
      <c r="S139" s="73"/>
      <c r="T139" s="73"/>
      <c r="U139" s="73"/>
      <c r="V139" s="73"/>
      <c r="W139" s="73"/>
      <c r="X139" s="73">
        <v>1</v>
      </c>
      <c r="Y139" s="73"/>
      <c r="Z139" s="73"/>
      <c r="AA139" s="73"/>
      <c r="AB139" s="73"/>
      <c r="AC139" s="74"/>
      <c r="AD139" s="72">
        <f t="shared" si="2"/>
        <v>1</v>
      </c>
      <c r="AE139" s="2"/>
      <c r="AF139" s="2"/>
    </row>
    <row r="140" spans="1:32" ht="30" customHeight="1">
      <c r="A140" s="57">
        <v>181</v>
      </c>
      <c r="B140" s="5" t="s">
        <v>354</v>
      </c>
      <c r="C140" s="47" t="s">
        <v>12</v>
      </c>
      <c r="D140" s="12" t="s">
        <v>355</v>
      </c>
      <c r="E140" s="12" t="s">
        <v>356</v>
      </c>
      <c r="F140" s="73"/>
      <c r="G140" s="73"/>
      <c r="H140" s="73"/>
      <c r="I140" s="73"/>
      <c r="J140" s="73"/>
      <c r="K140" s="73"/>
      <c r="L140" s="73"/>
      <c r="M140" s="73"/>
      <c r="N140" s="73"/>
      <c r="O140" s="73"/>
      <c r="P140" s="73"/>
      <c r="Q140" s="73"/>
      <c r="R140" s="73"/>
      <c r="S140" s="73"/>
      <c r="T140" s="73"/>
      <c r="U140" s="73"/>
      <c r="V140" s="73"/>
      <c r="W140" s="73"/>
      <c r="X140" s="73"/>
      <c r="Y140" s="73">
        <v>1</v>
      </c>
      <c r="Z140" s="73"/>
      <c r="AA140" s="73"/>
      <c r="AB140" s="73"/>
      <c r="AC140" s="74"/>
      <c r="AD140" s="72">
        <f t="shared" si="2"/>
        <v>1</v>
      </c>
      <c r="AE140" s="2"/>
      <c r="AF140" s="2"/>
    </row>
    <row r="141" spans="1:32" ht="30" customHeight="1">
      <c r="A141" s="58">
        <v>113</v>
      </c>
      <c r="B141" s="5" t="s">
        <v>357</v>
      </c>
      <c r="C141" s="47" t="s">
        <v>6</v>
      </c>
      <c r="D141" s="51" t="s">
        <v>258</v>
      </c>
      <c r="E141" s="51" t="s">
        <v>506</v>
      </c>
      <c r="F141" s="73"/>
      <c r="G141" s="73"/>
      <c r="H141" s="73"/>
      <c r="I141" s="73"/>
      <c r="J141" s="73"/>
      <c r="K141" s="73">
        <v>1</v>
      </c>
      <c r="L141" s="73"/>
      <c r="M141" s="73"/>
      <c r="N141" s="73"/>
      <c r="O141" s="73"/>
      <c r="P141" s="73"/>
      <c r="Q141" s="73">
        <v>1</v>
      </c>
      <c r="R141" s="73"/>
      <c r="S141" s="73"/>
      <c r="T141" s="73"/>
      <c r="U141" s="73"/>
      <c r="V141" s="73"/>
      <c r="W141" s="73"/>
      <c r="X141" s="73"/>
      <c r="Y141" s="73"/>
      <c r="Z141" s="73"/>
      <c r="AA141" s="73"/>
      <c r="AB141" s="73"/>
      <c r="AC141" s="74"/>
      <c r="AD141" s="72">
        <f t="shared" si="2"/>
        <v>2</v>
      </c>
      <c r="AE141" s="2"/>
      <c r="AF141" s="2"/>
    </row>
    <row r="142" spans="1:32" ht="30" customHeight="1">
      <c r="A142" s="57">
        <v>34</v>
      </c>
      <c r="B142" s="5" t="s">
        <v>358</v>
      </c>
      <c r="C142" s="47" t="s">
        <v>6</v>
      </c>
      <c r="D142" s="12" t="s">
        <v>359</v>
      </c>
      <c r="E142" s="12" t="s">
        <v>360</v>
      </c>
      <c r="F142" s="73">
        <v>1</v>
      </c>
      <c r="G142" s="73"/>
      <c r="H142" s="73">
        <v>1</v>
      </c>
      <c r="I142" s="73">
        <v>1</v>
      </c>
      <c r="J142" s="73"/>
      <c r="K142" s="73">
        <v>1</v>
      </c>
      <c r="L142" s="73">
        <v>2</v>
      </c>
      <c r="M142" s="73"/>
      <c r="N142" s="73">
        <v>1</v>
      </c>
      <c r="O142" s="73"/>
      <c r="P142" s="73">
        <v>1</v>
      </c>
      <c r="Q142" s="73">
        <v>1</v>
      </c>
      <c r="R142" s="73">
        <v>1</v>
      </c>
      <c r="S142" s="73"/>
      <c r="T142" s="73">
        <v>1</v>
      </c>
      <c r="U142" s="73">
        <v>1</v>
      </c>
      <c r="V142" s="73"/>
      <c r="W142" s="73">
        <v>2</v>
      </c>
      <c r="X142" s="73">
        <v>1</v>
      </c>
      <c r="Y142" s="73">
        <v>1</v>
      </c>
      <c r="Z142" s="73"/>
      <c r="AA142" s="73"/>
      <c r="AB142" s="73">
        <v>1</v>
      </c>
      <c r="AC142" s="74"/>
      <c r="AD142" s="72">
        <f t="shared" si="2"/>
        <v>17</v>
      </c>
      <c r="AE142" s="2"/>
      <c r="AF142" s="2"/>
    </row>
    <row r="143" spans="1:32" ht="30" customHeight="1">
      <c r="A143" s="57">
        <v>62</v>
      </c>
      <c r="B143" s="5" t="s">
        <v>361</v>
      </c>
      <c r="C143" s="47" t="s">
        <v>12</v>
      </c>
      <c r="D143" s="12" t="s">
        <v>362</v>
      </c>
      <c r="E143" s="12" t="s">
        <v>363</v>
      </c>
      <c r="F143" s="73"/>
      <c r="G143" s="73"/>
      <c r="H143" s="73"/>
      <c r="I143" s="73"/>
      <c r="J143" s="73">
        <v>1</v>
      </c>
      <c r="K143" s="73"/>
      <c r="L143" s="73"/>
      <c r="M143" s="73"/>
      <c r="N143" s="73"/>
      <c r="O143" s="73"/>
      <c r="P143" s="73"/>
      <c r="Q143" s="73"/>
      <c r="R143" s="73"/>
      <c r="S143" s="73"/>
      <c r="T143" s="73">
        <v>1</v>
      </c>
      <c r="U143" s="73"/>
      <c r="V143" s="73"/>
      <c r="W143" s="73"/>
      <c r="X143" s="73"/>
      <c r="Y143" s="73"/>
      <c r="Z143" s="73"/>
      <c r="AA143" s="73"/>
      <c r="AB143" s="73"/>
      <c r="AC143" s="74"/>
      <c r="AD143" s="72">
        <f t="shared" si="2"/>
        <v>2</v>
      </c>
      <c r="AE143" s="2"/>
      <c r="AF143" s="2"/>
    </row>
    <row r="144" spans="1:32" ht="30" customHeight="1">
      <c r="A144" s="57">
        <v>50</v>
      </c>
      <c r="B144" s="5" t="s">
        <v>364</v>
      </c>
      <c r="C144" s="47" t="s">
        <v>12</v>
      </c>
      <c r="D144" s="12" t="s">
        <v>365</v>
      </c>
      <c r="E144" s="12" t="s">
        <v>366</v>
      </c>
      <c r="F144" s="73"/>
      <c r="G144" s="73"/>
      <c r="H144" s="73"/>
      <c r="I144" s="73"/>
      <c r="J144" s="73"/>
      <c r="K144" s="73"/>
      <c r="L144" s="73"/>
      <c r="M144" s="73">
        <v>1</v>
      </c>
      <c r="N144" s="73"/>
      <c r="O144" s="73"/>
      <c r="P144" s="73"/>
      <c r="Q144" s="73"/>
      <c r="R144" s="73"/>
      <c r="S144" s="73"/>
      <c r="T144" s="73"/>
      <c r="U144" s="73"/>
      <c r="V144" s="73"/>
      <c r="W144" s="73"/>
      <c r="X144" s="73"/>
      <c r="Y144" s="73"/>
      <c r="Z144" s="73">
        <v>1</v>
      </c>
      <c r="AA144" s="73"/>
      <c r="AB144" s="73"/>
      <c r="AC144" s="74"/>
      <c r="AD144" s="72">
        <f t="shared" si="2"/>
        <v>2</v>
      </c>
      <c r="AE144" s="2"/>
      <c r="AF144" s="2"/>
    </row>
    <row r="145" spans="1:32" ht="30" customHeight="1">
      <c r="A145" s="58">
        <v>12</v>
      </c>
      <c r="B145" s="5" t="s">
        <v>367</v>
      </c>
      <c r="C145" s="47" t="s">
        <v>6</v>
      </c>
      <c r="D145" s="12" t="s">
        <v>368</v>
      </c>
      <c r="E145" s="12" t="s">
        <v>369</v>
      </c>
      <c r="F145" s="73"/>
      <c r="G145" s="73"/>
      <c r="H145" s="73"/>
      <c r="I145" s="73"/>
      <c r="J145" s="73"/>
      <c r="K145" s="73"/>
      <c r="L145" s="73"/>
      <c r="M145" s="73">
        <v>1</v>
      </c>
      <c r="N145" s="73"/>
      <c r="O145" s="73"/>
      <c r="P145" s="73"/>
      <c r="Q145" s="73"/>
      <c r="R145" s="73"/>
      <c r="S145" s="73"/>
      <c r="T145" s="73"/>
      <c r="U145" s="73"/>
      <c r="V145" s="73"/>
      <c r="W145" s="73"/>
      <c r="X145" s="73"/>
      <c r="Y145" s="73"/>
      <c r="Z145" s="73">
        <v>1</v>
      </c>
      <c r="AA145" s="73"/>
      <c r="AB145" s="73"/>
      <c r="AC145" s="74"/>
      <c r="AD145" s="72">
        <f t="shared" si="2"/>
        <v>2</v>
      </c>
      <c r="AE145" s="2"/>
      <c r="AF145" s="2"/>
    </row>
    <row r="146" spans="1:32" ht="30" customHeight="1">
      <c r="A146" s="57">
        <v>47</v>
      </c>
      <c r="B146" s="5" t="s">
        <v>370</v>
      </c>
      <c r="C146" s="47" t="s">
        <v>12</v>
      </c>
      <c r="D146" s="12" t="s">
        <v>371</v>
      </c>
      <c r="E146" s="12" t="s">
        <v>372</v>
      </c>
      <c r="F146" s="73">
        <v>1</v>
      </c>
      <c r="G146" s="73"/>
      <c r="H146" s="73">
        <v>1</v>
      </c>
      <c r="I146" s="73">
        <v>1</v>
      </c>
      <c r="J146" s="73">
        <v>4</v>
      </c>
      <c r="K146" s="73"/>
      <c r="L146" s="73"/>
      <c r="M146" s="73">
        <v>1</v>
      </c>
      <c r="N146" s="73">
        <v>1</v>
      </c>
      <c r="O146" s="73"/>
      <c r="P146" s="73">
        <v>1</v>
      </c>
      <c r="Q146" s="73">
        <v>1</v>
      </c>
      <c r="R146" s="73"/>
      <c r="S146" s="73">
        <v>1</v>
      </c>
      <c r="T146" s="73">
        <v>1</v>
      </c>
      <c r="U146" s="73">
        <v>1</v>
      </c>
      <c r="V146" s="73">
        <v>3</v>
      </c>
      <c r="W146" s="73"/>
      <c r="X146" s="73">
        <v>1</v>
      </c>
      <c r="Y146" s="73"/>
      <c r="Z146" s="73">
        <v>1</v>
      </c>
      <c r="AA146" s="73">
        <v>1</v>
      </c>
      <c r="AB146" s="73"/>
      <c r="AC146" s="74"/>
      <c r="AD146" s="72">
        <f t="shared" si="2"/>
        <v>20</v>
      </c>
      <c r="AE146" s="2"/>
      <c r="AF146" s="2"/>
    </row>
    <row r="147" spans="1:32" ht="30" customHeight="1">
      <c r="A147" s="57">
        <v>156</v>
      </c>
      <c r="B147" s="5" t="s">
        <v>373</v>
      </c>
      <c r="C147" s="47" t="s">
        <v>12</v>
      </c>
      <c r="D147" s="12" t="s">
        <v>146</v>
      </c>
      <c r="E147" s="12" t="s">
        <v>505</v>
      </c>
      <c r="F147" s="73"/>
      <c r="G147" s="73"/>
      <c r="H147" s="73"/>
      <c r="I147" s="73"/>
      <c r="J147" s="73">
        <v>1</v>
      </c>
      <c r="K147" s="73"/>
      <c r="L147" s="73"/>
      <c r="M147" s="73"/>
      <c r="N147" s="73"/>
      <c r="O147" s="73"/>
      <c r="P147" s="73"/>
      <c r="Q147" s="73"/>
      <c r="R147" s="73"/>
      <c r="S147" s="73"/>
      <c r="T147" s="73"/>
      <c r="U147" s="73"/>
      <c r="V147" s="73"/>
      <c r="W147" s="73"/>
      <c r="X147" s="73"/>
      <c r="Y147" s="73"/>
      <c r="Z147" s="73"/>
      <c r="AA147" s="73"/>
      <c r="AB147" s="73"/>
      <c r="AC147" s="74"/>
      <c r="AD147" s="72">
        <f t="shared" si="2"/>
        <v>1</v>
      </c>
      <c r="AE147" s="2"/>
      <c r="AF147" s="2"/>
    </row>
    <row r="148" spans="1:32" ht="30" customHeight="1">
      <c r="A148" s="57">
        <v>105</v>
      </c>
      <c r="B148" s="5" t="s">
        <v>374</v>
      </c>
      <c r="C148" s="47" t="s">
        <v>6</v>
      </c>
      <c r="D148" s="51" t="s">
        <v>375</v>
      </c>
      <c r="E148" s="51" t="s">
        <v>376</v>
      </c>
      <c r="F148" s="73"/>
      <c r="G148" s="73">
        <v>1</v>
      </c>
      <c r="H148" s="73">
        <v>1</v>
      </c>
      <c r="I148" s="73">
        <v>1</v>
      </c>
      <c r="J148" s="73"/>
      <c r="K148" s="73"/>
      <c r="L148" s="73">
        <v>1</v>
      </c>
      <c r="M148" s="73">
        <v>2</v>
      </c>
      <c r="N148" s="73">
        <v>10</v>
      </c>
      <c r="O148" s="73"/>
      <c r="P148" s="73"/>
      <c r="Q148" s="73"/>
      <c r="R148" s="73"/>
      <c r="S148" s="73"/>
      <c r="T148" s="73">
        <v>1</v>
      </c>
      <c r="U148" s="73">
        <v>4</v>
      </c>
      <c r="V148" s="73"/>
      <c r="W148" s="73"/>
      <c r="X148" s="73">
        <v>1</v>
      </c>
      <c r="Y148" s="73">
        <v>1</v>
      </c>
      <c r="Z148" s="73"/>
      <c r="AA148" s="73"/>
      <c r="AB148" s="73"/>
      <c r="AC148" s="74"/>
      <c r="AD148" s="72">
        <f t="shared" si="2"/>
        <v>23</v>
      </c>
      <c r="AE148" s="2"/>
      <c r="AF148" s="2"/>
    </row>
    <row r="149" spans="1:32" ht="30" customHeight="1">
      <c r="A149" s="58">
        <v>154</v>
      </c>
      <c r="B149" s="5" t="s">
        <v>377</v>
      </c>
      <c r="C149" s="47" t="s">
        <v>12</v>
      </c>
      <c r="D149" s="13" t="s">
        <v>378</v>
      </c>
      <c r="E149" s="13" t="s">
        <v>264</v>
      </c>
      <c r="F149" s="73"/>
      <c r="G149" s="73"/>
      <c r="H149" s="73"/>
      <c r="I149" s="73"/>
      <c r="J149" s="73"/>
      <c r="K149" s="73"/>
      <c r="L149" s="73"/>
      <c r="M149" s="73"/>
      <c r="N149" s="73"/>
      <c r="O149" s="73"/>
      <c r="P149" s="73"/>
      <c r="Q149" s="73">
        <v>1</v>
      </c>
      <c r="R149" s="73"/>
      <c r="S149" s="73"/>
      <c r="T149" s="73"/>
      <c r="U149" s="73"/>
      <c r="V149" s="73"/>
      <c r="W149" s="73"/>
      <c r="X149" s="73">
        <v>1</v>
      </c>
      <c r="Y149" s="73"/>
      <c r="Z149" s="73"/>
      <c r="AA149" s="73"/>
      <c r="AB149" s="73"/>
      <c r="AC149" s="74"/>
      <c r="AD149" s="72">
        <f t="shared" si="2"/>
        <v>2</v>
      </c>
      <c r="AE149" s="2"/>
      <c r="AF149" s="2"/>
    </row>
    <row r="150" spans="1:32" ht="30" customHeight="1">
      <c r="A150" s="57">
        <v>133</v>
      </c>
      <c r="B150" s="5" t="s">
        <v>379</v>
      </c>
      <c r="C150" s="47" t="s">
        <v>6</v>
      </c>
      <c r="D150" s="51" t="s">
        <v>380</v>
      </c>
      <c r="E150" s="51" t="s">
        <v>381</v>
      </c>
      <c r="F150" s="73"/>
      <c r="G150" s="73"/>
      <c r="H150" s="73"/>
      <c r="I150" s="73"/>
      <c r="J150" s="73"/>
      <c r="K150" s="73"/>
      <c r="L150" s="73"/>
      <c r="M150" s="73"/>
      <c r="N150" s="73"/>
      <c r="O150" s="73"/>
      <c r="P150" s="73"/>
      <c r="Q150" s="73"/>
      <c r="R150" s="73"/>
      <c r="S150" s="73"/>
      <c r="T150" s="73"/>
      <c r="U150" s="73"/>
      <c r="V150" s="73">
        <v>2</v>
      </c>
      <c r="W150" s="73"/>
      <c r="X150" s="73"/>
      <c r="Y150" s="73">
        <v>2</v>
      </c>
      <c r="Z150" s="73"/>
      <c r="AA150" s="73">
        <v>2</v>
      </c>
      <c r="AB150" s="73"/>
      <c r="AC150" s="74"/>
      <c r="AD150" s="72">
        <f t="shared" si="2"/>
        <v>6</v>
      </c>
      <c r="AE150" s="2"/>
      <c r="AF150" s="2"/>
    </row>
    <row r="151" spans="1:32" ht="30" customHeight="1">
      <c r="A151" s="57">
        <v>68</v>
      </c>
      <c r="B151" s="5" t="s">
        <v>382</v>
      </c>
      <c r="C151" s="47" t="s">
        <v>12</v>
      </c>
      <c r="D151" s="12" t="s">
        <v>383</v>
      </c>
      <c r="E151" s="12" t="s">
        <v>384</v>
      </c>
      <c r="F151" s="73"/>
      <c r="G151" s="73"/>
      <c r="H151" s="73"/>
      <c r="I151" s="73"/>
      <c r="J151" s="73"/>
      <c r="K151" s="73"/>
      <c r="L151" s="73">
        <v>1</v>
      </c>
      <c r="M151" s="73"/>
      <c r="N151" s="73"/>
      <c r="O151" s="73"/>
      <c r="P151" s="73"/>
      <c r="Q151" s="73"/>
      <c r="R151" s="73"/>
      <c r="S151" s="73"/>
      <c r="T151" s="73"/>
      <c r="U151" s="73"/>
      <c r="V151" s="73"/>
      <c r="W151" s="73"/>
      <c r="X151" s="73"/>
      <c r="Y151" s="73"/>
      <c r="Z151" s="73">
        <v>1</v>
      </c>
      <c r="AA151" s="73"/>
      <c r="AB151" s="73"/>
      <c r="AC151" s="74"/>
      <c r="AD151" s="72">
        <f t="shared" si="2"/>
        <v>2</v>
      </c>
      <c r="AE151" s="2"/>
      <c r="AF151" s="2"/>
    </row>
    <row r="152" spans="1:32" ht="30" customHeight="1">
      <c r="A152" s="57">
        <v>117</v>
      </c>
      <c r="B152" s="5" t="s">
        <v>385</v>
      </c>
      <c r="C152" s="47" t="s">
        <v>6</v>
      </c>
      <c r="D152" s="51" t="s">
        <v>234</v>
      </c>
      <c r="E152" s="51" t="s">
        <v>496</v>
      </c>
      <c r="F152" s="73"/>
      <c r="G152" s="73"/>
      <c r="H152" s="73"/>
      <c r="I152" s="73"/>
      <c r="J152" s="73"/>
      <c r="K152" s="73">
        <v>1</v>
      </c>
      <c r="L152" s="73"/>
      <c r="M152" s="73"/>
      <c r="N152" s="73"/>
      <c r="O152" s="73"/>
      <c r="P152" s="73"/>
      <c r="Q152" s="73"/>
      <c r="R152" s="73"/>
      <c r="S152" s="73"/>
      <c r="T152" s="73"/>
      <c r="U152" s="73"/>
      <c r="V152" s="73"/>
      <c r="W152" s="73"/>
      <c r="X152" s="73"/>
      <c r="Y152" s="73"/>
      <c r="Z152" s="73"/>
      <c r="AA152" s="73">
        <v>1</v>
      </c>
      <c r="AB152" s="73"/>
      <c r="AC152" s="74"/>
      <c r="AD152" s="72">
        <f t="shared" si="2"/>
        <v>2</v>
      </c>
      <c r="AE152" s="2"/>
      <c r="AF152" s="2"/>
    </row>
    <row r="153" spans="1:32" ht="30" customHeight="1">
      <c r="A153" s="58">
        <v>135</v>
      </c>
      <c r="B153" s="5" t="s">
        <v>386</v>
      </c>
      <c r="C153" s="47" t="s">
        <v>6</v>
      </c>
      <c r="D153" s="51" t="s">
        <v>387</v>
      </c>
      <c r="E153" s="51" t="s">
        <v>388</v>
      </c>
      <c r="F153" s="73"/>
      <c r="G153" s="73"/>
      <c r="H153" s="73">
        <v>1</v>
      </c>
      <c r="I153" s="73">
        <v>1</v>
      </c>
      <c r="J153" s="73"/>
      <c r="K153" s="73"/>
      <c r="L153" s="73">
        <v>1</v>
      </c>
      <c r="M153" s="73">
        <v>1</v>
      </c>
      <c r="N153" s="73">
        <v>4</v>
      </c>
      <c r="O153" s="73"/>
      <c r="P153" s="73">
        <v>1</v>
      </c>
      <c r="Q153" s="73"/>
      <c r="R153" s="73">
        <v>1</v>
      </c>
      <c r="S153" s="73"/>
      <c r="T153" s="73">
        <v>1</v>
      </c>
      <c r="U153" s="73">
        <v>1</v>
      </c>
      <c r="V153" s="73"/>
      <c r="W153" s="73">
        <v>1</v>
      </c>
      <c r="X153" s="73"/>
      <c r="Y153" s="73">
        <v>1</v>
      </c>
      <c r="Z153" s="73">
        <v>1</v>
      </c>
      <c r="AA153" s="73"/>
      <c r="AB153" s="73">
        <v>1</v>
      </c>
      <c r="AC153" s="74"/>
      <c r="AD153" s="72">
        <f t="shared" si="2"/>
        <v>16</v>
      </c>
      <c r="AE153" s="2"/>
      <c r="AF153" s="2"/>
    </row>
    <row r="154" spans="1:32" ht="30" customHeight="1">
      <c r="A154" s="57">
        <v>93</v>
      </c>
      <c r="B154" s="5" t="s">
        <v>389</v>
      </c>
      <c r="C154" s="47" t="s">
        <v>6</v>
      </c>
      <c r="D154" s="51" t="s">
        <v>390</v>
      </c>
      <c r="E154" s="51" t="s">
        <v>391</v>
      </c>
      <c r="F154" s="73"/>
      <c r="G154" s="73">
        <v>1</v>
      </c>
      <c r="H154" s="73">
        <v>1</v>
      </c>
      <c r="I154" s="73"/>
      <c r="J154" s="73">
        <v>1</v>
      </c>
      <c r="K154" s="73">
        <v>1</v>
      </c>
      <c r="L154" s="73"/>
      <c r="M154" s="73">
        <v>1</v>
      </c>
      <c r="N154" s="73">
        <v>1</v>
      </c>
      <c r="O154" s="73"/>
      <c r="P154" s="73">
        <v>1</v>
      </c>
      <c r="Q154" s="73">
        <v>1</v>
      </c>
      <c r="R154" s="73">
        <v>1</v>
      </c>
      <c r="S154" s="73"/>
      <c r="T154" s="73"/>
      <c r="U154" s="73">
        <v>12</v>
      </c>
      <c r="V154" s="73">
        <v>1</v>
      </c>
      <c r="W154" s="73">
        <v>1</v>
      </c>
      <c r="X154" s="73"/>
      <c r="Y154" s="73"/>
      <c r="Z154" s="73"/>
      <c r="AA154" s="73"/>
      <c r="AB154" s="73"/>
      <c r="AC154" s="74"/>
      <c r="AD154" s="72">
        <f t="shared" si="2"/>
        <v>23</v>
      </c>
      <c r="AE154" s="2"/>
      <c r="AF154" s="2"/>
    </row>
    <row r="155" spans="1:32" ht="30" customHeight="1">
      <c r="A155" s="57">
        <v>106</v>
      </c>
      <c r="B155" s="5" t="s">
        <v>392</v>
      </c>
      <c r="C155" s="47" t="s">
        <v>6</v>
      </c>
      <c r="D155" s="51" t="s">
        <v>393</v>
      </c>
      <c r="E155" s="51" t="s">
        <v>394</v>
      </c>
      <c r="F155" s="73"/>
      <c r="G155" s="73"/>
      <c r="H155" s="73"/>
      <c r="I155" s="73">
        <v>1</v>
      </c>
      <c r="J155" s="73"/>
      <c r="K155" s="73"/>
      <c r="L155" s="73">
        <v>1</v>
      </c>
      <c r="M155" s="73">
        <v>3</v>
      </c>
      <c r="N155" s="73">
        <v>1</v>
      </c>
      <c r="O155" s="73">
        <v>1</v>
      </c>
      <c r="P155" s="73"/>
      <c r="Q155" s="73"/>
      <c r="R155" s="73">
        <v>1</v>
      </c>
      <c r="S155" s="73">
        <v>1</v>
      </c>
      <c r="T155" s="73">
        <v>1</v>
      </c>
      <c r="U155" s="73">
        <v>1</v>
      </c>
      <c r="V155" s="73"/>
      <c r="W155" s="73">
        <v>1</v>
      </c>
      <c r="X155" s="73"/>
      <c r="Y155" s="73"/>
      <c r="Z155" s="73">
        <v>1</v>
      </c>
      <c r="AA155" s="73">
        <v>1</v>
      </c>
      <c r="AB155" s="73">
        <v>4</v>
      </c>
      <c r="AC155" s="74"/>
      <c r="AD155" s="72">
        <f t="shared" si="2"/>
        <v>18</v>
      </c>
      <c r="AE155" s="2"/>
      <c r="AF155" s="2"/>
    </row>
    <row r="156" spans="1:32" ht="30" customHeight="1">
      <c r="A156" s="57">
        <v>103</v>
      </c>
      <c r="B156" s="5" t="s">
        <v>395</v>
      </c>
      <c r="C156" s="47" t="s">
        <v>6</v>
      </c>
      <c r="D156" s="51" t="s">
        <v>393</v>
      </c>
      <c r="E156" s="51" t="s">
        <v>396</v>
      </c>
      <c r="F156" s="73"/>
      <c r="G156" s="73"/>
      <c r="H156" s="73"/>
      <c r="I156" s="73">
        <v>1</v>
      </c>
      <c r="J156" s="73">
        <v>1</v>
      </c>
      <c r="K156" s="73"/>
      <c r="L156" s="73"/>
      <c r="M156" s="73">
        <v>5</v>
      </c>
      <c r="N156" s="73">
        <v>1</v>
      </c>
      <c r="O156" s="73"/>
      <c r="P156" s="73"/>
      <c r="Q156" s="73">
        <v>1</v>
      </c>
      <c r="R156" s="73">
        <v>1</v>
      </c>
      <c r="S156" s="73"/>
      <c r="T156" s="73">
        <v>8</v>
      </c>
      <c r="U156" s="73">
        <v>2</v>
      </c>
      <c r="V156" s="73"/>
      <c r="W156" s="73"/>
      <c r="X156" s="73"/>
      <c r="Y156" s="73"/>
      <c r="Z156" s="73">
        <v>1</v>
      </c>
      <c r="AA156" s="73">
        <v>3</v>
      </c>
      <c r="AB156" s="73">
        <v>1</v>
      </c>
      <c r="AC156" s="74"/>
      <c r="AD156" s="72">
        <f t="shared" si="2"/>
        <v>25</v>
      </c>
      <c r="AE156" s="2"/>
      <c r="AF156" s="2"/>
    </row>
    <row r="157" spans="1:32" ht="30" customHeight="1">
      <c r="A157" s="58">
        <v>54</v>
      </c>
      <c r="B157" s="5" t="s">
        <v>397</v>
      </c>
      <c r="C157" s="47" t="s">
        <v>12</v>
      </c>
      <c r="D157" s="12" t="s">
        <v>398</v>
      </c>
      <c r="E157" s="12" t="s">
        <v>399</v>
      </c>
      <c r="F157" s="73"/>
      <c r="G157" s="73">
        <v>1</v>
      </c>
      <c r="H157" s="73">
        <v>1</v>
      </c>
      <c r="I157" s="73"/>
      <c r="J157" s="73"/>
      <c r="K157" s="73"/>
      <c r="L157" s="73"/>
      <c r="M157" s="73"/>
      <c r="N157" s="73"/>
      <c r="O157" s="73"/>
      <c r="P157" s="73"/>
      <c r="Q157" s="73"/>
      <c r="R157" s="73"/>
      <c r="S157" s="73"/>
      <c r="T157" s="73"/>
      <c r="U157" s="73"/>
      <c r="V157" s="73"/>
      <c r="W157" s="73"/>
      <c r="X157" s="73">
        <v>2</v>
      </c>
      <c r="Y157" s="73">
        <v>2</v>
      </c>
      <c r="Z157" s="73"/>
      <c r="AA157" s="73"/>
      <c r="AB157" s="73"/>
      <c r="AC157" s="74"/>
      <c r="AD157" s="72">
        <f t="shared" si="2"/>
        <v>6</v>
      </c>
      <c r="AE157" s="2"/>
      <c r="AF157" s="2"/>
    </row>
    <row r="158" spans="1:32" ht="30" customHeight="1">
      <c r="A158" s="57">
        <v>164</v>
      </c>
      <c r="B158" s="4" t="s">
        <v>400</v>
      </c>
      <c r="C158" s="47" t="s">
        <v>12</v>
      </c>
      <c r="D158" s="6" t="s">
        <v>401</v>
      </c>
      <c r="E158" s="6" t="s">
        <v>402</v>
      </c>
      <c r="F158" s="73"/>
      <c r="G158" s="73"/>
      <c r="H158" s="73"/>
      <c r="I158" s="73"/>
      <c r="J158" s="73"/>
      <c r="K158" s="73"/>
      <c r="L158" s="73"/>
      <c r="M158" s="73"/>
      <c r="N158" s="73"/>
      <c r="O158" s="73"/>
      <c r="P158" s="73"/>
      <c r="Q158" s="73"/>
      <c r="R158" s="73"/>
      <c r="S158" s="73"/>
      <c r="T158" s="73">
        <v>1</v>
      </c>
      <c r="U158" s="73"/>
      <c r="V158" s="73"/>
      <c r="W158" s="73"/>
      <c r="X158" s="73"/>
      <c r="Y158" s="73"/>
      <c r="Z158" s="73"/>
      <c r="AA158" s="73"/>
      <c r="AB158" s="73"/>
      <c r="AC158" s="74"/>
      <c r="AD158" s="72">
        <f t="shared" si="2"/>
        <v>1</v>
      </c>
      <c r="AE158" s="2"/>
      <c r="AF158" s="2"/>
    </row>
    <row r="159" spans="1:32" ht="30" customHeight="1">
      <c r="A159" s="57">
        <v>77</v>
      </c>
      <c r="B159" s="5" t="s">
        <v>403</v>
      </c>
      <c r="C159" s="47" t="s">
        <v>6</v>
      </c>
      <c r="D159" s="48" t="s">
        <v>404</v>
      </c>
      <c r="E159" s="48" t="s">
        <v>504</v>
      </c>
      <c r="F159" s="73"/>
      <c r="G159" s="73"/>
      <c r="H159" s="73"/>
      <c r="I159" s="73"/>
      <c r="J159" s="73"/>
      <c r="K159" s="73"/>
      <c r="L159" s="73">
        <v>1</v>
      </c>
      <c r="M159" s="73"/>
      <c r="N159" s="73"/>
      <c r="O159" s="73"/>
      <c r="P159" s="73"/>
      <c r="Q159" s="73"/>
      <c r="R159" s="73"/>
      <c r="S159" s="73">
        <v>1</v>
      </c>
      <c r="T159" s="73"/>
      <c r="U159" s="73"/>
      <c r="V159" s="73"/>
      <c r="W159" s="73"/>
      <c r="X159" s="73"/>
      <c r="Y159" s="73"/>
      <c r="Z159" s="73"/>
      <c r="AA159" s="73"/>
      <c r="AB159" s="73"/>
      <c r="AC159" s="74"/>
      <c r="AD159" s="72">
        <f t="shared" si="2"/>
        <v>2</v>
      </c>
      <c r="AE159" s="2"/>
      <c r="AF159" s="2"/>
    </row>
    <row r="160" spans="1:32" ht="30" customHeight="1">
      <c r="A160" s="57">
        <v>177</v>
      </c>
      <c r="B160" s="5" t="s">
        <v>405</v>
      </c>
      <c r="C160" s="47" t="s">
        <v>12</v>
      </c>
      <c r="D160" s="6" t="s">
        <v>406</v>
      </c>
      <c r="E160" s="6" t="s">
        <v>407</v>
      </c>
      <c r="F160" s="73"/>
      <c r="G160" s="73"/>
      <c r="H160" s="73"/>
      <c r="I160" s="73"/>
      <c r="J160" s="73"/>
      <c r="K160" s="73"/>
      <c r="L160" s="73"/>
      <c r="M160" s="73"/>
      <c r="N160" s="73"/>
      <c r="O160" s="73"/>
      <c r="P160" s="73"/>
      <c r="Q160" s="73">
        <v>1</v>
      </c>
      <c r="R160" s="73"/>
      <c r="S160" s="73"/>
      <c r="T160" s="73"/>
      <c r="U160" s="73"/>
      <c r="V160" s="73"/>
      <c r="W160" s="73"/>
      <c r="X160" s="73"/>
      <c r="Y160" s="73"/>
      <c r="Z160" s="73"/>
      <c r="AA160" s="73"/>
      <c r="AB160" s="73"/>
      <c r="AC160" s="74"/>
      <c r="AD160" s="72">
        <f t="shared" si="2"/>
        <v>1</v>
      </c>
      <c r="AE160" s="2"/>
      <c r="AF160" s="2"/>
    </row>
    <row r="161" spans="1:32" ht="30" customHeight="1">
      <c r="A161" s="58">
        <v>19</v>
      </c>
      <c r="B161" s="5" t="s">
        <v>408</v>
      </c>
      <c r="C161" s="47" t="s">
        <v>6</v>
      </c>
      <c r="D161" s="6" t="s">
        <v>242</v>
      </c>
      <c r="E161" s="6" t="s">
        <v>409</v>
      </c>
      <c r="F161" s="73"/>
      <c r="G161" s="73"/>
      <c r="H161" s="73"/>
      <c r="I161" s="73"/>
      <c r="J161" s="73"/>
      <c r="K161" s="73"/>
      <c r="L161" s="73"/>
      <c r="M161" s="73"/>
      <c r="N161" s="73"/>
      <c r="O161" s="73"/>
      <c r="P161" s="73">
        <v>1</v>
      </c>
      <c r="Q161" s="73"/>
      <c r="R161" s="73"/>
      <c r="S161" s="73"/>
      <c r="T161" s="73"/>
      <c r="U161" s="73"/>
      <c r="V161" s="73">
        <v>1</v>
      </c>
      <c r="W161" s="73"/>
      <c r="X161" s="73"/>
      <c r="Y161" s="73"/>
      <c r="Z161" s="73"/>
      <c r="AA161" s="73"/>
      <c r="AB161" s="73"/>
      <c r="AC161" s="74"/>
      <c r="AD161" s="72">
        <f t="shared" si="2"/>
        <v>2</v>
      </c>
      <c r="AE161" s="2"/>
      <c r="AF161" s="2"/>
    </row>
    <row r="162" spans="1:32" ht="30" customHeight="1">
      <c r="A162" s="57">
        <v>87</v>
      </c>
      <c r="B162" s="5" t="s">
        <v>410</v>
      </c>
      <c r="C162" s="47" t="s">
        <v>6</v>
      </c>
      <c r="D162" s="48" t="s">
        <v>411</v>
      </c>
      <c r="E162" s="48" t="s">
        <v>503</v>
      </c>
      <c r="F162" s="73"/>
      <c r="G162" s="73"/>
      <c r="H162" s="73"/>
      <c r="I162" s="73"/>
      <c r="J162" s="73"/>
      <c r="K162" s="73"/>
      <c r="L162" s="73"/>
      <c r="M162" s="73"/>
      <c r="N162" s="73">
        <v>4</v>
      </c>
      <c r="O162" s="73"/>
      <c r="P162" s="73"/>
      <c r="Q162" s="73"/>
      <c r="R162" s="73"/>
      <c r="S162" s="73"/>
      <c r="T162" s="73"/>
      <c r="U162" s="73"/>
      <c r="V162" s="73"/>
      <c r="W162" s="73"/>
      <c r="X162" s="73"/>
      <c r="Y162" s="73"/>
      <c r="Z162" s="73"/>
      <c r="AA162" s="73"/>
      <c r="AB162" s="73"/>
      <c r="AC162" s="74"/>
      <c r="AD162" s="72">
        <f t="shared" si="2"/>
        <v>4</v>
      </c>
      <c r="AE162" s="2"/>
      <c r="AF162" s="2"/>
    </row>
    <row r="163" spans="1:32" ht="30" customHeight="1">
      <c r="A163" s="57">
        <v>63</v>
      </c>
      <c r="B163" s="5" t="s">
        <v>412</v>
      </c>
      <c r="C163" s="47" t="s">
        <v>12</v>
      </c>
      <c r="D163" s="6" t="s">
        <v>413</v>
      </c>
      <c r="E163" s="6" t="s">
        <v>414</v>
      </c>
      <c r="F163" s="73"/>
      <c r="G163" s="73"/>
      <c r="H163" s="73"/>
      <c r="I163" s="73"/>
      <c r="J163" s="73"/>
      <c r="K163" s="73"/>
      <c r="L163" s="73"/>
      <c r="M163" s="73"/>
      <c r="N163" s="73">
        <v>1</v>
      </c>
      <c r="O163" s="73"/>
      <c r="P163" s="73"/>
      <c r="Q163" s="73"/>
      <c r="R163" s="73"/>
      <c r="S163" s="73"/>
      <c r="T163" s="73"/>
      <c r="U163" s="73"/>
      <c r="V163" s="73"/>
      <c r="W163" s="73"/>
      <c r="X163" s="73"/>
      <c r="Y163" s="73"/>
      <c r="Z163" s="73"/>
      <c r="AA163" s="73"/>
      <c r="AB163" s="73"/>
      <c r="AC163" s="74"/>
      <c r="AD163" s="72">
        <f t="shared" si="2"/>
        <v>1</v>
      </c>
      <c r="AE163" s="2"/>
      <c r="AF163" s="2"/>
    </row>
    <row r="164" spans="1:32" ht="30" customHeight="1">
      <c r="A164" s="57">
        <v>95</v>
      </c>
      <c r="B164" s="5" t="s">
        <v>415</v>
      </c>
      <c r="C164" s="47" t="s">
        <v>6</v>
      </c>
      <c r="D164" s="48" t="s">
        <v>383</v>
      </c>
      <c r="E164" s="48" t="s">
        <v>416</v>
      </c>
      <c r="F164" s="73"/>
      <c r="G164" s="73"/>
      <c r="H164" s="73"/>
      <c r="I164" s="73"/>
      <c r="J164" s="73"/>
      <c r="K164" s="73"/>
      <c r="L164" s="73"/>
      <c r="M164" s="73"/>
      <c r="N164" s="73"/>
      <c r="O164" s="73"/>
      <c r="P164" s="73"/>
      <c r="Q164" s="73"/>
      <c r="R164" s="73"/>
      <c r="S164" s="73"/>
      <c r="T164" s="73">
        <v>2</v>
      </c>
      <c r="U164" s="73"/>
      <c r="V164" s="73"/>
      <c r="W164" s="73"/>
      <c r="X164" s="73"/>
      <c r="Y164" s="73"/>
      <c r="Z164" s="73">
        <v>1</v>
      </c>
      <c r="AA164" s="73"/>
      <c r="AB164" s="73"/>
      <c r="AC164" s="74"/>
      <c r="AD164" s="72">
        <f t="shared" si="2"/>
        <v>3</v>
      </c>
      <c r="AE164" s="2"/>
      <c r="AF164" s="2"/>
    </row>
    <row r="165" spans="1:32" ht="30" customHeight="1">
      <c r="A165" s="58">
        <v>41</v>
      </c>
      <c r="B165" s="5" t="s">
        <v>417</v>
      </c>
      <c r="C165" s="47" t="s">
        <v>6</v>
      </c>
      <c r="D165" s="6" t="s">
        <v>418</v>
      </c>
      <c r="E165" s="6" t="s">
        <v>419</v>
      </c>
      <c r="F165" s="73"/>
      <c r="G165" s="73"/>
      <c r="H165" s="73"/>
      <c r="I165" s="73"/>
      <c r="J165" s="73"/>
      <c r="K165" s="73"/>
      <c r="L165" s="73"/>
      <c r="M165" s="73"/>
      <c r="N165" s="73">
        <v>2</v>
      </c>
      <c r="O165" s="73"/>
      <c r="P165" s="73"/>
      <c r="Q165" s="73"/>
      <c r="R165" s="73"/>
      <c r="S165" s="73"/>
      <c r="T165" s="73"/>
      <c r="U165" s="73"/>
      <c r="V165" s="73"/>
      <c r="W165" s="73"/>
      <c r="X165" s="73"/>
      <c r="Y165" s="73"/>
      <c r="Z165" s="73">
        <v>2</v>
      </c>
      <c r="AA165" s="73"/>
      <c r="AB165" s="73"/>
      <c r="AC165" s="74"/>
      <c r="AD165" s="72">
        <f t="shared" ref="AD165:AD187" si="3">SUM(F165:AC165)</f>
        <v>4</v>
      </c>
      <c r="AE165" s="2"/>
      <c r="AF165" s="2"/>
    </row>
    <row r="166" spans="1:32" ht="30" customHeight="1">
      <c r="A166" s="57">
        <v>137</v>
      </c>
      <c r="B166" s="5" t="s">
        <v>420</v>
      </c>
      <c r="C166" s="47" t="s">
        <v>6</v>
      </c>
      <c r="D166" s="48" t="s">
        <v>242</v>
      </c>
      <c r="E166" s="48" t="s">
        <v>500</v>
      </c>
      <c r="F166" s="73"/>
      <c r="G166" s="73"/>
      <c r="H166" s="73"/>
      <c r="I166" s="73"/>
      <c r="J166" s="73">
        <v>1</v>
      </c>
      <c r="K166" s="73"/>
      <c r="L166" s="73"/>
      <c r="M166" s="73"/>
      <c r="N166" s="73"/>
      <c r="O166" s="73"/>
      <c r="P166" s="73"/>
      <c r="Q166" s="73"/>
      <c r="R166" s="73"/>
      <c r="S166" s="73"/>
      <c r="T166" s="73"/>
      <c r="U166" s="73"/>
      <c r="V166" s="73">
        <v>1</v>
      </c>
      <c r="W166" s="73"/>
      <c r="X166" s="73"/>
      <c r="Y166" s="73"/>
      <c r="Z166" s="73"/>
      <c r="AA166" s="73"/>
      <c r="AB166" s="73"/>
      <c r="AC166" s="74"/>
      <c r="AD166" s="72">
        <f t="shared" si="3"/>
        <v>2</v>
      </c>
      <c r="AE166" s="2"/>
      <c r="AF166" s="2"/>
    </row>
    <row r="167" spans="1:32" ht="30" customHeight="1">
      <c r="A167" s="57">
        <v>138</v>
      </c>
      <c r="B167" s="5" t="s">
        <v>421</v>
      </c>
      <c r="C167" s="47" t="s">
        <v>6</v>
      </c>
      <c r="D167" s="48" t="s">
        <v>242</v>
      </c>
      <c r="E167" s="48" t="s">
        <v>501</v>
      </c>
      <c r="F167" s="73"/>
      <c r="G167" s="73"/>
      <c r="H167" s="73"/>
      <c r="I167" s="73"/>
      <c r="J167" s="73"/>
      <c r="K167" s="73"/>
      <c r="L167" s="73">
        <v>1</v>
      </c>
      <c r="M167" s="73"/>
      <c r="N167" s="73"/>
      <c r="O167" s="73"/>
      <c r="P167" s="73"/>
      <c r="Q167" s="73"/>
      <c r="R167" s="73"/>
      <c r="S167" s="73"/>
      <c r="T167" s="73"/>
      <c r="U167" s="73"/>
      <c r="V167" s="73"/>
      <c r="W167" s="73"/>
      <c r="X167" s="73"/>
      <c r="Y167" s="73"/>
      <c r="Z167" s="73"/>
      <c r="AA167" s="73">
        <v>1</v>
      </c>
      <c r="AB167" s="73"/>
      <c r="AC167" s="74"/>
      <c r="AD167" s="72">
        <f t="shared" si="3"/>
        <v>2</v>
      </c>
      <c r="AE167" s="2"/>
      <c r="AF167" s="2"/>
    </row>
    <row r="168" spans="1:32" ht="30" customHeight="1">
      <c r="A168" s="57">
        <v>139</v>
      </c>
      <c r="B168" s="5" t="s">
        <v>422</v>
      </c>
      <c r="C168" s="47" t="s">
        <v>6</v>
      </c>
      <c r="D168" s="48" t="s">
        <v>242</v>
      </c>
      <c r="E168" s="48" t="s">
        <v>502</v>
      </c>
      <c r="F168" s="73"/>
      <c r="G168" s="73"/>
      <c r="H168" s="73"/>
      <c r="I168" s="73"/>
      <c r="J168" s="73"/>
      <c r="K168" s="73">
        <v>1</v>
      </c>
      <c r="L168" s="73"/>
      <c r="M168" s="73"/>
      <c r="N168" s="73"/>
      <c r="O168" s="73"/>
      <c r="P168" s="73"/>
      <c r="Q168" s="73"/>
      <c r="R168" s="73"/>
      <c r="S168" s="73"/>
      <c r="T168" s="73"/>
      <c r="U168" s="73"/>
      <c r="V168" s="73">
        <v>1</v>
      </c>
      <c r="W168" s="73"/>
      <c r="X168" s="73"/>
      <c r="Y168" s="73"/>
      <c r="Z168" s="73"/>
      <c r="AA168" s="73"/>
      <c r="AB168" s="73"/>
      <c r="AC168" s="74"/>
      <c r="AD168" s="72">
        <f t="shared" si="3"/>
        <v>2</v>
      </c>
      <c r="AE168" s="2"/>
      <c r="AF168" s="2"/>
    </row>
    <row r="169" spans="1:32" ht="30" customHeight="1">
      <c r="A169" s="58">
        <v>23</v>
      </c>
      <c r="B169" s="5" t="s">
        <v>423</v>
      </c>
      <c r="C169" s="47" t="s">
        <v>6</v>
      </c>
      <c r="D169" s="6" t="s">
        <v>304</v>
      </c>
      <c r="E169" s="6" t="s">
        <v>424</v>
      </c>
      <c r="F169" s="73"/>
      <c r="G169" s="73">
        <v>1</v>
      </c>
      <c r="H169" s="73"/>
      <c r="I169" s="73">
        <v>1</v>
      </c>
      <c r="J169" s="73"/>
      <c r="K169" s="73">
        <v>1</v>
      </c>
      <c r="L169" s="73">
        <v>1</v>
      </c>
      <c r="M169" s="73"/>
      <c r="N169" s="73">
        <v>1</v>
      </c>
      <c r="O169" s="73">
        <v>1</v>
      </c>
      <c r="P169" s="73"/>
      <c r="Q169" s="73">
        <v>4</v>
      </c>
      <c r="R169" s="73"/>
      <c r="S169" s="73">
        <v>1</v>
      </c>
      <c r="T169" s="73"/>
      <c r="U169" s="73"/>
      <c r="V169" s="73">
        <v>1</v>
      </c>
      <c r="W169" s="73">
        <v>1</v>
      </c>
      <c r="X169" s="73"/>
      <c r="Y169" s="73"/>
      <c r="Z169" s="73">
        <v>1</v>
      </c>
      <c r="AA169" s="73"/>
      <c r="AB169" s="73">
        <v>1</v>
      </c>
      <c r="AC169" s="74"/>
      <c r="AD169" s="72">
        <f t="shared" si="3"/>
        <v>15</v>
      </c>
      <c r="AE169" s="2"/>
      <c r="AF169" s="2"/>
    </row>
    <row r="170" spans="1:32" ht="30" customHeight="1">
      <c r="A170" s="57">
        <v>52</v>
      </c>
      <c r="B170" s="5" t="s">
        <v>425</v>
      </c>
      <c r="C170" s="47" t="s">
        <v>12</v>
      </c>
      <c r="D170" s="6" t="s">
        <v>426</v>
      </c>
      <c r="E170" s="6" t="s">
        <v>427</v>
      </c>
      <c r="F170" s="73"/>
      <c r="G170" s="73">
        <v>1</v>
      </c>
      <c r="H170" s="73">
        <v>4</v>
      </c>
      <c r="I170" s="73"/>
      <c r="J170" s="73"/>
      <c r="K170" s="73"/>
      <c r="L170" s="73"/>
      <c r="M170" s="73"/>
      <c r="N170" s="73"/>
      <c r="O170" s="73">
        <v>1</v>
      </c>
      <c r="P170" s="73"/>
      <c r="Q170" s="73"/>
      <c r="R170" s="73"/>
      <c r="S170" s="73">
        <v>1</v>
      </c>
      <c r="T170" s="73"/>
      <c r="U170" s="73">
        <v>1</v>
      </c>
      <c r="V170" s="73"/>
      <c r="W170" s="73"/>
      <c r="X170" s="73"/>
      <c r="Y170" s="73"/>
      <c r="Z170" s="73">
        <v>1</v>
      </c>
      <c r="AA170" s="73"/>
      <c r="AB170" s="73">
        <v>1</v>
      </c>
      <c r="AC170" s="74"/>
      <c r="AD170" s="72">
        <f t="shared" si="3"/>
        <v>10</v>
      </c>
      <c r="AE170" s="2"/>
      <c r="AF170" s="2"/>
    </row>
    <row r="171" spans="1:32" ht="30" customHeight="1">
      <c r="A171" s="57">
        <v>66</v>
      </c>
      <c r="B171" s="5" t="s">
        <v>428</v>
      </c>
      <c r="C171" s="47" t="s">
        <v>12</v>
      </c>
      <c r="D171" s="6" t="s">
        <v>231</v>
      </c>
      <c r="E171" s="6" t="s">
        <v>429</v>
      </c>
      <c r="F171" s="73"/>
      <c r="G171" s="73"/>
      <c r="H171" s="73"/>
      <c r="I171" s="73"/>
      <c r="J171" s="73"/>
      <c r="K171" s="73">
        <v>1</v>
      </c>
      <c r="L171" s="73"/>
      <c r="M171" s="73"/>
      <c r="N171" s="73"/>
      <c r="O171" s="73"/>
      <c r="P171" s="73"/>
      <c r="Q171" s="73"/>
      <c r="R171" s="73"/>
      <c r="S171" s="73"/>
      <c r="T171" s="73">
        <v>3</v>
      </c>
      <c r="U171" s="73"/>
      <c r="V171" s="73"/>
      <c r="W171" s="73"/>
      <c r="X171" s="73"/>
      <c r="Y171" s="73"/>
      <c r="Z171" s="73"/>
      <c r="AA171" s="73"/>
      <c r="AB171" s="73"/>
      <c r="AC171" s="74"/>
      <c r="AD171" s="72">
        <f t="shared" si="3"/>
        <v>4</v>
      </c>
      <c r="AE171" s="2"/>
      <c r="AF171" s="2"/>
    </row>
    <row r="172" spans="1:32" ht="30" customHeight="1">
      <c r="A172" s="57">
        <v>51</v>
      </c>
      <c r="B172" s="5" t="s">
        <v>430</v>
      </c>
      <c r="C172" s="47" t="s">
        <v>12</v>
      </c>
      <c r="D172" s="6" t="s">
        <v>426</v>
      </c>
      <c r="E172" s="6" t="s">
        <v>431</v>
      </c>
      <c r="F172" s="73"/>
      <c r="G172" s="73"/>
      <c r="H172" s="73">
        <v>1</v>
      </c>
      <c r="I172" s="73"/>
      <c r="J172" s="73">
        <v>1</v>
      </c>
      <c r="K172" s="73"/>
      <c r="L172" s="73"/>
      <c r="M172" s="73">
        <v>1</v>
      </c>
      <c r="N172" s="73"/>
      <c r="O172" s="73"/>
      <c r="P172" s="73">
        <v>4</v>
      </c>
      <c r="Q172" s="73"/>
      <c r="R172" s="73"/>
      <c r="S172" s="73"/>
      <c r="T172" s="73"/>
      <c r="U172" s="73"/>
      <c r="V172" s="73">
        <v>1</v>
      </c>
      <c r="W172" s="73"/>
      <c r="X172" s="73"/>
      <c r="Y172" s="73"/>
      <c r="Z172" s="73"/>
      <c r="AA172" s="73"/>
      <c r="AB172" s="73">
        <v>1</v>
      </c>
      <c r="AC172" s="74"/>
      <c r="AD172" s="72">
        <f t="shared" si="3"/>
        <v>9</v>
      </c>
      <c r="AE172" s="2"/>
      <c r="AF172" s="2"/>
    </row>
    <row r="173" spans="1:32" ht="30" customHeight="1">
      <c r="A173" s="58">
        <v>7</v>
      </c>
      <c r="B173" s="5" t="s">
        <v>432</v>
      </c>
      <c r="C173" s="47" t="s">
        <v>6</v>
      </c>
      <c r="D173" s="6" t="s">
        <v>131</v>
      </c>
      <c r="E173" s="6" t="s">
        <v>433</v>
      </c>
      <c r="F173" s="73"/>
      <c r="G173" s="73"/>
      <c r="H173" s="73"/>
      <c r="I173" s="73"/>
      <c r="J173" s="73"/>
      <c r="K173" s="73"/>
      <c r="L173" s="73"/>
      <c r="M173" s="73"/>
      <c r="N173" s="73">
        <v>1</v>
      </c>
      <c r="O173" s="73"/>
      <c r="P173" s="73"/>
      <c r="Q173" s="73"/>
      <c r="R173" s="73"/>
      <c r="S173" s="73"/>
      <c r="T173" s="73"/>
      <c r="U173" s="73"/>
      <c r="V173" s="73"/>
      <c r="W173" s="73"/>
      <c r="X173" s="73"/>
      <c r="Y173" s="73"/>
      <c r="Z173" s="73"/>
      <c r="AA173" s="73"/>
      <c r="AB173" s="73"/>
      <c r="AC173" s="74"/>
      <c r="AD173" s="72">
        <f t="shared" si="3"/>
        <v>1</v>
      </c>
      <c r="AE173" s="2"/>
      <c r="AF173" s="2"/>
    </row>
    <row r="174" spans="1:32" ht="30" customHeight="1">
      <c r="A174" s="57">
        <v>37</v>
      </c>
      <c r="B174" s="5" t="s">
        <v>434</v>
      </c>
      <c r="C174" s="47" t="s">
        <v>6</v>
      </c>
      <c r="D174" s="6" t="s">
        <v>242</v>
      </c>
      <c r="E174" s="6" t="s">
        <v>517</v>
      </c>
      <c r="F174" s="73"/>
      <c r="G174" s="73"/>
      <c r="H174" s="73"/>
      <c r="I174" s="73"/>
      <c r="J174" s="73"/>
      <c r="K174" s="73"/>
      <c r="L174" s="73"/>
      <c r="M174" s="73"/>
      <c r="N174" s="73"/>
      <c r="O174" s="73">
        <v>1</v>
      </c>
      <c r="P174" s="73"/>
      <c r="Q174" s="73"/>
      <c r="R174" s="73"/>
      <c r="S174" s="73"/>
      <c r="T174" s="73"/>
      <c r="U174" s="73"/>
      <c r="V174" s="73"/>
      <c r="W174" s="73"/>
      <c r="X174" s="73"/>
      <c r="Y174" s="73">
        <v>1</v>
      </c>
      <c r="Z174" s="73"/>
      <c r="AA174" s="73"/>
      <c r="AB174" s="73"/>
      <c r="AC174" s="74"/>
      <c r="AD174" s="72">
        <f t="shared" si="3"/>
        <v>2</v>
      </c>
      <c r="AE174" s="2"/>
      <c r="AF174" s="2"/>
    </row>
    <row r="175" spans="1:32" ht="30" customHeight="1">
      <c r="A175" s="57">
        <v>38</v>
      </c>
      <c r="B175" s="5" t="s">
        <v>435</v>
      </c>
      <c r="C175" s="47" t="s">
        <v>6</v>
      </c>
      <c r="D175" s="6" t="s">
        <v>242</v>
      </c>
      <c r="E175" s="6" t="s">
        <v>518</v>
      </c>
      <c r="F175" s="73"/>
      <c r="G175" s="73"/>
      <c r="H175" s="73"/>
      <c r="I175" s="73"/>
      <c r="J175" s="73"/>
      <c r="K175" s="73"/>
      <c r="L175" s="73"/>
      <c r="M175" s="73"/>
      <c r="N175" s="73"/>
      <c r="O175" s="73">
        <v>1</v>
      </c>
      <c r="P175" s="73"/>
      <c r="Q175" s="73"/>
      <c r="R175" s="73"/>
      <c r="S175" s="73"/>
      <c r="T175" s="73"/>
      <c r="U175" s="73"/>
      <c r="V175" s="73"/>
      <c r="W175" s="73"/>
      <c r="X175" s="73"/>
      <c r="Y175" s="73">
        <v>1</v>
      </c>
      <c r="Z175" s="73"/>
      <c r="AA175" s="73"/>
      <c r="AB175" s="73"/>
      <c r="AC175" s="74"/>
      <c r="AD175" s="72">
        <f t="shared" si="3"/>
        <v>2</v>
      </c>
      <c r="AE175" s="2"/>
      <c r="AF175" s="2"/>
    </row>
    <row r="176" spans="1:32" ht="30" customHeight="1">
      <c r="A176" s="57">
        <v>24</v>
      </c>
      <c r="B176" s="5" t="s">
        <v>436</v>
      </c>
      <c r="C176" s="47" t="s">
        <v>6</v>
      </c>
      <c r="D176" s="6" t="s">
        <v>304</v>
      </c>
      <c r="E176" s="6" t="s">
        <v>437</v>
      </c>
      <c r="F176" s="73"/>
      <c r="G176" s="73">
        <v>1</v>
      </c>
      <c r="H176" s="73">
        <v>1</v>
      </c>
      <c r="I176" s="73"/>
      <c r="J176" s="73">
        <v>1</v>
      </c>
      <c r="K176" s="73"/>
      <c r="L176" s="73">
        <v>1</v>
      </c>
      <c r="M176" s="73"/>
      <c r="N176" s="73">
        <v>1</v>
      </c>
      <c r="O176" s="73"/>
      <c r="P176" s="73">
        <v>1</v>
      </c>
      <c r="Q176" s="73"/>
      <c r="R176" s="73">
        <v>1</v>
      </c>
      <c r="S176" s="73">
        <v>1</v>
      </c>
      <c r="T176" s="73"/>
      <c r="U176" s="73">
        <v>1</v>
      </c>
      <c r="V176" s="73"/>
      <c r="W176" s="73"/>
      <c r="X176" s="73"/>
      <c r="Y176" s="73">
        <v>5</v>
      </c>
      <c r="Z176" s="73"/>
      <c r="AA176" s="73"/>
      <c r="AB176" s="73"/>
      <c r="AC176" s="74"/>
      <c r="AD176" s="72">
        <f t="shared" si="3"/>
        <v>14</v>
      </c>
      <c r="AE176" s="2"/>
      <c r="AF176" s="2"/>
    </row>
    <row r="177" spans="1:32" ht="30" customHeight="1">
      <c r="A177" s="58">
        <v>102</v>
      </c>
      <c r="B177" s="5" t="s">
        <v>438</v>
      </c>
      <c r="C177" s="47" t="s">
        <v>6</v>
      </c>
      <c r="D177" s="48" t="s">
        <v>393</v>
      </c>
      <c r="E177" s="48" t="s">
        <v>439</v>
      </c>
      <c r="F177" s="73"/>
      <c r="G177" s="73"/>
      <c r="H177" s="73"/>
      <c r="I177" s="73">
        <v>1</v>
      </c>
      <c r="J177" s="73">
        <v>1</v>
      </c>
      <c r="K177" s="73">
        <v>1</v>
      </c>
      <c r="L177" s="73"/>
      <c r="M177" s="73"/>
      <c r="N177" s="73">
        <v>7</v>
      </c>
      <c r="O177" s="73">
        <v>1</v>
      </c>
      <c r="P177" s="73">
        <v>1</v>
      </c>
      <c r="Q177" s="73"/>
      <c r="R177" s="73"/>
      <c r="S177" s="73">
        <v>1</v>
      </c>
      <c r="T177" s="73"/>
      <c r="U177" s="73">
        <v>1</v>
      </c>
      <c r="V177" s="73">
        <v>1</v>
      </c>
      <c r="W177" s="73"/>
      <c r="X177" s="73">
        <v>1</v>
      </c>
      <c r="Y177" s="73">
        <v>3</v>
      </c>
      <c r="Z177" s="73">
        <v>1</v>
      </c>
      <c r="AA177" s="73">
        <v>3</v>
      </c>
      <c r="AB177" s="73">
        <v>1</v>
      </c>
      <c r="AC177" s="74"/>
      <c r="AD177" s="72">
        <f t="shared" si="3"/>
        <v>24</v>
      </c>
      <c r="AE177" s="2"/>
      <c r="AF177" s="2"/>
    </row>
    <row r="178" spans="1:32" ht="30" customHeight="1">
      <c r="A178" s="57">
        <v>55</v>
      </c>
      <c r="B178" s="5" t="s">
        <v>440</v>
      </c>
      <c r="C178" s="47" t="s">
        <v>12</v>
      </c>
      <c r="D178" s="6" t="s">
        <v>441</v>
      </c>
      <c r="E178" s="6" t="s">
        <v>442</v>
      </c>
      <c r="F178" s="73">
        <v>1</v>
      </c>
      <c r="G178" s="73"/>
      <c r="H178" s="73"/>
      <c r="I178" s="73"/>
      <c r="J178" s="73"/>
      <c r="K178" s="73"/>
      <c r="L178" s="73">
        <v>1</v>
      </c>
      <c r="M178" s="73"/>
      <c r="N178" s="73"/>
      <c r="O178" s="73"/>
      <c r="P178" s="73"/>
      <c r="Q178" s="73"/>
      <c r="R178" s="73"/>
      <c r="S178" s="73"/>
      <c r="T178" s="73"/>
      <c r="U178" s="73"/>
      <c r="V178" s="73"/>
      <c r="W178" s="73"/>
      <c r="X178" s="73"/>
      <c r="Y178" s="73"/>
      <c r="Z178" s="73"/>
      <c r="AA178" s="73">
        <v>1</v>
      </c>
      <c r="AB178" s="73"/>
      <c r="AC178" s="74"/>
      <c r="AD178" s="72">
        <f t="shared" si="3"/>
        <v>3</v>
      </c>
      <c r="AE178" s="2"/>
      <c r="AF178" s="2"/>
    </row>
    <row r="179" spans="1:32" ht="30" customHeight="1">
      <c r="A179" s="57">
        <v>111</v>
      </c>
      <c r="B179" s="5" t="s">
        <v>443</v>
      </c>
      <c r="C179" s="47" t="s">
        <v>6</v>
      </c>
      <c r="D179" s="48" t="s">
        <v>258</v>
      </c>
      <c r="E179" s="48" t="s">
        <v>516</v>
      </c>
      <c r="F179" s="73"/>
      <c r="G179" s="73"/>
      <c r="H179" s="73"/>
      <c r="I179" s="73"/>
      <c r="J179" s="73"/>
      <c r="K179" s="73">
        <v>1</v>
      </c>
      <c r="L179" s="73"/>
      <c r="M179" s="73"/>
      <c r="N179" s="73"/>
      <c r="O179" s="73"/>
      <c r="P179" s="73"/>
      <c r="Q179" s="73"/>
      <c r="R179" s="73"/>
      <c r="S179" s="73"/>
      <c r="T179" s="73">
        <v>2</v>
      </c>
      <c r="U179" s="73"/>
      <c r="V179" s="73"/>
      <c r="W179" s="73"/>
      <c r="X179" s="73"/>
      <c r="Y179" s="73"/>
      <c r="Z179" s="73"/>
      <c r="AA179" s="73"/>
      <c r="AB179" s="73"/>
      <c r="AC179" s="74"/>
      <c r="AD179" s="72">
        <f t="shared" si="3"/>
        <v>3</v>
      </c>
      <c r="AE179" s="2"/>
      <c r="AF179" s="2"/>
    </row>
    <row r="180" spans="1:32" ht="30" customHeight="1">
      <c r="A180" s="57">
        <v>94</v>
      </c>
      <c r="B180" s="5" t="s">
        <v>444</v>
      </c>
      <c r="C180" s="47" t="s">
        <v>6</v>
      </c>
      <c r="D180" s="48" t="s">
        <v>383</v>
      </c>
      <c r="E180" s="48" t="s">
        <v>445</v>
      </c>
      <c r="F180" s="73"/>
      <c r="G180" s="73"/>
      <c r="H180" s="73"/>
      <c r="I180" s="73"/>
      <c r="J180" s="73"/>
      <c r="K180" s="73"/>
      <c r="L180" s="73">
        <v>1</v>
      </c>
      <c r="M180" s="73"/>
      <c r="N180" s="73"/>
      <c r="O180" s="73"/>
      <c r="P180" s="73"/>
      <c r="Q180" s="73"/>
      <c r="R180" s="73"/>
      <c r="S180" s="73"/>
      <c r="T180" s="73"/>
      <c r="U180" s="73"/>
      <c r="V180" s="73"/>
      <c r="W180" s="73"/>
      <c r="X180" s="73"/>
      <c r="Y180" s="73"/>
      <c r="Z180" s="73"/>
      <c r="AA180" s="73"/>
      <c r="AB180" s="73"/>
      <c r="AC180" s="74"/>
      <c r="AD180" s="72">
        <f t="shared" si="3"/>
        <v>1</v>
      </c>
      <c r="AE180" s="2"/>
      <c r="AF180" s="2"/>
    </row>
    <row r="181" spans="1:32" ht="30" customHeight="1">
      <c r="A181" s="58">
        <v>92</v>
      </c>
      <c r="B181" s="5" t="s">
        <v>446</v>
      </c>
      <c r="C181" s="47" t="s">
        <v>6</v>
      </c>
      <c r="D181" s="48" t="s">
        <v>81</v>
      </c>
      <c r="E181" s="48" t="s">
        <v>447</v>
      </c>
      <c r="F181" s="73">
        <v>1</v>
      </c>
      <c r="G181" s="73">
        <v>1</v>
      </c>
      <c r="H181" s="73"/>
      <c r="I181" s="73">
        <v>1</v>
      </c>
      <c r="J181" s="73"/>
      <c r="K181" s="73">
        <v>1</v>
      </c>
      <c r="L181" s="73"/>
      <c r="M181" s="73">
        <v>1</v>
      </c>
      <c r="N181" s="73">
        <v>1</v>
      </c>
      <c r="O181" s="73">
        <v>10</v>
      </c>
      <c r="P181" s="73"/>
      <c r="Q181" s="73">
        <v>1</v>
      </c>
      <c r="R181" s="73">
        <v>1</v>
      </c>
      <c r="S181" s="73"/>
      <c r="T181" s="73">
        <v>1</v>
      </c>
      <c r="U181" s="73">
        <v>1</v>
      </c>
      <c r="V181" s="73"/>
      <c r="W181" s="73">
        <v>1</v>
      </c>
      <c r="X181" s="73"/>
      <c r="Y181" s="73">
        <v>1</v>
      </c>
      <c r="Z181" s="73">
        <v>1</v>
      </c>
      <c r="AA181" s="73"/>
      <c r="AB181" s="73"/>
      <c r="AC181" s="74"/>
      <c r="AD181" s="72">
        <f t="shared" si="3"/>
        <v>23</v>
      </c>
      <c r="AE181" s="2"/>
      <c r="AF181" s="2"/>
    </row>
    <row r="182" spans="1:32" ht="30" customHeight="1">
      <c r="A182" s="57">
        <v>124</v>
      </c>
      <c r="B182" s="5" t="s">
        <v>448</v>
      </c>
      <c r="C182" s="47" t="s">
        <v>6</v>
      </c>
      <c r="D182" s="48" t="s">
        <v>449</v>
      </c>
      <c r="E182" s="48" t="s">
        <v>450</v>
      </c>
      <c r="F182" s="73">
        <v>1</v>
      </c>
      <c r="G182" s="73"/>
      <c r="H182" s="73">
        <v>1</v>
      </c>
      <c r="I182" s="73"/>
      <c r="J182" s="73">
        <v>2</v>
      </c>
      <c r="K182" s="73"/>
      <c r="L182" s="73">
        <v>1</v>
      </c>
      <c r="M182" s="73">
        <v>1</v>
      </c>
      <c r="N182" s="73"/>
      <c r="O182" s="73"/>
      <c r="P182" s="73">
        <v>1</v>
      </c>
      <c r="Q182" s="73"/>
      <c r="R182" s="73">
        <v>1</v>
      </c>
      <c r="S182" s="73"/>
      <c r="T182" s="73">
        <v>1</v>
      </c>
      <c r="U182" s="73">
        <v>4</v>
      </c>
      <c r="V182" s="73"/>
      <c r="W182" s="73">
        <v>1</v>
      </c>
      <c r="X182" s="73"/>
      <c r="Y182" s="73">
        <v>1</v>
      </c>
      <c r="Z182" s="73">
        <v>2</v>
      </c>
      <c r="AA182" s="73"/>
      <c r="AB182" s="73">
        <v>1</v>
      </c>
      <c r="AC182" s="74"/>
      <c r="AD182" s="72">
        <f t="shared" si="3"/>
        <v>18</v>
      </c>
      <c r="AE182" s="2"/>
      <c r="AF182" s="2"/>
    </row>
    <row r="183" spans="1:32" ht="30" customHeight="1">
      <c r="A183" s="57">
        <v>166</v>
      </c>
      <c r="B183" s="5" t="s">
        <v>451</v>
      </c>
      <c r="C183" s="47" t="s">
        <v>12</v>
      </c>
      <c r="D183" s="6" t="s">
        <v>452</v>
      </c>
      <c r="E183" s="6" t="s">
        <v>453</v>
      </c>
      <c r="F183" s="73"/>
      <c r="G183" s="73"/>
      <c r="H183" s="73"/>
      <c r="I183" s="73"/>
      <c r="J183" s="73"/>
      <c r="K183" s="73"/>
      <c r="L183" s="73"/>
      <c r="M183" s="73"/>
      <c r="N183" s="73"/>
      <c r="O183" s="73"/>
      <c r="P183" s="73"/>
      <c r="Q183" s="73"/>
      <c r="R183" s="73">
        <v>1</v>
      </c>
      <c r="S183" s="73"/>
      <c r="T183" s="73"/>
      <c r="U183" s="73"/>
      <c r="V183" s="73"/>
      <c r="W183" s="73"/>
      <c r="X183" s="73"/>
      <c r="Y183" s="73"/>
      <c r="Z183" s="73"/>
      <c r="AA183" s="73"/>
      <c r="AB183" s="73"/>
      <c r="AC183" s="74"/>
      <c r="AD183" s="72">
        <f t="shared" si="3"/>
        <v>1</v>
      </c>
      <c r="AE183" s="2"/>
      <c r="AF183" s="2"/>
    </row>
    <row r="184" spans="1:32" ht="30" customHeight="1">
      <c r="A184" s="57">
        <v>29</v>
      </c>
      <c r="B184" s="5" t="s">
        <v>454</v>
      </c>
      <c r="C184" s="47" t="s">
        <v>6</v>
      </c>
      <c r="D184" s="6" t="s">
        <v>455</v>
      </c>
      <c r="E184" s="6" t="s">
        <v>456</v>
      </c>
      <c r="F184" s="73">
        <v>1</v>
      </c>
      <c r="G184" s="73">
        <v>1</v>
      </c>
      <c r="H184" s="73"/>
      <c r="I184" s="73">
        <v>1</v>
      </c>
      <c r="J184" s="73">
        <v>1</v>
      </c>
      <c r="K184" s="73">
        <v>1</v>
      </c>
      <c r="L184" s="73"/>
      <c r="M184" s="73"/>
      <c r="N184" s="73">
        <v>1</v>
      </c>
      <c r="O184" s="73">
        <v>1</v>
      </c>
      <c r="P184" s="73"/>
      <c r="Q184" s="73">
        <v>1</v>
      </c>
      <c r="R184" s="73">
        <v>1</v>
      </c>
      <c r="S184" s="73">
        <v>1</v>
      </c>
      <c r="T184" s="73"/>
      <c r="U184" s="73">
        <v>1</v>
      </c>
      <c r="V184" s="73">
        <v>1</v>
      </c>
      <c r="W184" s="73">
        <v>1</v>
      </c>
      <c r="X184" s="73">
        <v>1</v>
      </c>
      <c r="Y184" s="73"/>
      <c r="Z184" s="73">
        <v>1</v>
      </c>
      <c r="AA184" s="73">
        <v>1</v>
      </c>
      <c r="AB184" s="73">
        <v>1</v>
      </c>
      <c r="AC184" s="74"/>
      <c r="AD184" s="72">
        <f t="shared" si="3"/>
        <v>17</v>
      </c>
      <c r="AE184" s="2"/>
      <c r="AF184" s="2"/>
    </row>
    <row r="185" spans="1:32" ht="30" customHeight="1">
      <c r="A185" s="58">
        <v>30</v>
      </c>
      <c r="B185" s="5" t="s">
        <v>457</v>
      </c>
      <c r="C185" s="47" t="s">
        <v>6</v>
      </c>
      <c r="D185" s="6" t="s">
        <v>458</v>
      </c>
      <c r="E185" s="6" t="s">
        <v>459</v>
      </c>
      <c r="F185" s="73"/>
      <c r="G185" s="73"/>
      <c r="H185" s="73"/>
      <c r="I185" s="73"/>
      <c r="J185" s="73">
        <v>1</v>
      </c>
      <c r="K185" s="73">
        <v>1</v>
      </c>
      <c r="L185" s="73">
        <v>1</v>
      </c>
      <c r="M185" s="73"/>
      <c r="N185" s="73">
        <v>1</v>
      </c>
      <c r="O185" s="73">
        <v>1</v>
      </c>
      <c r="P185" s="73">
        <v>1</v>
      </c>
      <c r="Q185" s="73"/>
      <c r="R185" s="73">
        <v>1</v>
      </c>
      <c r="S185" s="73">
        <v>1</v>
      </c>
      <c r="T185" s="73">
        <v>1</v>
      </c>
      <c r="U185" s="73">
        <v>1</v>
      </c>
      <c r="V185" s="73">
        <v>1</v>
      </c>
      <c r="W185" s="73">
        <v>1</v>
      </c>
      <c r="X185" s="73"/>
      <c r="Y185" s="73">
        <v>1</v>
      </c>
      <c r="Z185" s="73"/>
      <c r="AA185" s="73">
        <v>1</v>
      </c>
      <c r="AB185" s="73">
        <v>1</v>
      </c>
      <c r="AC185" s="74"/>
      <c r="AD185" s="72">
        <f t="shared" si="3"/>
        <v>15</v>
      </c>
      <c r="AE185" s="2"/>
      <c r="AF185" s="2"/>
    </row>
    <row r="186" spans="1:32" ht="30" customHeight="1">
      <c r="A186" s="57">
        <v>31</v>
      </c>
      <c r="B186" s="5" t="s">
        <v>460</v>
      </c>
      <c r="C186" s="47" t="s">
        <v>6</v>
      </c>
      <c r="D186" s="6" t="s">
        <v>461</v>
      </c>
      <c r="E186" s="6" t="s">
        <v>462</v>
      </c>
      <c r="F186" s="73"/>
      <c r="G186" s="73">
        <v>1</v>
      </c>
      <c r="H186" s="73"/>
      <c r="I186" s="73"/>
      <c r="J186" s="73">
        <v>1</v>
      </c>
      <c r="K186" s="73">
        <v>1</v>
      </c>
      <c r="L186" s="73"/>
      <c r="M186" s="73">
        <v>1</v>
      </c>
      <c r="N186" s="73">
        <v>1</v>
      </c>
      <c r="O186" s="73"/>
      <c r="P186" s="73"/>
      <c r="Q186" s="73">
        <v>1</v>
      </c>
      <c r="R186" s="73"/>
      <c r="S186" s="73">
        <v>1</v>
      </c>
      <c r="T186" s="73"/>
      <c r="U186" s="73">
        <v>1</v>
      </c>
      <c r="V186" s="73">
        <v>1</v>
      </c>
      <c r="W186" s="73">
        <v>4</v>
      </c>
      <c r="X186" s="73"/>
      <c r="Y186" s="73">
        <v>1</v>
      </c>
      <c r="Z186" s="73"/>
      <c r="AA186" s="73">
        <v>1</v>
      </c>
      <c r="AB186" s="73"/>
      <c r="AC186" s="74"/>
      <c r="AD186" s="72">
        <f t="shared" si="3"/>
        <v>15</v>
      </c>
      <c r="AE186" s="2"/>
      <c r="AF186" s="2"/>
    </row>
    <row r="187" spans="1:32" ht="30" customHeight="1">
      <c r="A187" s="60">
        <v>109</v>
      </c>
      <c r="B187" s="61" t="s">
        <v>463</v>
      </c>
      <c r="C187" s="62" t="s">
        <v>6</v>
      </c>
      <c r="D187" s="63" t="s">
        <v>304</v>
      </c>
      <c r="E187" s="63" t="s">
        <v>464</v>
      </c>
      <c r="F187" s="81"/>
      <c r="G187" s="81"/>
      <c r="H187" s="81"/>
      <c r="I187" s="81"/>
      <c r="J187" s="81"/>
      <c r="K187" s="81"/>
      <c r="L187" s="81"/>
      <c r="M187" s="81"/>
      <c r="N187" s="81">
        <v>1</v>
      </c>
      <c r="O187" s="81"/>
      <c r="P187" s="81"/>
      <c r="Q187" s="81"/>
      <c r="R187" s="81"/>
      <c r="S187" s="81"/>
      <c r="T187" s="81"/>
      <c r="U187" s="81"/>
      <c r="V187" s="81"/>
      <c r="W187" s="81"/>
      <c r="X187" s="81"/>
      <c r="Y187" s="81"/>
      <c r="Z187" s="81"/>
      <c r="AA187" s="81"/>
      <c r="AB187" s="81"/>
      <c r="AC187" s="82"/>
      <c r="AD187" s="83">
        <f t="shared" si="3"/>
        <v>1</v>
      </c>
      <c r="AE187" s="2"/>
      <c r="AF187" s="2"/>
    </row>
    <row r="188" spans="1:32" ht="30" customHeight="1">
      <c r="AE188" s="2"/>
      <c r="AF188" s="2"/>
    </row>
  </sheetData>
  <mergeCells count="9">
    <mergeCell ref="A2:A4"/>
    <mergeCell ref="D2:D4"/>
    <mergeCell ref="E2:E4"/>
    <mergeCell ref="C2:C4"/>
    <mergeCell ref="AD2:AD4"/>
    <mergeCell ref="B2:B4"/>
    <mergeCell ref="F2:N2"/>
    <mergeCell ref="O2:Z2"/>
    <mergeCell ref="AA2:AC2"/>
  </mergeCells>
  <conditionalFormatting sqref="F5">
    <cfRule type="cellIs" dxfId="25" priority="27" operator="greaterThan">
      <formula>0</formula>
    </cfRule>
  </conditionalFormatting>
  <conditionalFormatting sqref="AD5:AD187">
    <cfRule type="dataBar" priority="32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{9B9D768B-4915-45FF-AD5A-79EDDAF961B3}</x14:id>
        </ext>
      </extLst>
    </cfRule>
  </conditionalFormatting>
  <conditionalFormatting sqref="J5:AC5">
    <cfRule type="cellIs" dxfId="24" priority="23" operator="greaterThan">
      <formula>0</formula>
    </cfRule>
  </conditionalFormatting>
  <conditionalFormatting sqref="J6:AC27 J35:AC36 W34:AC34 J29:AC33 AB55:AC55 J38:AC54 AB37:AC37 J170:AC187 J57:AC168">
    <cfRule type="cellIs" dxfId="23" priority="22" operator="greaterThan">
      <formula>0</formula>
    </cfRule>
  </conditionalFormatting>
  <conditionalFormatting sqref="F6:F27 F29:F36 F57:F168 F38:F54 F170:F187">
    <cfRule type="cellIs" dxfId="22" priority="26" operator="greaterThan">
      <formula>0</formula>
    </cfRule>
  </conditionalFormatting>
  <conditionalFormatting sqref="G5:I5">
    <cfRule type="cellIs" dxfId="21" priority="25" operator="greaterThan">
      <formula>0</formula>
    </cfRule>
  </conditionalFormatting>
  <conditionalFormatting sqref="G29:I36 G6:I27 G57:I57 G38:I54 G170:I187 G59:I168 I58">
    <cfRule type="cellIs" dxfId="20" priority="24" operator="greaterThan">
      <formula>0</formula>
    </cfRule>
  </conditionalFormatting>
  <conditionalFormatting sqref="K34:V34">
    <cfRule type="cellIs" dxfId="19" priority="19" operator="greaterThan">
      <formula>0</formula>
    </cfRule>
  </conditionalFormatting>
  <conditionalFormatting sqref="J34">
    <cfRule type="cellIs" dxfId="18" priority="20" operator="greaterThan">
      <formula>0</formula>
    </cfRule>
  </conditionalFormatting>
  <conditionalFormatting sqref="J28:AC28">
    <cfRule type="cellIs" dxfId="17" priority="16" operator="greaterThan">
      <formula>0</formula>
    </cfRule>
  </conditionalFormatting>
  <conditionalFormatting sqref="F28">
    <cfRule type="cellIs" dxfId="16" priority="18" operator="greaterThan">
      <formula>0</formula>
    </cfRule>
  </conditionalFormatting>
  <conditionalFormatting sqref="G28:I28">
    <cfRule type="cellIs" dxfId="15" priority="17" operator="greaterThan">
      <formula>0</formula>
    </cfRule>
  </conditionalFormatting>
  <conditionalFormatting sqref="J55:AA55">
    <cfRule type="cellIs" dxfId="14" priority="13" operator="greaterThan">
      <formula>0</formula>
    </cfRule>
  </conditionalFormatting>
  <conditionalFormatting sqref="F55">
    <cfRule type="cellIs" dxfId="13" priority="15" operator="greaterThan">
      <formula>0</formula>
    </cfRule>
  </conditionalFormatting>
  <conditionalFormatting sqref="G55:I55">
    <cfRule type="cellIs" dxfId="12" priority="14" operator="greaterThan">
      <formula>0</formula>
    </cfRule>
  </conditionalFormatting>
  <conditionalFormatting sqref="AB56:AC56">
    <cfRule type="cellIs" dxfId="11" priority="12" operator="greaterThan">
      <formula>0</formula>
    </cfRule>
  </conditionalFormatting>
  <conditionalFormatting sqref="J56:AA56">
    <cfRule type="cellIs" dxfId="10" priority="9" operator="greaterThan">
      <formula>0</formula>
    </cfRule>
  </conditionalFormatting>
  <conditionalFormatting sqref="F56">
    <cfRule type="cellIs" dxfId="9" priority="11" operator="greaterThan">
      <formula>0</formula>
    </cfRule>
  </conditionalFormatting>
  <conditionalFormatting sqref="G56:I56">
    <cfRule type="cellIs" dxfId="8" priority="10" operator="greaterThan">
      <formula>0</formula>
    </cfRule>
  </conditionalFormatting>
  <conditionalFormatting sqref="J37:AA37">
    <cfRule type="cellIs" dxfId="7" priority="6" operator="greaterThan">
      <formula>0</formula>
    </cfRule>
  </conditionalFormatting>
  <conditionalFormatting sqref="F37">
    <cfRule type="cellIs" dxfId="6" priority="8" operator="greaterThan">
      <formula>0</formula>
    </cfRule>
  </conditionalFormatting>
  <conditionalFormatting sqref="G37:I37">
    <cfRule type="cellIs" dxfId="5" priority="7" operator="greaterThan">
      <formula>0</formula>
    </cfRule>
  </conditionalFormatting>
  <conditionalFormatting sqref="J169:AC169">
    <cfRule type="cellIs" dxfId="4" priority="3" operator="greaterThan">
      <formula>0</formula>
    </cfRule>
  </conditionalFormatting>
  <conditionalFormatting sqref="F169">
    <cfRule type="cellIs" dxfId="3" priority="5" operator="greaterThan">
      <formula>0</formula>
    </cfRule>
  </conditionalFormatting>
  <conditionalFormatting sqref="G169:I169">
    <cfRule type="cellIs" dxfId="2" priority="4" operator="greaterThan">
      <formula>0</formula>
    </cfRule>
  </conditionalFormatting>
  <conditionalFormatting sqref="H58">
    <cfRule type="cellIs" dxfId="1" priority="1" operator="greaterThan">
      <formula>0</formula>
    </cfRule>
  </conditionalFormatting>
  <conditionalFormatting sqref="G58">
    <cfRule type="cellIs" dxfId="0" priority="2" operator="greaterThan">
      <formula>0</formula>
    </cfRule>
  </conditionalFormatting>
  <printOptions horizontalCentered="1" verticalCentered="1"/>
  <pageMargins left="7.874015748031496E-2" right="7.874015748031496E-2" top="0.6692913385826772" bottom="7.874015748031496E-2" header="0.31496062992125984" footer="1.6929133858267718"/>
  <pageSetup paperSize="8" scale="28" orientation="landscape" r:id="rId1"/>
  <headerFooter alignWithMargins="0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9B9D768B-4915-45FF-AD5A-79EDDAF961B3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AD5:AD187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3">
    <pageSetUpPr fitToPage="1"/>
  </sheetPr>
  <dimension ref="B1:G40"/>
  <sheetViews>
    <sheetView showGridLines="0" tabSelected="1" zoomScale="85" zoomScaleNormal="85" workbookViewId="0">
      <selection activeCell="C17" sqref="C17"/>
    </sheetView>
  </sheetViews>
  <sheetFormatPr defaultRowHeight="20.149999999999999" customHeight="1"/>
  <cols>
    <col min="1" max="1" width="2.75" style="15" customWidth="1"/>
    <col min="2" max="2" width="12.75" style="15" customWidth="1"/>
    <col min="3" max="7" width="18.75" style="15" customWidth="1"/>
    <col min="8" max="8" width="2.75" style="15" customWidth="1"/>
    <col min="9" max="247" width="9.1640625" style="15"/>
    <col min="248" max="248" width="2.75" style="15" customWidth="1"/>
    <col min="249" max="250" width="12.75" style="15" customWidth="1"/>
    <col min="251" max="255" width="18.75" style="15" customWidth="1"/>
    <col min="256" max="256" width="2.75" style="15" customWidth="1"/>
    <col min="257" max="503" width="9.1640625" style="15"/>
    <col min="504" max="504" width="2.75" style="15" customWidth="1"/>
    <col min="505" max="506" width="12.75" style="15" customWidth="1"/>
    <col min="507" max="511" width="18.75" style="15" customWidth="1"/>
    <col min="512" max="512" width="2.75" style="15" customWidth="1"/>
    <col min="513" max="759" width="9.1640625" style="15"/>
    <col min="760" max="760" width="2.75" style="15" customWidth="1"/>
    <col min="761" max="762" width="12.75" style="15" customWidth="1"/>
    <col min="763" max="767" width="18.75" style="15" customWidth="1"/>
    <col min="768" max="768" width="2.75" style="15" customWidth="1"/>
    <col min="769" max="1015" width="9.1640625" style="15"/>
    <col min="1016" max="1016" width="2.75" style="15" customWidth="1"/>
    <col min="1017" max="1018" width="12.75" style="15" customWidth="1"/>
    <col min="1019" max="1023" width="18.75" style="15" customWidth="1"/>
    <col min="1024" max="1024" width="2.75" style="15" customWidth="1"/>
    <col min="1025" max="1271" width="9.1640625" style="15"/>
    <col min="1272" max="1272" width="2.75" style="15" customWidth="1"/>
    <col min="1273" max="1274" width="12.75" style="15" customWidth="1"/>
    <col min="1275" max="1279" width="18.75" style="15" customWidth="1"/>
    <col min="1280" max="1280" width="2.75" style="15" customWidth="1"/>
    <col min="1281" max="1527" width="9.1640625" style="15"/>
    <col min="1528" max="1528" width="2.75" style="15" customWidth="1"/>
    <col min="1529" max="1530" width="12.75" style="15" customWidth="1"/>
    <col min="1531" max="1535" width="18.75" style="15" customWidth="1"/>
    <col min="1536" max="1536" width="2.75" style="15" customWidth="1"/>
    <col min="1537" max="1783" width="9.1640625" style="15"/>
    <col min="1784" max="1784" width="2.75" style="15" customWidth="1"/>
    <col min="1785" max="1786" width="12.75" style="15" customWidth="1"/>
    <col min="1787" max="1791" width="18.75" style="15" customWidth="1"/>
    <col min="1792" max="1792" width="2.75" style="15" customWidth="1"/>
    <col min="1793" max="2039" width="9.1640625" style="15"/>
    <col min="2040" max="2040" width="2.75" style="15" customWidth="1"/>
    <col min="2041" max="2042" width="12.75" style="15" customWidth="1"/>
    <col min="2043" max="2047" width="18.75" style="15" customWidth="1"/>
    <col min="2048" max="2048" width="2.75" style="15" customWidth="1"/>
    <col min="2049" max="2295" width="9.1640625" style="15"/>
    <col min="2296" max="2296" width="2.75" style="15" customWidth="1"/>
    <col min="2297" max="2298" width="12.75" style="15" customWidth="1"/>
    <col min="2299" max="2303" width="18.75" style="15" customWidth="1"/>
    <col min="2304" max="2304" width="2.75" style="15" customWidth="1"/>
    <col min="2305" max="2551" width="9.1640625" style="15"/>
    <col min="2552" max="2552" width="2.75" style="15" customWidth="1"/>
    <col min="2553" max="2554" width="12.75" style="15" customWidth="1"/>
    <col min="2555" max="2559" width="18.75" style="15" customWidth="1"/>
    <col min="2560" max="2560" width="2.75" style="15" customWidth="1"/>
    <col min="2561" max="2807" width="9.1640625" style="15"/>
    <col min="2808" max="2808" width="2.75" style="15" customWidth="1"/>
    <col min="2809" max="2810" width="12.75" style="15" customWidth="1"/>
    <col min="2811" max="2815" width="18.75" style="15" customWidth="1"/>
    <col min="2816" max="2816" width="2.75" style="15" customWidth="1"/>
    <col min="2817" max="3063" width="9.1640625" style="15"/>
    <col min="3064" max="3064" width="2.75" style="15" customWidth="1"/>
    <col min="3065" max="3066" width="12.75" style="15" customWidth="1"/>
    <col min="3067" max="3071" width="18.75" style="15" customWidth="1"/>
    <col min="3072" max="3072" width="2.75" style="15" customWidth="1"/>
    <col min="3073" max="3319" width="9.1640625" style="15"/>
    <col min="3320" max="3320" width="2.75" style="15" customWidth="1"/>
    <col min="3321" max="3322" width="12.75" style="15" customWidth="1"/>
    <col min="3323" max="3327" width="18.75" style="15" customWidth="1"/>
    <col min="3328" max="3328" width="2.75" style="15" customWidth="1"/>
    <col min="3329" max="3575" width="9.1640625" style="15"/>
    <col min="3576" max="3576" width="2.75" style="15" customWidth="1"/>
    <col min="3577" max="3578" width="12.75" style="15" customWidth="1"/>
    <col min="3579" max="3583" width="18.75" style="15" customWidth="1"/>
    <col min="3584" max="3584" width="2.75" style="15" customWidth="1"/>
    <col min="3585" max="3831" width="9.1640625" style="15"/>
    <col min="3832" max="3832" width="2.75" style="15" customWidth="1"/>
    <col min="3833" max="3834" width="12.75" style="15" customWidth="1"/>
    <col min="3835" max="3839" width="18.75" style="15" customWidth="1"/>
    <col min="3840" max="3840" width="2.75" style="15" customWidth="1"/>
    <col min="3841" max="4087" width="9.1640625" style="15"/>
    <col min="4088" max="4088" width="2.75" style="15" customWidth="1"/>
    <col min="4089" max="4090" width="12.75" style="15" customWidth="1"/>
    <col min="4091" max="4095" width="18.75" style="15" customWidth="1"/>
    <col min="4096" max="4096" width="2.75" style="15" customWidth="1"/>
    <col min="4097" max="4343" width="9.1640625" style="15"/>
    <col min="4344" max="4344" width="2.75" style="15" customWidth="1"/>
    <col min="4345" max="4346" width="12.75" style="15" customWidth="1"/>
    <col min="4347" max="4351" width="18.75" style="15" customWidth="1"/>
    <col min="4352" max="4352" width="2.75" style="15" customWidth="1"/>
    <col min="4353" max="4599" width="9.1640625" style="15"/>
    <col min="4600" max="4600" width="2.75" style="15" customWidth="1"/>
    <col min="4601" max="4602" width="12.75" style="15" customWidth="1"/>
    <col min="4603" max="4607" width="18.75" style="15" customWidth="1"/>
    <col min="4608" max="4608" width="2.75" style="15" customWidth="1"/>
    <col min="4609" max="4855" width="9.1640625" style="15"/>
    <col min="4856" max="4856" width="2.75" style="15" customWidth="1"/>
    <col min="4857" max="4858" width="12.75" style="15" customWidth="1"/>
    <col min="4859" max="4863" width="18.75" style="15" customWidth="1"/>
    <col min="4864" max="4864" width="2.75" style="15" customWidth="1"/>
    <col min="4865" max="5111" width="9.1640625" style="15"/>
    <col min="5112" max="5112" width="2.75" style="15" customWidth="1"/>
    <col min="5113" max="5114" width="12.75" style="15" customWidth="1"/>
    <col min="5115" max="5119" width="18.75" style="15" customWidth="1"/>
    <col min="5120" max="5120" width="2.75" style="15" customWidth="1"/>
    <col min="5121" max="5367" width="9.1640625" style="15"/>
    <col min="5368" max="5368" width="2.75" style="15" customWidth="1"/>
    <col min="5369" max="5370" width="12.75" style="15" customWidth="1"/>
    <col min="5371" max="5375" width="18.75" style="15" customWidth="1"/>
    <col min="5376" max="5376" width="2.75" style="15" customWidth="1"/>
    <col min="5377" max="5623" width="9.1640625" style="15"/>
    <col min="5624" max="5624" width="2.75" style="15" customWidth="1"/>
    <col min="5625" max="5626" width="12.75" style="15" customWidth="1"/>
    <col min="5627" max="5631" width="18.75" style="15" customWidth="1"/>
    <col min="5632" max="5632" width="2.75" style="15" customWidth="1"/>
    <col min="5633" max="5879" width="9.1640625" style="15"/>
    <col min="5880" max="5880" width="2.75" style="15" customWidth="1"/>
    <col min="5881" max="5882" width="12.75" style="15" customWidth="1"/>
    <col min="5883" max="5887" width="18.75" style="15" customWidth="1"/>
    <col min="5888" max="5888" width="2.75" style="15" customWidth="1"/>
    <col min="5889" max="6135" width="9.1640625" style="15"/>
    <col min="6136" max="6136" width="2.75" style="15" customWidth="1"/>
    <col min="6137" max="6138" width="12.75" style="15" customWidth="1"/>
    <col min="6139" max="6143" width="18.75" style="15" customWidth="1"/>
    <col min="6144" max="6144" width="2.75" style="15" customWidth="1"/>
    <col min="6145" max="6391" width="9.1640625" style="15"/>
    <col min="6392" max="6392" width="2.75" style="15" customWidth="1"/>
    <col min="6393" max="6394" width="12.75" style="15" customWidth="1"/>
    <col min="6395" max="6399" width="18.75" style="15" customWidth="1"/>
    <col min="6400" max="6400" width="2.75" style="15" customWidth="1"/>
    <col min="6401" max="6647" width="9.1640625" style="15"/>
    <col min="6648" max="6648" width="2.75" style="15" customWidth="1"/>
    <col min="6649" max="6650" width="12.75" style="15" customWidth="1"/>
    <col min="6651" max="6655" width="18.75" style="15" customWidth="1"/>
    <col min="6656" max="6656" width="2.75" style="15" customWidth="1"/>
    <col min="6657" max="6903" width="9.1640625" style="15"/>
    <col min="6904" max="6904" width="2.75" style="15" customWidth="1"/>
    <col min="6905" max="6906" width="12.75" style="15" customWidth="1"/>
    <col min="6907" max="6911" width="18.75" style="15" customWidth="1"/>
    <col min="6912" max="6912" width="2.75" style="15" customWidth="1"/>
    <col min="6913" max="7159" width="9.1640625" style="15"/>
    <col min="7160" max="7160" width="2.75" style="15" customWidth="1"/>
    <col min="7161" max="7162" width="12.75" style="15" customWidth="1"/>
    <col min="7163" max="7167" width="18.75" style="15" customWidth="1"/>
    <col min="7168" max="7168" width="2.75" style="15" customWidth="1"/>
    <col min="7169" max="7415" width="9.1640625" style="15"/>
    <col min="7416" max="7416" width="2.75" style="15" customWidth="1"/>
    <col min="7417" max="7418" width="12.75" style="15" customWidth="1"/>
    <col min="7419" max="7423" width="18.75" style="15" customWidth="1"/>
    <col min="7424" max="7424" width="2.75" style="15" customWidth="1"/>
    <col min="7425" max="7671" width="9.1640625" style="15"/>
    <col min="7672" max="7672" width="2.75" style="15" customWidth="1"/>
    <col min="7673" max="7674" width="12.75" style="15" customWidth="1"/>
    <col min="7675" max="7679" width="18.75" style="15" customWidth="1"/>
    <col min="7680" max="7680" width="2.75" style="15" customWidth="1"/>
    <col min="7681" max="7927" width="9.1640625" style="15"/>
    <col min="7928" max="7928" width="2.75" style="15" customWidth="1"/>
    <col min="7929" max="7930" width="12.75" style="15" customWidth="1"/>
    <col min="7931" max="7935" width="18.75" style="15" customWidth="1"/>
    <col min="7936" max="7936" width="2.75" style="15" customWidth="1"/>
    <col min="7937" max="8183" width="9.1640625" style="15"/>
    <col min="8184" max="8184" width="2.75" style="15" customWidth="1"/>
    <col min="8185" max="8186" width="12.75" style="15" customWidth="1"/>
    <col min="8187" max="8191" width="18.75" style="15" customWidth="1"/>
    <col min="8192" max="8192" width="2.75" style="15" customWidth="1"/>
    <col min="8193" max="8439" width="9.1640625" style="15"/>
    <col min="8440" max="8440" width="2.75" style="15" customWidth="1"/>
    <col min="8441" max="8442" width="12.75" style="15" customWidth="1"/>
    <col min="8443" max="8447" width="18.75" style="15" customWidth="1"/>
    <col min="8448" max="8448" width="2.75" style="15" customWidth="1"/>
    <col min="8449" max="8695" width="9.1640625" style="15"/>
    <col min="8696" max="8696" width="2.75" style="15" customWidth="1"/>
    <col min="8697" max="8698" width="12.75" style="15" customWidth="1"/>
    <col min="8699" max="8703" width="18.75" style="15" customWidth="1"/>
    <col min="8704" max="8704" width="2.75" style="15" customWidth="1"/>
    <col min="8705" max="8951" width="9.1640625" style="15"/>
    <col min="8952" max="8952" width="2.75" style="15" customWidth="1"/>
    <col min="8953" max="8954" width="12.75" style="15" customWidth="1"/>
    <col min="8955" max="8959" width="18.75" style="15" customWidth="1"/>
    <col min="8960" max="8960" width="2.75" style="15" customWidth="1"/>
    <col min="8961" max="9207" width="9.1640625" style="15"/>
    <col min="9208" max="9208" width="2.75" style="15" customWidth="1"/>
    <col min="9209" max="9210" width="12.75" style="15" customWidth="1"/>
    <col min="9211" max="9215" width="18.75" style="15" customWidth="1"/>
    <col min="9216" max="9216" width="2.75" style="15" customWidth="1"/>
    <col min="9217" max="9463" width="9.1640625" style="15"/>
    <col min="9464" max="9464" width="2.75" style="15" customWidth="1"/>
    <col min="9465" max="9466" width="12.75" style="15" customWidth="1"/>
    <col min="9467" max="9471" width="18.75" style="15" customWidth="1"/>
    <col min="9472" max="9472" width="2.75" style="15" customWidth="1"/>
    <col min="9473" max="9719" width="9.1640625" style="15"/>
    <col min="9720" max="9720" width="2.75" style="15" customWidth="1"/>
    <col min="9721" max="9722" width="12.75" style="15" customWidth="1"/>
    <col min="9723" max="9727" width="18.75" style="15" customWidth="1"/>
    <col min="9728" max="9728" width="2.75" style="15" customWidth="1"/>
    <col min="9729" max="9975" width="9.1640625" style="15"/>
    <col min="9976" max="9976" width="2.75" style="15" customWidth="1"/>
    <col min="9977" max="9978" width="12.75" style="15" customWidth="1"/>
    <col min="9979" max="9983" width="18.75" style="15" customWidth="1"/>
    <col min="9984" max="9984" width="2.75" style="15" customWidth="1"/>
    <col min="9985" max="10231" width="9.1640625" style="15"/>
    <col min="10232" max="10232" width="2.75" style="15" customWidth="1"/>
    <col min="10233" max="10234" width="12.75" style="15" customWidth="1"/>
    <col min="10235" max="10239" width="18.75" style="15" customWidth="1"/>
    <col min="10240" max="10240" width="2.75" style="15" customWidth="1"/>
    <col min="10241" max="10487" width="9.1640625" style="15"/>
    <col min="10488" max="10488" width="2.75" style="15" customWidth="1"/>
    <col min="10489" max="10490" width="12.75" style="15" customWidth="1"/>
    <col min="10491" max="10495" width="18.75" style="15" customWidth="1"/>
    <col min="10496" max="10496" width="2.75" style="15" customWidth="1"/>
    <col min="10497" max="10743" width="9.1640625" style="15"/>
    <col min="10744" max="10744" width="2.75" style="15" customWidth="1"/>
    <col min="10745" max="10746" width="12.75" style="15" customWidth="1"/>
    <col min="10747" max="10751" width="18.75" style="15" customWidth="1"/>
    <col min="10752" max="10752" width="2.75" style="15" customWidth="1"/>
    <col min="10753" max="10999" width="9.1640625" style="15"/>
    <col min="11000" max="11000" width="2.75" style="15" customWidth="1"/>
    <col min="11001" max="11002" width="12.75" style="15" customWidth="1"/>
    <col min="11003" max="11007" width="18.75" style="15" customWidth="1"/>
    <col min="11008" max="11008" width="2.75" style="15" customWidth="1"/>
    <col min="11009" max="11255" width="9.1640625" style="15"/>
    <col min="11256" max="11256" width="2.75" style="15" customWidth="1"/>
    <col min="11257" max="11258" width="12.75" style="15" customWidth="1"/>
    <col min="11259" max="11263" width="18.75" style="15" customWidth="1"/>
    <col min="11264" max="11264" width="2.75" style="15" customWidth="1"/>
    <col min="11265" max="11511" width="9.1640625" style="15"/>
    <col min="11512" max="11512" width="2.75" style="15" customWidth="1"/>
    <col min="11513" max="11514" width="12.75" style="15" customWidth="1"/>
    <col min="11515" max="11519" width="18.75" style="15" customWidth="1"/>
    <col min="11520" max="11520" width="2.75" style="15" customWidth="1"/>
    <col min="11521" max="11767" width="9.1640625" style="15"/>
    <col min="11768" max="11768" width="2.75" style="15" customWidth="1"/>
    <col min="11769" max="11770" width="12.75" style="15" customWidth="1"/>
    <col min="11771" max="11775" width="18.75" style="15" customWidth="1"/>
    <col min="11776" max="11776" width="2.75" style="15" customWidth="1"/>
    <col min="11777" max="12023" width="9.1640625" style="15"/>
    <col min="12024" max="12024" width="2.75" style="15" customWidth="1"/>
    <col min="12025" max="12026" width="12.75" style="15" customWidth="1"/>
    <col min="12027" max="12031" width="18.75" style="15" customWidth="1"/>
    <col min="12032" max="12032" width="2.75" style="15" customWidth="1"/>
    <col min="12033" max="12279" width="9.1640625" style="15"/>
    <col min="12280" max="12280" width="2.75" style="15" customWidth="1"/>
    <col min="12281" max="12282" width="12.75" style="15" customWidth="1"/>
    <col min="12283" max="12287" width="18.75" style="15" customWidth="1"/>
    <col min="12288" max="12288" width="2.75" style="15" customWidth="1"/>
    <col min="12289" max="12535" width="9.1640625" style="15"/>
    <col min="12536" max="12536" width="2.75" style="15" customWidth="1"/>
    <col min="12537" max="12538" width="12.75" style="15" customWidth="1"/>
    <col min="12539" max="12543" width="18.75" style="15" customWidth="1"/>
    <col min="12544" max="12544" width="2.75" style="15" customWidth="1"/>
    <col min="12545" max="12791" width="9.1640625" style="15"/>
    <col min="12792" max="12792" width="2.75" style="15" customWidth="1"/>
    <col min="12793" max="12794" width="12.75" style="15" customWidth="1"/>
    <col min="12795" max="12799" width="18.75" style="15" customWidth="1"/>
    <col min="12800" max="12800" width="2.75" style="15" customWidth="1"/>
    <col min="12801" max="13047" width="9.1640625" style="15"/>
    <col min="13048" max="13048" width="2.75" style="15" customWidth="1"/>
    <col min="13049" max="13050" width="12.75" style="15" customWidth="1"/>
    <col min="13051" max="13055" width="18.75" style="15" customWidth="1"/>
    <col min="13056" max="13056" width="2.75" style="15" customWidth="1"/>
    <col min="13057" max="13303" width="9.1640625" style="15"/>
    <col min="13304" max="13304" width="2.75" style="15" customWidth="1"/>
    <col min="13305" max="13306" width="12.75" style="15" customWidth="1"/>
    <col min="13307" max="13311" width="18.75" style="15" customWidth="1"/>
    <col min="13312" max="13312" width="2.75" style="15" customWidth="1"/>
    <col min="13313" max="13559" width="9.1640625" style="15"/>
    <col min="13560" max="13560" width="2.75" style="15" customWidth="1"/>
    <col min="13561" max="13562" width="12.75" style="15" customWidth="1"/>
    <col min="13563" max="13567" width="18.75" style="15" customWidth="1"/>
    <col min="13568" max="13568" width="2.75" style="15" customWidth="1"/>
    <col min="13569" max="13815" width="9.1640625" style="15"/>
    <col min="13816" max="13816" width="2.75" style="15" customWidth="1"/>
    <col min="13817" max="13818" width="12.75" style="15" customWidth="1"/>
    <col min="13819" max="13823" width="18.75" style="15" customWidth="1"/>
    <col min="13824" max="13824" width="2.75" style="15" customWidth="1"/>
    <col min="13825" max="14071" width="9.1640625" style="15"/>
    <col min="14072" max="14072" width="2.75" style="15" customWidth="1"/>
    <col min="14073" max="14074" width="12.75" style="15" customWidth="1"/>
    <col min="14075" max="14079" width="18.75" style="15" customWidth="1"/>
    <col min="14080" max="14080" width="2.75" style="15" customWidth="1"/>
    <col min="14081" max="14327" width="9.1640625" style="15"/>
    <col min="14328" max="14328" width="2.75" style="15" customWidth="1"/>
    <col min="14329" max="14330" width="12.75" style="15" customWidth="1"/>
    <col min="14331" max="14335" width="18.75" style="15" customWidth="1"/>
    <col min="14336" max="14336" width="2.75" style="15" customWidth="1"/>
    <col min="14337" max="14583" width="9.1640625" style="15"/>
    <col min="14584" max="14584" width="2.75" style="15" customWidth="1"/>
    <col min="14585" max="14586" width="12.75" style="15" customWidth="1"/>
    <col min="14587" max="14591" width="18.75" style="15" customWidth="1"/>
    <col min="14592" max="14592" width="2.75" style="15" customWidth="1"/>
    <col min="14593" max="14839" width="9.1640625" style="15"/>
    <col min="14840" max="14840" width="2.75" style="15" customWidth="1"/>
    <col min="14841" max="14842" width="12.75" style="15" customWidth="1"/>
    <col min="14843" max="14847" width="18.75" style="15" customWidth="1"/>
    <col min="14848" max="14848" width="2.75" style="15" customWidth="1"/>
    <col min="14849" max="15095" width="9.1640625" style="15"/>
    <col min="15096" max="15096" width="2.75" style="15" customWidth="1"/>
    <col min="15097" max="15098" width="12.75" style="15" customWidth="1"/>
    <col min="15099" max="15103" width="18.75" style="15" customWidth="1"/>
    <col min="15104" max="15104" width="2.75" style="15" customWidth="1"/>
    <col min="15105" max="15351" width="9.1640625" style="15"/>
    <col min="15352" max="15352" width="2.75" style="15" customWidth="1"/>
    <col min="15353" max="15354" width="12.75" style="15" customWidth="1"/>
    <col min="15355" max="15359" width="18.75" style="15" customWidth="1"/>
    <col min="15360" max="15360" width="2.75" style="15" customWidth="1"/>
    <col min="15361" max="15607" width="9.1640625" style="15"/>
    <col min="15608" max="15608" width="2.75" style="15" customWidth="1"/>
    <col min="15609" max="15610" width="12.75" style="15" customWidth="1"/>
    <col min="15611" max="15615" width="18.75" style="15" customWidth="1"/>
    <col min="15616" max="15616" width="2.75" style="15" customWidth="1"/>
    <col min="15617" max="15863" width="9.1640625" style="15"/>
    <col min="15864" max="15864" width="2.75" style="15" customWidth="1"/>
    <col min="15865" max="15866" width="12.75" style="15" customWidth="1"/>
    <col min="15867" max="15871" width="18.75" style="15" customWidth="1"/>
    <col min="15872" max="15872" width="2.75" style="15" customWidth="1"/>
    <col min="15873" max="16119" width="9.1640625" style="15"/>
    <col min="16120" max="16120" width="2.75" style="15" customWidth="1"/>
    <col min="16121" max="16122" width="12.75" style="15" customWidth="1"/>
    <col min="16123" max="16127" width="18.75" style="15" customWidth="1"/>
    <col min="16128" max="16128" width="2.75" style="15" customWidth="1"/>
    <col min="16129" max="16384" width="9.1640625" style="15"/>
  </cols>
  <sheetData>
    <row r="1" spans="2:7" ht="10" customHeight="1"/>
    <row r="2" spans="2:7" ht="25" customHeight="1">
      <c r="B2" s="66" t="s">
        <v>465</v>
      </c>
      <c r="C2" s="64"/>
      <c r="D2" s="64"/>
      <c r="E2" s="64"/>
      <c r="F2" s="64"/>
      <c r="G2" s="65"/>
    </row>
    <row r="3" spans="2:7" ht="10" customHeight="1">
      <c r="B3" s="16"/>
    </row>
    <row r="4" spans="2:7" ht="15">
      <c r="B4" s="92" t="s">
        <v>466</v>
      </c>
      <c r="C4" s="92"/>
      <c r="D4" s="92" t="s">
        <v>467</v>
      </c>
      <c r="E4" s="92"/>
      <c r="F4" s="92" t="s">
        <v>468</v>
      </c>
      <c r="G4" s="92"/>
    </row>
    <row r="5" spans="2:7" ht="40" customHeight="1">
      <c r="B5" s="93" t="s">
        <v>5</v>
      </c>
      <c r="C5" s="93"/>
      <c r="D5" s="94" t="str">
        <f>VLOOKUP(B5,DATA!$B$5:$E$187,3,FALSE)</f>
        <v>CYLINDER</v>
      </c>
      <c r="E5" s="94"/>
      <c r="F5" s="94" t="str">
        <f>VLOOKUP(B5,DATA!B5:E187,4,FALSE)</f>
        <v>CY FOR TYPE EX(C-46070)</v>
      </c>
      <c r="G5" s="94"/>
    </row>
    <row r="6" spans="2:7" ht="20.149999999999999" customHeight="1" thickBot="1">
      <c r="D6" s="104"/>
      <c r="E6" s="104"/>
      <c r="F6" s="104"/>
      <c r="G6" s="88"/>
    </row>
    <row r="7" spans="2:7" ht="15.5" thickBot="1">
      <c r="B7" s="86" t="s">
        <v>469</v>
      </c>
      <c r="C7" s="85" t="s">
        <v>471</v>
      </c>
      <c r="D7" s="85" t="s">
        <v>472</v>
      </c>
      <c r="E7" s="85" t="s">
        <v>473</v>
      </c>
      <c r="F7" s="85" t="s">
        <v>474</v>
      </c>
      <c r="G7" s="87" t="s">
        <v>475</v>
      </c>
    </row>
    <row r="8" spans="2:7" ht="30" customHeight="1" thickBot="1">
      <c r="B8" s="67">
        <v>25</v>
      </c>
      <c r="C8" s="18">
        <f>SUM(G19:G39)</f>
        <v>2.666666666666667</v>
      </c>
      <c r="D8" s="19">
        <f>C8/(B8-4)</f>
        <v>0.126984126984127</v>
      </c>
      <c r="E8" s="19">
        <f>SQRT(D8)</f>
        <v>0.35634832254989923</v>
      </c>
      <c r="F8" s="19">
        <f>SUM(F19:F39)/COUNT(F19:F39)</f>
        <v>0.19047619047619047</v>
      </c>
      <c r="G8" s="68">
        <f>F8/AVERAGE(D16:D39)</f>
        <v>2.2857142857142856</v>
      </c>
    </row>
    <row r="9" spans="2:7" s="20" customFormat="1" ht="20.149999999999999" customHeight="1"/>
    <row r="10" spans="2:7" s="20" customFormat="1" ht="20.149999999999999" customHeight="1">
      <c r="B10" s="69" t="s">
        <v>486</v>
      </c>
    </row>
    <row r="11" spans="2:7" s="20" customFormat="1" ht="20.149999999999999" customHeight="1" thickBot="1">
      <c r="B11" s="21"/>
      <c r="C11" s="21"/>
      <c r="D11" s="21"/>
      <c r="E11" s="21"/>
      <c r="F11" s="21"/>
      <c r="G11" s="21"/>
    </row>
    <row r="12" spans="2:7" ht="15.75" customHeight="1">
      <c r="B12" s="95" t="s">
        <v>476</v>
      </c>
      <c r="C12" s="95" t="s">
        <v>477</v>
      </c>
      <c r="D12" s="98" t="s">
        <v>478</v>
      </c>
      <c r="E12" s="101" t="s">
        <v>519</v>
      </c>
      <c r="F12" s="95" t="s">
        <v>479</v>
      </c>
      <c r="G12" s="95" t="s">
        <v>480</v>
      </c>
    </row>
    <row r="13" spans="2:7" ht="15">
      <c r="B13" s="96"/>
      <c r="C13" s="96"/>
      <c r="D13" s="99"/>
      <c r="E13" s="102"/>
      <c r="F13" s="96"/>
      <c r="G13" s="96"/>
    </row>
    <row r="14" spans="2:7" ht="15.5" thickBot="1">
      <c r="B14" s="97"/>
      <c r="C14" s="97"/>
      <c r="D14" s="100"/>
      <c r="E14" s="103"/>
      <c r="F14" s="97"/>
      <c r="G14" s="97"/>
    </row>
    <row r="15" spans="2:7" ht="20.149999999999999" customHeight="1">
      <c r="B15" s="22"/>
      <c r="C15" s="22">
        <v>0</v>
      </c>
      <c r="D15" s="22"/>
      <c r="E15" s="23"/>
      <c r="F15" s="23"/>
      <c r="G15" s="23"/>
    </row>
    <row r="16" spans="2:7" ht="20.149999999999999" customHeight="1">
      <c r="B16" s="24">
        <v>42461</v>
      </c>
      <c r="C16" s="25">
        <v>1</v>
      </c>
      <c r="D16" s="26">
        <f>INDEX(DATA!$F$5:$AC$187,MATCH($B$5,DATA!$B$5:$B$187,0),MATCH(C16,DATA!$F$4:$AC$4,0))</f>
        <v>0</v>
      </c>
      <c r="E16" s="27"/>
      <c r="F16" s="27"/>
      <c r="G16" s="27"/>
    </row>
    <row r="17" spans="2:7" ht="20.149999999999999" customHeight="1">
      <c r="B17" s="24">
        <v>42491</v>
      </c>
      <c r="C17" s="25">
        <v>2</v>
      </c>
      <c r="D17" s="26">
        <f>INDEX(DATA!$F$5:$AC$187,MATCH($B$5,DATA!$B$5:$B$187,0),MATCH(C17,DATA!$F$4:$AC$4,0))</f>
        <v>0</v>
      </c>
      <c r="E17" s="27"/>
      <c r="F17" s="27"/>
      <c r="G17" s="27"/>
    </row>
    <row r="18" spans="2:7" ht="20.149999999999999" customHeight="1">
      <c r="B18" s="24">
        <v>42522</v>
      </c>
      <c r="C18" s="25">
        <v>3</v>
      </c>
      <c r="D18" s="26">
        <f>INDEX(DATA!$F$5:$AC$187,MATCH($B$5,DATA!$B$5:$B$187,0),MATCH(C18,DATA!$F$4:$AC$4,0))</f>
        <v>0</v>
      </c>
      <c r="E18" s="27"/>
      <c r="F18" s="27"/>
      <c r="G18" s="27"/>
    </row>
    <row r="19" spans="2:7" ht="20.149999999999999" customHeight="1">
      <c r="B19" s="24">
        <v>42552</v>
      </c>
      <c r="C19" s="25">
        <v>4</v>
      </c>
      <c r="D19" s="26">
        <f>INDEX(DATA!$F$5:$AC$187,MATCH($B$5,DATA!$B$5:$B$187,0),MATCH(C19,DATA!$F$4:$AC$4,0))</f>
        <v>0</v>
      </c>
      <c r="E19" s="27">
        <f>AVERAGE(D16:D18)</f>
        <v>0</v>
      </c>
      <c r="F19" s="27">
        <f>ABS(D19-E19)</f>
        <v>0</v>
      </c>
      <c r="G19" s="27">
        <f t="shared" ref="G19:G39" si="0">F19^2</f>
        <v>0</v>
      </c>
    </row>
    <row r="20" spans="2:7" ht="20.149999999999999" customHeight="1">
      <c r="B20" s="24">
        <v>42583</v>
      </c>
      <c r="C20" s="25">
        <v>5</v>
      </c>
      <c r="D20" s="26">
        <f>INDEX(DATA!$F$5:$AC$187,MATCH($B$5,DATA!$B$5:$B$187,0),MATCH(C20,DATA!$F$4:$AC$4,0))</f>
        <v>0</v>
      </c>
      <c r="E20" s="27">
        <f t="shared" ref="E20:E39" si="1">AVERAGE(D17:D19)</f>
        <v>0</v>
      </c>
      <c r="F20" s="27">
        <f t="shared" ref="F20:F39" si="2">ABS(D20-E20)</f>
        <v>0</v>
      </c>
      <c r="G20" s="27">
        <f t="shared" si="0"/>
        <v>0</v>
      </c>
    </row>
    <row r="21" spans="2:7" ht="20.149999999999999" customHeight="1">
      <c r="B21" s="24">
        <v>42614</v>
      </c>
      <c r="C21" s="25">
        <v>6</v>
      </c>
      <c r="D21" s="26">
        <f>INDEX(DATA!$F$5:$AC$187,MATCH($B$5,DATA!$B$5:$B$187,0),MATCH(C21,DATA!$F$4:$AC$4,0))</f>
        <v>0</v>
      </c>
      <c r="E21" s="27">
        <f t="shared" si="1"/>
        <v>0</v>
      </c>
      <c r="F21" s="27">
        <f t="shared" si="2"/>
        <v>0</v>
      </c>
      <c r="G21" s="27">
        <f t="shared" si="0"/>
        <v>0</v>
      </c>
    </row>
    <row r="22" spans="2:7" ht="20.149999999999999" customHeight="1">
      <c r="B22" s="24">
        <v>42644</v>
      </c>
      <c r="C22" s="25">
        <v>7</v>
      </c>
      <c r="D22" s="26">
        <f>INDEX(DATA!$F$5:$AC$187,MATCH($B$5,DATA!$B$5:$B$187,0),MATCH(C22,DATA!$F$4:$AC$4,0))</f>
        <v>0</v>
      </c>
      <c r="E22" s="27">
        <f t="shared" si="1"/>
        <v>0</v>
      </c>
      <c r="F22" s="27">
        <f t="shared" si="2"/>
        <v>0</v>
      </c>
      <c r="G22" s="27">
        <f t="shared" si="0"/>
        <v>0</v>
      </c>
    </row>
    <row r="23" spans="2:7" ht="20.149999999999999" customHeight="1">
      <c r="B23" s="24">
        <v>42675</v>
      </c>
      <c r="C23" s="25">
        <v>8</v>
      </c>
      <c r="D23" s="26">
        <f>INDEX(DATA!$F$5:$AC$187,MATCH($B$5,DATA!$B$5:$B$187,0),MATCH(C23,DATA!$F$4:$AC$4,0))</f>
        <v>0</v>
      </c>
      <c r="E23" s="27">
        <f t="shared" si="1"/>
        <v>0</v>
      </c>
      <c r="F23" s="27">
        <f t="shared" si="2"/>
        <v>0</v>
      </c>
      <c r="G23" s="27">
        <f t="shared" si="0"/>
        <v>0</v>
      </c>
    </row>
    <row r="24" spans="2:7" ht="20.149999999999999" customHeight="1">
      <c r="B24" s="24">
        <v>42705</v>
      </c>
      <c r="C24" s="25">
        <v>9</v>
      </c>
      <c r="D24" s="26">
        <f>INDEX(DATA!$F$5:$AC$187,MATCH($B$5,DATA!$B$5:$B$187,0),MATCH(C24,DATA!$F$4:$AC$4,0))</f>
        <v>0</v>
      </c>
      <c r="E24" s="27">
        <f t="shared" si="1"/>
        <v>0</v>
      </c>
      <c r="F24" s="27">
        <f t="shared" si="2"/>
        <v>0</v>
      </c>
      <c r="G24" s="27">
        <f t="shared" si="0"/>
        <v>0</v>
      </c>
    </row>
    <row r="25" spans="2:7" ht="20.149999999999999" customHeight="1">
      <c r="B25" s="24">
        <v>42736</v>
      </c>
      <c r="C25" s="25">
        <v>10</v>
      </c>
      <c r="D25" s="26">
        <f>INDEX(DATA!$F$5:$AC$187,MATCH($B$5,DATA!$B$5:$B$187,0),MATCH(C25,DATA!$F$4:$AC$4,0))</f>
        <v>0</v>
      </c>
      <c r="E25" s="27">
        <f t="shared" si="1"/>
        <v>0</v>
      </c>
      <c r="F25" s="27">
        <f t="shared" si="2"/>
        <v>0</v>
      </c>
      <c r="G25" s="27">
        <f t="shared" si="0"/>
        <v>0</v>
      </c>
    </row>
    <row r="26" spans="2:7" ht="20.149999999999999" customHeight="1">
      <c r="B26" s="24">
        <v>42767</v>
      </c>
      <c r="C26" s="25">
        <v>11</v>
      </c>
      <c r="D26" s="26">
        <f>INDEX(DATA!$F$5:$AC$187,MATCH($B$5,DATA!$B$5:$B$187,0),MATCH(C26,DATA!$F$4:$AC$4,0))</f>
        <v>0</v>
      </c>
      <c r="E26" s="27">
        <f t="shared" si="1"/>
        <v>0</v>
      </c>
      <c r="F26" s="27">
        <f t="shared" si="2"/>
        <v>0</v>
      </c>
      <c r="G26" s="27">
        <f t="shared" si="0"/>
        <v>0</v>
      </c>
    </row>
    <row r="27" spans="2:7" ht="20.149999999999999" customHeight="1">
      <c r="B27" s="24">
        <v>42795</v>
      </c>
      <c r="C27" s="25">
        <v>12</v>
      </c>
      <c r="D27" s="26">
        <f>INDEX(DATA!$F$5:$AC$187,MATCH($B$5,DATA!$B$5:$B$187,0),MATCH(C27,DATA!$F$4:$AC$4,0))</f>
        <v>0</v>
      </c>
      <c r="E27" s="27">
        <f t="shared" si="1"/>
        <v>0</v>
      </c>
      <c r="F27" s="27">
        <f t="shared" si="2"/>
        <v>0</v>
      </c>
      <c r="G27" s="27">
        <f t="shared" si="0"/>
        <v>0</v>
      </c>
    </row>
    <row r="28" spans="2:7" ht="20.149999999999999" customHeight="1">
      <c r="B28" s="24">
        <v>42826</v>
      </c>
      <c r="C28" s="25">
        <v>13</v>
      </c>
      <c r="D28" s="26">
        <f>INDEX(DATA!$F$5:$AC$187,MATCH($B$5,DATA!$B$5:$B$187,0),MATCH(C28,DATA!$F$4:$AC$4,0))</f>
        <v>0</v>
      </c>
      <c r="E28" s="27">
        <f t="shared" si="1"/>
        <v>0</v>
      </c>
      <c r="F28" s="27">
        <f t="shared" si="2"/>
        <v>0</v>
      </c>
      <c r="G28" s="27">
        <f t="shared" si="0"/>
        <v>0</v>
      </c>
    </row>
    <row r="29" spans="2:7" ht="20.149999999999999" customHeight="1">
      <c r="B29" s="24">
        <v>42856</v>
      </c>
      <c r="C29" s="25">
        <v>14</v>
      </c>
      <c r="D29" s="26">
        <f>INDEX(DATA!$F$5:$AC$187,MATCH($B$5,DATA!$B$5:$B$187,0),MATCH(C29,DATA!$F$4:$AC$4,0))</f>
        <v>1</v>
      </c>
      <c r="E29" s="27">
        <f t="shared" si="1"/>
        <v>0</v>
      </c>
      <c r="F29" s="27">
        <f t="shared" si="2"/>
        <v>1</v>
      </c>
      <c r="G29" s="27">
        <f t="shared" si="0"/>
        <v>1</v>
      </c>
    </row>
    <row r="30" spans="2:7" ht="20.149999999999999" customHeight="1">
      <c r="B30" s="24">
        <v>42887</v>
      </c>
      <c r="C30" s="25">
        <v>15</v>
      </c>
      <c r="D30" s="26">
        <f>INDEX(DATA!$F$5:$AC$187,MATCH($B$5,DATA!$B$5:$B$187,0),MATCH(C30,DATA!$F$4:$AC$4,0))</f>
        <v>0</v>
      </c>
      <c r="E30" s="27">
        <f t="shared" si="1"/>
        <v>0.33333333333333331</v>
      </c>
      <c r="F30" s="27">
        <f t="shared" si="2"/>
        <v>0.33333333333333331</v>
      </c>
      <c r="G30" s="27">
        <f t="shared" si="0"/>
        <v>0.1111111111111111</v>
      </c>
    </row>
    <row r="31" spans="2:7" ht="20.149999999999999" customHeight="1">
      <c r="B31" s="24">
        <v>42917</v>
      </c>
      <c r="C31" s="25">
        <v>16</v>
      </c>
      <c r="D31" s="26">
        <f>INDEX(DATA!$F$5:$AC$187,MATCH($B$5,DATA!$B$5:$B$187,0),MATCH(C31,DATA!$F$4:$AC$4,0))</f>
        <v>0</v>
      </c>
      <c r="E31" s="27">
        <f t="shared" si="1"/>
        <v>0.33333333333333331</v>
      </c>
      <c r="F31" s="27">
        <f t="shared" si="2"/>
        <v>0.33333333333333331</v>
      </c>
      <c r="G31" s="27">
        <f>F31^2</f>
        <v>0.1111111111111111</v>
      </c>
    </row>
    <row r="32" spans="2:7" ht="20.149999999999999" customHeight="1">
      <c r="B32" s="24">
        <v>42948</v>
      </c>
      <c r="C32" s="25">
        <v>17</v>
      </c>
      <c r="D32" s="26">
        <f>INDEX(DATA!$F$5:$AC$187,MATCH($B$5,DATA!$B$5:$B$187,0),MATCH(C32,DATA!$F$4:$AC$4,0))</f>
        <v>0</v>
      </c>
      <c r="E32" s="27">
        <f t="shared" si="1"/>
        <v>0.33333333333333331</v>
      </c>
      <c r="F32" s="27">
        <f t="shared" si="2"/>
        <v>0.33333333333333331</v>
      </c>
      <c r="G32" s="27">
        <f t="shared" si="0"/>
        <v>0.1111111111111111</v>
      </c>
    </row>
    <row r="33" spans="2:7" ht="20.149999999999999" customHeight="1">
      <c r="B33" s="24">
        <v>42979</v>
      </c>
      <c r="C33" s="25">
        <v>18</v>
      </c>
      <c r="D33" s="26">
        <f>INDEX(DATA!$F$5:$AC$187,MATCH($B$5,DATA!$B$5:$B$187,0),MATCH(C33,DATA!$F$4:$AC$4,0))</f>
        <v>1</v>
      </c>
      <c r="E33" s="27">
        <f t="shared" si="1"/>
        <v>0</v>
      </c>
      <c r="F33" s="27">
        <f t="shared" si="2"/>
        <v>1</v>
      </c>
      <c r="G33" s="27">
        <f t="shared" si="0"/>
        <v>1</v>
      </c>
    </row>
    <row r="34" spans="2:7" ht="20.149999999999999" customHeight="1">
      <c r="B34" s="24">
        <v>43009</v>
      </c>
      <c r="C34" s="25">
        <v>19</v>
      </c>
      <c r="D34" s="26">
        <f>INDEX(DATA!$F$5:$AC$187,MATCH($B$5,DATA!$B$5:$B$187,0),MATCH(C34,DATA!$F$4:$AC$4,0))</f>
        <v>0</v>
      </c>
      <c r="E34" s="27">
        <f t="shared" si="1"/>
        <v>0.33333333333333331</v>
      </c>
      <c r="F34" s="27">
        <f t="shared" si="2"/>
        <v>0.33333333333333331</v>
      </c>
      <c r="G34" s="27">
        <f t="shared" si="0"/>
        <v>0.1111111111111111</v>
      </c>
    </row>
    <row r="35" spans="2:7" ht="20.149999999999999" customHeight="1">
      <c r="B35" s="24">
        <v>43040</v>
      </c>
      <c r="C35" s="25">
        <v>20</v>
      </c>
      <c r="D35" s="26">
        <f>INDEX(DATA!$F$5:$AC$187,MATCH($B$5,DATA!$B$5:$B$187,0),MATCH(C35,DATA!$F$4:$AC$4,0))</f>
        <v>0</v>
      </c>
      <c r="E35" s="27">
        <f t="shared" si="1"/>
        <v>0.33333333333333331</v>
      </c>
      <c r="F35" s="27">
        <f t="shared" si="2"/>
        <v>0.33333333333333331</v>
      </c>
      <c r="G35" s="27">
        <f t="shared" si="0"/>
        <v>0.1111111111111111</v>
      </c>
    </row>
    <row r="36" spans="2:7" ht="20.149999999999999" customHeight="1">
      <c r="B36" s="24">
        <v>43070</v>
      </c>
      <c r="C36" s="25">
        <v>21</v>
      </c>
      <c r="D36" s="26">
        <f>INDEX(DATA!$F$5:$AC$187,MATCH($B$5,DATA!$B$5:$B$187,0),MATCH(C36,DATA!$F$4:$AC$4,0))</f>
        <v>0</v>
      </c>
      <c r="E36" s="27">
        <f t="shared" si="1"/>
        <v>0.33333333333333331</v>
      </c>
      <c r="F36" s="27">
        <f t="shared" si="2"/>
        <v>0.33333333333333331</v>
      </c>
      <c r="G36" s="27">
        <f t="shared" si="0"/>
        <v>0.1111111111111111</v>
      </c>
    </row>
    <row r="37" spans="2:7" ht="20.149999999999999" customHeight="1">
      <c r="B37" s="24">
        <v>43101</v>
      </c>
      <c r="C37" s="25">
        <v>22</v>
      </c>
      <c r="D37" s="26">
        <f>INDEX(DATA!$F$5:$AC$187,MATCH($B$5,DATA!$B$5:$B$187,0),MATCH(C37,DATA!$F$4:$AC$4,0))</f>
        <v>0</v>
      </c>
      <c r="E37" s="27">
        <f t="shared" si="1"/>
        <v>0</v>
      </c>
      <c r="F37" s="27">
        <f t="shared" si="2"/>
        <v>0</v>
      </c>
      <c r="G37" s="27">
        <f t="shared" si="0"/>
        <v>0</v>
      </c>
    </row>
    <row r="38" spans="2:7" ht="20.149999999999999" customHeight="1">
      <c r="B38" s="24">
        <v>43132</v>
      </c>
      <c r="C38" s="25">
        <v>23</v>
      </c>
      <c r="D38" s="26">
        <f>INDEX(DATA!$F$5:$AC$187,MATCH($B$5,DATA!$B$5:$B$187,0),MATCH(C38,DATA!$F$4:$AC$4,0))</f>
        <v>0</v>
      </c>
      <c r="E38" s="27">
        <f t="shared" si="1"/>
        <v>0</v>
      </c>
      <c r="F38" s="27">
        <f t="shared" si="2"/>
        <v>0</v>
      </c>
      <c r="G38" s="27">
        <f t="shared" si="0"/>
        <v>0</v>
      </c>
    </row>
    <row r="39" spans="2:7" ht="20.149999999999999" customHeight="1" thickBot="1">
      <c r="B39" s="28">
        <v>43160</v>
      </c>
      <c r="C39" s="29">
        <v>24</v>
      </c>
      <c r="D39" s="30">
        <f>INDEX(DATA!$F$5:$AC$187,MATCH($B$5,DATA!$B$5:$B$187,0),MATCH(C39,DATA!$F$4:$AC$4,0))</f>
        <v>0</v>
      </c>
      <c r="E39" s="31">
        <f t="shared" si="1"/>
        <v>0</v>
      </c>
      <c r="F39" s="31">
        <f t="shared" si="2"/>
        <v>0</v>
      </c>
      <c r="G39" s="31">
        <f t="shared" si="0"/>
        <v>0</v>
      </c>
    </row>
    <row r="40" spans="2:7" ht="20.149999999999999" customHeight="1">
      <c r="F40" s="32"/>
      <c r="G40" s="32"/>
    </row>
  </sheetData>
  <mergeCells count="13">
    <mergeCell ref="F12:F14"/>
    <mergeCell ref="F5:G5"/>
    <mergeCell ref="F4:G4"/>
    <mergeCell ref="D6:F6"/>
    <mergeCell ref="G12:G14"/>
    <mergeCell ref="B4:C4"/>
    <mergeCell ref="D4:E4"/>
    <mergeCell ref="B5:C5"/>
    <mergeCell ref="D5:E5"/>
    <mergeCell ref="B12:B14"/>
    <mergeCell ref="C12:C14"/>
    <mergeCell ref="D12:D14"/>
    <mergeCell ref="E12:E14"/>
  </mergeCells>
  <pageMargins left="0.7" right="0.7" top="0.75" bottom="0.75" header="0.3" footer="0.3"/>
  <pageSetup paperSize="9" scale="80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Manu">
                <anchor moveWithCells="1" sizeWithCells="1">
                  <from>
                    <xdr:col>6</xdr:col>
                    <xdr:colOff>438150</xdr:colOff>
                    <xdr:row>1</xdr:row>
                    <xdr:rowOff>69850</xdr:rowOff>
                  </from>
                  <to>
                    <xdr:col>6</xdr:col>
                    <xdr:colOff>1162050</xdr:colOff>
                    <xdr:row>1</xdr:row>
                    <xdr:rowOff>260350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DATA!$B$5:$B$187</xm:f>
          </x14:formula1>
          <xm:sqref>B5:C5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4">
    <pageSetUpPr fitToPage="1"/>
  </sheetPr>
  <dimension ref="B1:I39"/>
  <sheetViews>
    <sheetView showGridLines="0" zoomScale="85" zoomScaleNormal="85" workbookViewId="0">
      <selection activeCell="D8" sqref="D8:H8"/>
    </sheetView>
  </sheetViews>
  <sheetFormatPr defaultRowHeight="20.149999999999999" customHeight="1"/>
  <cols>
    <col min="1" max="1" width="2.75" style="15" customWidth="1"/>
    <col min="2" max="2" width="12.75" style="15" customWidth="1"/>
    <col min="3" max="3" width="18.75" style="15" customWidth="1"/>
    <col min="4" max="8" width="18.58203125" style="15" customWidth="1"/>
    <col min="9" max="9" width="2.75" style="15" customWidth="1"/>
    <col min="10" max="253" width="9.1640625" style="15"/>
    <col min="254" max="254" width="2.75" style="15" customWidth="1"/>
    <col min="255" max="256" width="12.75" style="15" customWidth="1"/>
    <col min="257" max="261" width="18.58203125" style="15" customWidth="1"/>
    <col min="262" max="509" width="9.1640625" style="15"/>
    <col min="510" max="510" width="2.75" style="15" customWidth="1"/>
    <col min="511" max="512" width="12.75" style="15" customWidth="1"/>
    <col min="513" max="517" width="18.58203125" style="15" customWidth="1"/>
    <col min="518" max="765" width="9.1640625" style="15"/>
    <col min="766" max="766" width="2.75" style="15" customWidth="1"/>
    <col min="767" max="768" width="12.75" style="15" customWidth="1"/>
    <col min="769" max="773" width="18.58203125" style="15" customWidth="1"/>
    <col min="774" max="1021" width="9.1640625" style="15"/>
    <col min="1022" max="1022" width="2.75" style="15" customWidth="1"/>
    <col min="1023" max="1024" width="12.75" style="15" customWidth="1"/>
    <col min="1025" max="1029" width="18.58203125" style="15" customWidth="1"/>
    <col min="1030" max="1277" width="9.1640625" style="15"/>
    <col min="1278" max="1278" width="2.75" style="15" customWidth="1"/>
    <col min="1279" max="1280" width="12.75" style="15" customWidth="1"/>
    <col min="1281" max="1285" width="18.58203125" style="15" customWidth="1"/>
    <col min="1286" max="1533" width="9.1640625" style="15"/>
    <col min="1534" max="1534" width="2.75" style="15" customWidth="1"/>
    <col min="1535" max="1536" width="12.75" style="15" customWidth="1"/>
    <col min="1537" max="1541" width="18.58203125" style="15" customWidth="1"/>
    <col min="1542" max="1789" width="9.1640625" style="15"/>
    <col min="1790" max="1790" width="2.75" style="15" customWidth="1"/>
    <col min="1791" max="1792" width="12.75" style="15" customWidth="1"/>
    <col min="1793" max="1797" width="18.58203125" style="15" customWidth="1"/>
    <col min="1798" max="2045" width="9.1640625" style="15"/>
    <col min="2046" max="2046" width="2.75" style="15" customWidth="1"/>
    <col min="2047" max="2048" width="12.75" style="15" customWidth="1"/>
    <col min="2049" max="2053" width="18.58203125" style="15" customWidth="1"/>
    <col min="2054" max="2301" width="9.1640625" style="15"/>
    <col min="2302" max="2302" width="2.75" style="15" customWidth="1"/>
    <col min="2303" max="2304" width="12.75" style="15" customWidth="1"/>
    <col min="2305" max="2309" width="18.58203125" style="15" customWidth="1"/>
    <col min="2310" max="2557" width="9.1640625" style="15"/>
    <col min="2558" max="2558" width="2.75" style="15" customWidth="1"/>
    <col min="2559" max="2560" width="12.75" style="15" customWidth="1"/>
    <col min="2561" max="2565" width="18.58203125" style="15" customWidth="1"/>
    <col min="2566" max="2813" width="9.1640625" style="15"/>
    <col min="2814" max="2814" width="2.75" style="15" customWidth="1"/>
    <col min="2815" max="2816" width="12.75" style="15" customWidth="1"/>
    <col min="2817" max="2821" width="18.58203125" style="15" customWidth="1"/>
    <col min="2822" max="3069" width="9.1640625" style="15"/>
    <col min="3070" max="3070" width="2.75" style="15" customWidth="1"/>
    <col min="3071" max="3072" width="12.75" style="15" customWidth="1"/>
    <col min="3073" max="3077" width="18.58203125" style="15" customWidth="1"/>
    <col min="3078" max="3325" width="9.1640625" style="15"/>
    <col min="3326" max="3326" width="2.75" style="15" customWidth="1"/>
    <col min="3327" max="3328" width="12.75" style="15" customWidth="1"/>
    <col min="3329" max="3333" width="18.58203125" style="15" customWidth="1"/>
    <col min="3334" max="3581" width="9.1640625" style="15"/>
    <col min="3582" max="3582" width="2.75" style="15" customWidth="1"/>
    <col min="3583" max="3584" width="12.75" style="15" customWidth="1"/>
    <col min="3585" max="3589" width="18.58203125" style="15" customWidth="1"/>
    <col min="3590" max="3837" width="9.1640625" style="15"/>
    <col min="3838" max="3838" width="2.75" style="15" customWidth="1"/>
    <col min="3839" max="3840" width="12.75" style="15" customWidth="1"/>
    <col min="3841" max="3845" width="18.58203125" style="15" customWidth="1"/>
    <col min="3846" max="4093" width="9.1640625" style="15"/>
    <col min="4094" max="4094" width="2.75" style="15" customWidth="1"/>
    <col min="4095" max="4096" width="12.75" style="15" customWidth="1"/>
    <col min="4097" max="4101" width="18.58203125" style="15" customWidth="1"/>
    <col min="4102" max="4349" width="9.1640625" style="15"/>
    <col min="4350" max="4350" width="2.75" style="15" customWidth="1"/>
    <col min="4351" max="4352" width="12.75" style="15" customWidth="1"/>
    <col min="4353" max="4357" width="18.58203125" style="15" customWidth="1"/>
    <col min="4358" max="4605" width="9.1640625" style="15"/>
    <col min="4606" max="4606" width="2.75" style="15" customWidth="1"/>
    <col min="4607" max="4608" width="12.75" style="15" customWidth="1"/>
    <col min="4609" max="4613" width="18.58203125" style="15" customWidth="1"/>
    <col min="4614" max="4861" width="9.1640625" style="15"/>
    <col min="4862" max="4862" width="2.75" style="15" customWidth="1"/>
    <col min="4863" max="4864" width="12.75" style="15" customWidth="1"/>
    <col min="4865" max="4869" width="18.58203125" style="15" customWidth="1"/>
    <col min="4870" max="5117" width="9.1640625" style="15"/>
    <col min="5118" max="5118" width="2.75" style="15" customWidth="1"/>
    <col min="5119" max="5120" width="12.75" style="15" customWidth="1"/>
    <col min="5121" max="5125" width="18.58203125" style="15" customWidth="1"/>
    <col min="5126" max="5373" width="9.1640625" style="15"/>
    <col min="5374" max="5374" width="2.75" style="15" customWidth="1"/>
    <col min="5375" max="5376" width="12.75" style="15" customWidth="1"/>
    <col min="5377" max="5381" width="18.58203125" style="15" customWidth="1"/>
    <col min="5382" max="5629" width="9.1640625" style="15"/>
    <col min="5630" max="5630" width="2.75" style="15" customWidth="1"/>
    <col min="5631" max="5632" width="12.75" style="15" customWidth="1"/>
    <col min="5633" max="5637" width="18.58203125" style="15" customWidth="1"/>
    <col min="5638" max="5885" width="9.1640625" style="15"/>
    <col min="5886" max="5886" width="2.75" style="15" customWidth="1"/>
    <col min="5887" max="5888" width="12.75" style="15" customWidth="1"/>
    <col min="5889" max="5893" width="18.58203125" style="15" customWidth="1"/>
    <col min="5894" max="6141" width="9.1640625" style="15"/>
    <col min="6142" max="6142" width="2.75" style="15" customWidth="1"/>
    <col min="6143" max="6144" width="12.75" style="15" customWidth="1"/>
    <col min="6145" max="6149" width="18.58203125" style="15" customWidth="1"/>
    <col min="6150" max="6397" width="9.1640625" style="15"/>
    <col min="6398" max="6398" width="2.75" style="15" customWidth="1"/>
    <col min="6399" max="6400" width="12.75" style="15" customWidth="1"/>
    <col min="6401" max="6405" width="18.58203125" style="15" customWidth="1"/>
    <col min="6406" max="6653" width="9.1640625" style="15"/>
    <col min="6654" max="6654" width="2.75" style="15" customWidth="1"/>
    <col min="6655" max="6656" width="12.75" style="15" customWidth="1"/>
    <col min="6657" max="6661" width="18.58203125" style="15" customWidth="1"/>
    <col min="6662" max="6909" width="9.1640625" style="15"/>
    <col min="6910" max="6910" width="2.75" style="15" customWidth="1"/>
    <col min="6911" max="6912" width="12.75" style="15" customWidth="1"/>
    <col min="6913" max="6917" width="18.58203125" style="15" customWidth="1"/>
    <col min="6918" max="7165" width="9.1640625" style="15"/>
    <col min="7166" max="7166" width="2.75" style="15" customWidth="1"/>
    <col min="7167" max="7168" width="12.75" style="15" customWidth="1"/>
    <col min="7169" max="7173" width="18.58203125" style="15" customWidth="1"/>
    <col min="7174" max="7421" width="9.1640625" style="15"/>
    <col min="7422" max="7422" width="2.75" style="15" customWidth="1"/>
    <col min="7423" max="7424" width="12.75" style="15" customWidth="1"/>
    <col min="7425" max="7429" width="18.58203125" style="15" customWidth="1"/>
    <col min="7430" max="7677" width="9.1640625" style="15"/>
    <col min="7678" max="7678" width="2.75" style="15" customWidth="1"/>
    <col min="7679" max="7680" width="12.75" style="15" customWidth="1"/>
    <col min="7681" max="7685" width="18.58203125" style="15" customWidth="1"/>
    <col min="7686" max="7933" width="9.1640625" style="15"/>
    <col min="7934" max="7934" width="2.75" style="15" customWidth="1"/>
    <col min="7935" max="7936" width="12.75" style="15" customWidth="1"/>
    <col min="7937" max="7941" width="18.58203125" style="15" customWidth="1"/>
    <col min="7942" max="8189" width="9.1640625" style="15"/>
    <col min="8190" max="8190" width="2.75" style="15" customWidth="1"/>
    <col min="8191" max="8192" width="12.75" style="15" customWidth="1"/>
    <col min="8193" max="8197" width="18.58203125" style="15" customWidth="1"/>
    <col min="8198" max="8445" width="9.1640625" style="15"/>
    <col min="8446" max="8446" width="2.75" style="15" customWidth="1"/>
    <col min="8447" max="8448" width="12.75" style="15" customWidth="1"/>
    <col min="8449" max="8453" width="18.58203125" style="15" customWidth="1"/>
    <col min="8454" max="8701" width="9.1640625" style="15"/>
    <col min="8702" max="8702" width="2.75" style="15" customWidth="1"/>
    <col min="8703" max="8704" width="12.75" style="15" customWidth="1"/>
    <col min="8705" max="8709" width="18.58203125" style="15" customWidth="1"/>
    <col min="8710" max="8957" width="9.1640625" style="15"/>
    <col min="8958" max="8958" width="2.75" style="15" customWidth="1"/>
    <col min="8959" max="8960" width="12.75" style="15" customWidth="1"/>
    <col min="8961" max="8965" width="18.58203125" style="15" customWidth="1"/>
    <col min="8966" max="9213" width="9.1640625" style="15"/>
    <col min="9214" max="9214" width="2.75" style="15" customWidth="1"/>
    <col min="9215" max="9216" width="12.75" style="15" customWidth="1"/>
    <col min="9217" max="9221" width="18.58203125" style="15" customWidth="1"/>
    <col min="9222" max="9469" width="9.1640625" style="15"/>
    <col min="9470" max="9470" width="2.75" style="15" customWidth="1"/>
    <col min="9471" max="9472" width="12.75" style="15" customWidth="1"/>
    <col min="9473" max="9477" width="18.58203125" style="15" customWidth="1"/>
    <col min="9478" max="9725" width="9.1640625" style="15"/>
    <col min="9726" max="9726" width="2.75" style="15" customWidth="1"/>
    <col min="9727" max="9728" width="12.75" style="15" customWidth="1"/>
    <col min="9729" max="9733" width="18.58203125" style="15" customWidth="1"/>
    <col min="9734" max="9981" width="9.1640625" style="15"/>
    <col min="9982" max="9982" width="2.75" style="15" customWidth="1"/>
    <col min="9983" max="9984" width="12.75" style="15" customWidth="1"/>
    <col min="9985" max="9989" width="18.58203125" style="15" customWidth="1"/>
    <col min="9990" max="10237" width="9.1640625" style="15"/>
    <col min="10238" max="10238" width="2.75" style="15" customWidth="1"/>
    <col min="10239" max="10240" width="12.75" style="15" customWidth="1"/>
    <col min="10241" max="10245" width="18.58203125" style="15" customWidth="1"/>
    <col min="10246" max="10493" width="9.1640625" style="15"/>
    <col min="10494" max="10494" width="2.75" style="15" customWidth="1"/>
    <col min="10495" max="10496" width="12.75" style="15" customWidth="1"/>
    <col min="10497" max="10501" width="18.58203125" style="15" customWidth="1"/>
    <col min="10502" max="10749" width="9.1640625" style="15"/>
    <col min="10750" max="10750" width="2.75" style="15" customWidth="1"/>
    <col min="10751" max="10752" width="12.75" style="15" customWidth="1"/>
    <col min="10753" max="10757" width="18.58203125" style="15" customWidth="1"/>
    <col min="10758" max="11005" width="9.1640625" style="15"/>
    <col min="11006" max="11006" width="2.75" style="15" customWidth="1"/>
    <col min="11007" max="11008" width="12.75" style="15" customWidth="1"/>
    <col min="11009" max="11013" width="18.58203125" style="15" customWidth="1"/>
    <col min="11014" max="11261" width="9.1640625" style="15"/>
    <col min="11262" max="11262" width="2.75" style="15" customWidth="1"/>
    <col min="11263" max="11264" width="12.75" style="15" customWidth="1"/>
    <col min="11265" max="11269" width="18.58203125" style="15" customWidth="1"/>
    <col min="11270" max="11517" width="9.1640625" style="15"/>
    <col min="11518" max="11518" width="2.75" style="15" customWidth="1"/>
    <col min="11519" max="11520" width="12.75" style="15" customWidth="1"/>
    <col min="11521" max="11525" width="18.58203125" style="15" customWidth="1"/>
    <col min="11526" max="11773" width="9.1640625" style="15"/>
    <col min="11774" max="11774" width="2.75" style="15" customWidth="1"/>
    <col min="11775" max="11776" width="12.75" style="15" customWidth="1"/>
    <col min="11777" max="11781" width="18.58203125" style="15" customWidth="1"/>
    <col min="11782" max="12029" width="9.1640625" style="15"/>
    <col min="12030" max="12030" width="2.75" style="15" customWidth="1"/>
    <col min="12031" max="12032" width="12.75" style="15" customWidth="1"/>
    <col min="12033" max="12037" width="18.58203125" style="15" customWidth="1"/>
    <col min="12038" max="12285" width="9.1640625" style="15"/>
    <col min="12286" max="12286" width="2.75" style="15" customWidth="1"/>
    <col min="12287" max="12288" width="12.75" style="15" customWidth="1"/>
    <col min="12289" max="12293" width="18.58203125" style="15" customWidth="1"/>
    <col min="12294" max="12541" width="9.1640625" style="15"/>
    <col min="12542" max="12542" width="2.75" style="15" customWidth="1"/>
    <col min="12543" max="12544" width="12.75" style="15" customWidth="1"/>
    <col min="12545" max="12549" width="18.58203125" style="15" customWidth="1"/>
    <col min="12550" max="12797" width="9.1640625" style="15"/>
    <col min="12798" max="12798" width="2.75" style="15" customWidth="1"/>
    <col min="12799" max="12800" width="12.75" style="15" customWidth="1"/>
    <col min="12801" max="12805" width="18.58203125" style="15" customWidth="1"/>
    <col min="12806" max="13053" width="9.1640625" style="15"/>
    <col min="13054" max="13054" width="2.75" style="15" customWidth="1"/>
    <col min="13055" max="13056" width="12.75" style="15" customWidth="1"/>
    <col min="13057" max="13061" width="18.58203125" style="15" customWidth="1"/>
    <col min="13062" max="13309" width="9.1640625" style="15"/>
    <col min="13310" max="13310" width="2.75" style="15" customWidth="1"/>
    <col min="13311" max="13312" width="12.75" style="15" customWidth="1"/>
    <col min="13313" max="13317" width="18.58203125" style="15" customWidth="1"/>
    <col min="13318" max="13565" width="9.1640625" style="15"/>
    <col min="13566" max="13566" width="2.75" style="15" customWidth="1"/>
    <col min="13567" max="13568" width="12.75" style="15" customWidth="1"/>
    <col min="13569" max="13573" width="18.58203125" style="15" customWidth="1"/>
    <col min="13574" max="13821" width="9.1640625" style="15"/>
    <col min="13822" max="13822" width="2.75" style="15" customWidth="1"/>
    <col min="13823" max="13824" width="12.75" style="15" customWidth="1"/>
    <col min="13825" max="13829" width="18.58203125" style="15" customWidth="1"/>
    <col min="13830" max="14077" width="9.1640625" style="15"/>
    <col min="14078" max="14078" width="2.75" style="15" customWidth="1"/>
    <col min="14079" max="14080" width="12.75" style="15" customWidth="1"/>
    <col min="14081" max="14085" width="18.58203125" style="15" customWidth="1"/>
    <col min="14086" max="14333" width="9.1640625" style="15"/>
    <col min="14334" max="14334" width="2.75" style="15" customWidth="1"/>
    <col min="14335" max="14336" width="12.75" style="15" customWidth="1"/>
    <col min="14337" max="14341" width="18.58203125" style="15" customWidth="1"/>
    <col min="14342" max="14589" width="9.1640625" style="15"/>
    <col min="14590" max="14590" width="2.75" style="15" customWidth="1"/>
    <col min="14591" max="14592" width="12.75" style="15" customWidth="1"/>
    <col min="14593" max="14597" width="18.58203125" style="15" customWidth="1"/>
    <col min="14598" max="14845" width="9.1640625" style="15"/>
    <col min="14846" max="14846" width="2.75" style="15" customWidth="1"/>
    <col min="14847" max="14848" width="12.75" style="15" customWidth="1"/>
    <col min="14849" max="14853" width="18.58203125" style="15" customWidth="1"/>
    <col min="14854" max="15101" width="9.1640625" style="15"/>
    <col min="15102" max="15102" width="2.75" style="15" customWidth="1"/>
    <col min="15103" max="15104" width="12.75" style="15" customWidth="1"/>
    <col min="15105" max="15109" width="18.58203125" style="15" customWidth="1"/>
    <col min="15110" max="15357" width="9.1640625" style="15"/>
    <col min="15358" max="15358" width="2.75" style="15" customWidth="1"/>
    <col min="15359" max="15360" width="12.75" style="15" customWidth="1"/>
    <col min="15361" max="15365" width="18.58203125" style="15" customWidth="1"/>
    <col min="15366" max="15613" width="9.1640625" style="15"/>
    <col min="15614" max="15614" width="2.75" style="15" customWidth="1"/>
    <col min="15615" max="15616" width="12.75" style="15" customWidth="1"/>
    <col min="15617" max="15621" width="18.58203125" style="15" customWidth="1"/>
    <col min="15622" max="15869" width="9.1640625" style="15"/>
    <col min="15870" max="15870" width="2.75" style="15" customWidth="1"/>
    <col min="15871" max="15872" width="12.75" style="15" customWidth="1"/>
    <col min="15873" max="15877" width="18.58203125" style="15" customWidth="1"/>
    <col min="15878" max="16125" width="9.1640625" style="15"/>
    <col min="16126" max="16126" width="2.75" style="15" customWidth="1"/>
    <col min="16127" max="16128" width="12.75" style="15" customWidth="1"/>
    <col min="16129" max="16133" width="18.58203125" style="15" customWidth="1"/>
    <col min="16134" max="16384" width="9.1640625" style="15"/>
  </cols>
  <sheetData>
    <row r="1" spans="2:9" ht="10" customHeight="1"/>
    <row r="2" spans="2:9" ht="25" customHeight="1">
      <c r="B2" s="66" t="s">
        <v>481</v>
      </c>
      <c r="C2" s="64"/>
      <c r="D2" s="64"/>
      <c r="E2" s="64"/>
      <c r="F2" s="64"/>
      <c r="G2" s="64"/>
      <c r="H2" s="65"/>
    </row>
    <row r="3" spans="2:9" ht="10" customHeight="1">
      <c r="B3" s="16"/>
    </row>
    <row r="4" spans="2:9" ht="15">
      <c r="B4" s="92" t="s">
        <v>466</v>
      </c>
      <c r="C4" s="92"/>
      <c r="D4" s="92" t="s">
        <v>467</v>
      </c>
      <c r="E4" s="92"/>
      <c r="F4" s="92"/>
      <c r="G4" s="92" t="s">
        <v>468</v>
      </c>
      <c r="H4" s="92"/>
    </row>
    <row r="5" spans="2:9" ht="40" customHeight="1">
      <c r="B5" s="93" t="s">
        <v>5</v>
      </c>
      <c r="C5" s="93"/>
      <c r="D5" s="94" t="str">
        <f>VLOOKUP(B5,DATA!$B$5:$E$187,3,FALSE)</f>
        <v>CYLINDER</v>
      </c>
      <c r="E5" s="94"/>
      <c r="F5" s="94"/>
      <c r="G5" s="94" t="str">
        <f>VLOOKUP(B5,DATA!B5:E187,4,FALSE)</f>
        <v>CY FOR TYPE EX(C-46070)</v>
      </c>
      <c r="H5" s="94"/>
    </row>
    <row r="6" spans="2:9" ht="20.149999999999999" customHeight="1" thickBot="1">
      <c r="E6" s="17"/>
      <c r="F6" s="17"/>
    </row>
    <row r="7" spans="2:9" ht="15.5" thickBot="1">
      <c r="B7" s="86" t="s">
        <v>469</v>
      </c>
      <c r="C7" s="85" t="s">
        <v>470</v>
      </c>
      <c r="D7" s="85" t="s">
        <v>471</v>
      </c>
      <c r="E7" s="85" t="s">
        <v>472</v>
      </c>
      <c r="F7" s="85" t="s">
        <v>473</v>
      </c>
      <c r="G7" s="85" t="s">
        <v>474</v>
      </c>
      <c r="H7" s="87" t="s">
        <v>475</v>
      </c>
    </row>
    <row r="8" spans="2:9" ht="30" customHeight="1" thickBot="1">
      <c r="B8" s="67">
        <v>24</v>
      </c>
      <c r="C8" s="33">
        <v>4.6969074968702118E-2</v>
      </c>
      <c r="D8" s="18">
        <f>SUM(G15:G38)</f>
        <v>3.6035630777363816</v>
      </c>
      <c r="E8" s="19">
        <f>D8/COUNT(H15:H38)</f>
        <v>0.15014846157234923</v>
      </c>
      <c r="F8" s="19">
        <f>SQRT(E8)</f>
        <v>0.38748995028561611</v>
      </c>
      <c r="G8" s="19">
        <f>SUM(G15:G38)/COUNT(G15:G38)</f>
        <v>0.15014846157234923</v>
      </c>
      <c r="H8" s="68">
        <f>G8/AVERAGE(D15:D38)</f>
        <v>1.8017815388681908</v>
      </c>
    </row>
    <row r="9" spans="2:9" s="20" customFormat="1" ht="20.149999999999999" customHeight="1"/>
    <row r="10" spans="2:9" s="20" customFormat="1" ht="20.149999999999999" customHeight="1" thickBot="1">
      <c r="B10" s="21"/>
      <c r="C10" s="21"/>
      <c r="D10" s="21"/>
      <c r="E10" s="34"/>
      <c r="F10" s="21"/>
      <c r="G10" s="21"/>
      <c r="H10" s="21"/>
    </row>
    <row r="11" spans="2:9" ht="15.75" customHeight="1">
      <c r="B11" s="95" t="s">
        <v>476</v>
      </c>
      <c r="C11" s="95" t="s">
        <v>477</v>
      </c>
      <c r="D11" s="98" t="s">
        <v>478</v>
      </c>
      <c r="E11" s="95" t="s">
        <v>482</v>
      </c>
      <c r="F11" s="95" t="s">
        <v>483</v>
      </c>
      <c r="G11" s="95" t="s">
        <v>479</v>
      </c>
      <c r="H11" s="35" t="s">
        <v>480</v>
      </c>
    </row>
    <row r="12" spans="2:9" ht="15">
      <c r="B12" s="96"/>
      <c r="C12" s="96"/>
      <c r="D12" s="99"/>
      <c r="E12" s="96"/>
      <c r="F12" s="96"/>
      <c r="G12" s="96"/>
      <c r="H12" s="36"/>
    </row>
    <row r="13" spans="2:9" ht="15.75" customHeight="1" thickBot="1">
      <c r="B13" s="97"/>
      <c r="C13" s="97"/>
      <c r="D13" s="100"/>
      <c r="E13" s="97"/>
      <c r="F13" s="97"/>
      <c r="G13" s="97"/>
      <c r="H13" s="37"/>
    </row>
    <row r="14" spans="2:9" ht="20.149999999999999" customHeight="1">
      <c r="B14" s="22"/>
      <c r="C14" s="22">
        <v>0</v>
      </c>
      <c r="D14" s="22"/>
      <c r="E14" s="23">
        <f>AVERAGE(D15:D38)</f>
        <v>8.3333333333333329E-2</v>
      </c>
      <c r="F14" s="23"/>
      <c r="G14" s="23"/>
      <c r="H14" s="23"/>
    </row>
    <row r="15" spans="2:9" ht="20.149999999999999" customHeight="1">
      <c r="B15" s="24">
        <v>42461</v>
      </c>
      <c r="C15" s="25">
        <v>1</v>
      </c>
      <c r="D15" s="26">
        <f>INDEX(DATA!$F$5:$AC$187,MATCH($B$5,DATA!$B$5:$B$187,0),MATCH(C15,DATA!$F$4:$AC$4,0))</f>
        <v>0</v>
      </c>
      <c r="E15" s="27">
        <f t="shared" ref="E15:E38" si="0">$C$8*D15+(1-$C$8)*E14</f>
        <v>7.9419243752608143E-2</v>
      </c>
      <c r="F15" s="27">
        <f>E14</f>
        <v>8.3333333333333329E-2</v>
      </c>
      <c r="G15" s="27">
        <f>ABS(D15-F15)</f>
        <v>8.3333333333333329E-2</v>
      </c>
      <c r="H15" s="27">
        <f>G15^2</f>
        <v>6.9444444444444441E-3</v>
      </c>
      <c r="I15" s="38"/>
    </row>
    <row r="16" spans="2:9" ht="20.149999999999999" customHeight="1">
      <c r="B16" s="24">
        <v>42491</v>
      </c>
      <c r="C16" s="25">
        <v>2</v>
      </c>
      <c r="D16" s="26">
        <f>INDEX(DATA!$F$5:$AC$187,MATCH($B$5,DATA!$B$5:$B$187,0),MATCH(C16,DATA!$F$4:$AC$4,0))</f>
        <v>0</v>
      </c>
      <c r="E16" s="27">
        <f t="shared" si="0"/>
        <v>7.5688995338834261E-2</v>
      </c>
      <c r="F16" s="27">
        <f t="shared" ref="F16:F38" si="1">E15</f>
        <v>7.9419243752608143E-2</v>
      </c>
      <c r="G16" s="27">
        <f t="shared" ref="G16:G38" si="2">ABS(D16-F16)</f>
        <v>7.9419243752608143E-2</v>
      </c>
      <c r="H16" s="27">
        <f t="shared" ref="H16:H29" si="3">G16^2</f>
        <v>6.3074162782361873E-3</v>
      </c>
      <c r="I16" s="38"/>
    </row>
    <row r="17" spans="2:9" ht="20.149999999999999" customHeight="1">
      <c r="B17" s="24">
        <v>42522</v>
      </c>
      <c r="C17" s="25">
        <v>3</v>
      </c>
      <c r="D17" s="26">
        <f>INDEX(DATA!$F$5:$AC$187,MATCH($B$5,DATA!$B$5:$B$187,0),MATCH(C17,DATA!$F$4:$AC$4,0))</f>
        <v>0</v>
      </c>
      <c r="E17" s="27">
        <f t="shared" si="0"/>
        <v>7.2133953242458804E-2</v>
      </c>
      <c r="F17" s="27">
        <f t="shared" si="1"/>
        <v>7.5688995338834261E-2</v>
      </c>
      <c r="G17" s="27">
        <f t="shared" si="2"/>
        <v>7.5688995338834261E-2</v>
      </c>
      <c r="H17" s="27">
        <f t="shared" si="3"/>
        <v>5.7288240154020741E-3</v>
      </c>
      <c r="I17" s="38"/>
    </row>
    <row r="18" spans="2:9" ht="20.149999999999999" customHeight="1">
      <c r="B18" s="24">
        <v>42552</v>
      </c>
      <c r="C18" s="25">
        <v>4</v>
      </c>
      <c r="D18" s="26">
        <f>INDEX(DATA!$F$5:$AC$187,MATCH($B$5,DATA!$B$5:$B$187,0),MATCH(C18,DATA!$F$4:$AC$4,0))</f>
        <v>0</v>
      </c>
      <c r="E18" s="27">
        <f t="shared" si="0"/>
        <v>6.8745888184824896E-2</v>
      </c>
      <c r="F18" s="27">
        <f t="shared" si="1"/>
        <v>7.2133953242458804E-2</v>
      </c>
      <c r="G18" s="27">
        <f t="shared" si="2"/>
        <v>7.2133953242458804E-2</v>
      </c>
      <c r="H18" s="27">
        <f t="shared" si="3"/>
        <v>5.2033072103852326E-3</v>
      </c>
      <c r="I18" s="38"/>
    </row>
    <row r="19" spans="2:9" ht="20.149999999999999" customHeight="1">
      <c r="B19" s="24">
        <v>42583</v>
      </c>
      <c r="C19" s="25">
        <v>5</v>
      </c>
      <c r="D19" s="26">
        <f>INDEX(DATA!$F$5:$AC$187,MATCH($B$5,DATA!$B$5:$B$187,0),MATCH(C19,DATA!$F$4:$AC$4,0))</f>
        <v>0</v>
      </c>
      <c r="E19" s="27">
        <f t="shared" si="0"/>
        <v>6.5516957408881846E-2</v>
      </c>
      <c r="F19" s="27">
        <f t="shared" si="1"/>
        <v>6.8745888184824896E-2</v>
      </c>
      <c r="G19" s="27">
        <f t="shared" si="2"/>
        <v>6.8745888184824896E-2</v>
      </c>
      <c r="H19" s="27">
        <f t="shared" si="3"/>
        <v>4.7259971423204471E-3</v>
      </c>
      <c r="I19" s="38"/>
    </row>
    <row r="20" spans="2:9" ht="20.149999999999999" customHeight="1">
      <c r="B20" s="24">
        <v>42614</v>
      </c>
      <c r="C20" s="25">
        <v>6</v>
      </c>
      <c r="D20" s="26">
        <f>INDEX(DATA!$F$5:$AC$187,MATCH($B$5,DATA!$B$5:$B$187,0),MATCH(C20,DATA!$F$4:$AC$4,0))</f>
        <v>0</v>
      </c>
      <c r="E20" s="27">
        <f t="shared" si="0"/>
        <v>6.2439686524622805E-2</v>
      </c>
      <c r="F20" s="27">
        <f t="shared" si="1"/>
        <v>6.5516957408881846E-2</v>
      </c>
      <c r="G20" s="27">
        <f t="shared" si="2"/>
        <v>6.5516957408881846E-2</v>
      </c>
      <c r="H20" s="27">
        <f t="shared" si="3"/>
        <v>4.2924717081172375E-3</v>
      </c>
      <c r="I20" s="38"/>
    </row>
    <row r="21" spans="2:9" ht="20.149999999999999" customHeight="1">
      <c r="B21" s="24">
        <v>42644</v>
      </c>
      <c r="C21" s="25">
        <v>7</v>
      </c>
      <c r="D21" s="26">
        <f>INDEX(DATA!$F$5:$AC$187,MATCH($B$5,DATA!$B$5:$B$187,0),MATCH(C21,DATA!$F$4:$AC$4,0))</f>
        <v>0</v>
      </c>
      <c r="E21" s="27">
        <f t="shared" si="0"/>
        <v>5.950695220722553E-2</v>
      </c>
      <c r="F21" s="27">
        <f t="shared" si="1"/>
        <v>6.2439686524622805E-2</v>
      </c>
      <c r="G21" s="27">
        <f t="shared" si="2"/>
        <v>6.2439686524622805E-2</v>
      </c>
      <c r="H21" s="27">
        <f t="shared" si="3"/>
        <v>3.8987144532931627E-3</v>
      </c>
      <c r="I21" s="38"/>
    </row>
    <row r="22" spans="2:9" ht="20.149999999999999" customHeight="1">
      <c r="B22" s="24">
        <v>42675</v>
      </c>
      <c r="C22" s="25">
        <v>8</v>
      </c>
      <c r="D22" s="26">
        <f>INDEX(DATA!$F$5:$AC$187,MATCH($B$5,DATA!$B$5:$B$187,0),MATCH(C22,DATA!$F$4:$AC$4,0))</f>
        <v>0</v>
      </c>
      <c r="E22" s="27">
        <f t="shared" si="0"/>
        <v>5.6711965707845376E-2</v>
      </c>
      <c r="F22" s="27">
        <f t="shared" si="1"/>
        <v>5.950695220722553E-2</v>
      </c>
      <c r="G22" s="27">
        <f t="shared" si="2"/>
        <v>5.950695220722553E-2</v>
      </c>
      <c r="H22" s="27">
        <f t="shared" si="3"/>
        <v>3.5410773609930233E-3</v>
      </c>
      <c r="I22" s="38"/>
    </row>
    <row r="23" spans="2:9" ht="20.149999999999999" customHeight="1">
      <c r="B23" s="24">
        <v>42705</v>
      </c>
      <c r="C23" s="25">
        <v>9</v>
      </c>
      <c r="D23" s="26">
        <f>INDEX(DATA!$F$5:$AC$187,MATCH($B$5,DATA!$B$5:$B$187,0),MATCH(C23,DATA!$F$4:$AC$4,0))</f>
        <v>0</v>
      </c>
      <c r="E23" s="27">
        <f t="shared" si="0"/>
        <v>5.4048257138891116E-2</v>
      </c>
      <c r="F23" s="27">
        <f t="shared" si="1"/>
        <v>5.6711965707845376E-2</v>
      </c>
      <c r="G23" s="27">
        <f t="shared" si="2"/>
        <v>5.6711965707845376E-2</v>
      </c>
      <c r="H23" s="27">
        <f t="shared" si="3"/>
        <v>3.2162470544478297E-3</v>
      </c>
      <c r="I23" s="38"/>
    </row>
    <row r="24" spans="2:9" ht="20.149999999999999" customHeight="1">
      <c r="B24" s="24">
        <v>42736</v>
      </c>
      <c r="C24" s="25">
        <v>10</v>
      </c>
      <c r="D24" s="26">
        <f>INDEX(DATA!$F$5:$AC$187,MATCH($B$5,DATA!$B$5:$B$187,0),MATCH(C24,DATA!$F$4:$AC$4,0))</f>
        <v>0</v>
      </c>
      <c r="E24" s="27">
        <f t="shared" si="0"/>
        <v>5.1509660497406844E-2</v>
      </c>
      <c r="F24" s="27">
        <f t="shared" si="1"/>
        <v>5.4048257138891116E-2</v>
      </c>
      <c r="G24" s="27">
        <f t="shared" si="2"/>
        <v>5.4048257138891116E-2</v>
      </c>
      <c r="H24" s="27">
        <f t="shared" si="3"/>
        <v>2.9212140997516944E-3</v>
      </c>
      <c r="I24" s="38"/>
    </row>
    <row r="25" spans="2:9" ht="20.149999999999999" customHeight="1">
      <c r="B25" s="24">
        <v>42767</v>
      </c>
      <c r="C25" s="25">
        <v>11</v>
      </c>
      <c r="D25" s="26">
        <f>INDEX(DATA!$F$5:$AC$187,MATCH($B$5,DATA!$B$5:$B$187,0),MATCH(C25,DATA!$F$4:$AC$4,0))</f>
        <v>0</v>
      </c>
      <c r="E25" s="27">
        <f t="shared" si="0"/>
        <v>4.9090299391891745E-2</v>
      </c>
      <c r="F25" s="27">
        <f t="shared" si="1"/>
        <v>5.1509660497406844E-2</v>
      </c>
      <c r="G25" s="27">
        <f t="shared" si="2"/>
        <v>5.1509660497406844E-2</v>
      </c>
      <c r="H25" s="27">
        <f t="shared" si="3"/>
        <v>2.6532451245581149E-3</v>
      </c>
      <c r="I25" s="38"/>
    </row>
    <row r="26" spans="2:9" ht="20.149999999999999" customHeight="1">
      <c r="B26" s="24">
        <v>42795</v>
      </c>
      <c r="C26" s="25">
        <v>12</v>
      </c>
      <c r="D26" s="26">
        <f>INDEX(DATA!$F$5:$AC$187,MATCH($B$5,DATA!$B$5:$B$187,0),MATCH(C26,DATA!$F$4:$AC$4,0))</f>
        <v>0</v>
      </c>
      <c r="E26" s="27">
        <f t="shared" si="0"/>
        <v>4.6784573439517946E-2</v>
      </c>
      <c r="F26" s="27">
        <f t="shared" si="1"/>
        <v>4.9090299391891745E-2</v>
      </c>
      <c r="G26" s="27">
        <f t="shared" si="2"/>
        <v>4.9090299391891745E-2</v>
      </c>
      <c r="H26" s="27">
        <f t="shared" si="3"/>
        <v>2.4098574943855668E-3</v>
      </c>
      <c r="I26" s="38"/>
    </row>
    <row r="27" spans="2:9" ht="20.149999999999999" customHeight="1">
      <c r="B27" s="24">
        <v>42826</v>
      </c>
      <c r="C27" s="25">
        <v>13</v>
      </c>
      <c r="D27" s="26">
        <f>INDEX(DATA!$F$5:$AC$187,MATCH($B$5,DATA!$B$5:$B$187,0),MATCH(C27,DATA!$F$4:$AC$4,0))</f>
        <v>0</v>
      </c>
      <c r="E27" s="27">
        <f t="shared" si="0"/>
        <v>4.4587145302258477E-2</v>
      </c>
      <c r="F27" s="27">
        <f t="shared" si="1"/>
        <v>4.6784573439517946E-2</v>
      </c>
      <c r="G27" s="27">
        <f t="shared" si="2"/>
        <v>4.6784573439517946E-2</v>
      </c>
      <c r="H27" s="27">
        <f t="shared" si="3"/>
        <v>2.1887963119176482E-3</v>
      </c>
      <c r="I27" s="38"/>
    </row>
    <row r="28" spans="2:9" ht="20.149999999999999" customHeight="1">
      <c r="B28" s="24">
        <v>42856</v>
      </c>
      <c r="C28" s="25">
        <v>14</v>
      </c>
      <c r="D28" s="26">
        <f>INDEX(DATA!$F$5:$AC$187,MATCH($B$5,DATA!$B$5:$B$187,0),MATCH(C28,DATA!$F$4:$AC$4,0))</f>
        <v>1</v>
      </c>
      <c r="E28" s="27">
        <f t="shared" si="0"/>
        <v>8.9462003300618403E-2</v>
      </c>
      <c r="F28" s="27">
        <f t="shared" si="1"/>
        <v>4.4587145302258477E-2</v>
      </c>
      <c r="G28" s="27">
        <f t="shared" si="2"/>
        <v>0.95541285469774151</v>
      </c>
      <c r="H28" s="27">
        <f t="shared" si="3"/>
        <v>0.91281372292168772</v>
      </c>
      <c r="I28" s="38"/>
    </row>
    <row r="29" spans="2:9" ht="20.149999999999999" customHeight="1">
      <c r="B29" s="24">
        <v>42887</v>
      </c>
      <c r="C29" s="25">
        <v>15</v>
      </c>
      <c r="D29" s="26">
        <f>INDEX(DATA!$F$5:$AC$187,MATCH($B$5,DATA!$B$5:$B$187,0),MATCH(C29,DATA!$F$4:$AC$4,0))</f>
        <v>0</v>
      </c>
      <c r="E29" s="27">
        <f t="shared" si="0"/>
        <v>8.5260055760741374E-2</v>
      </c>
      <c r="F29" s="27">
        <f t="shared" si="1"/>
        <v>8.9462003300618403E-2</v>
      </c>
      <c r="G29" s="27">
        <f t="shared" si="2"/>
        <v>8.9462003300618403E-2</v>
      </c>
      <c r="H29" s="27">
        <f t="shared" si="3"/>
        <v>8.0034500345598589E-3</v>
      </c>
      <c r="I29" s="38"/>
    </row>
    <row r="30" spans="2:9" ht="20.149999999999999" customHeight="1">
      <c r="B30" s="24">
        <v>42917</v>
      </c>
      <c r="C30" s="25">
        <v>16</v>
      </c>
      <c r="D30" s="26">
        <f>INDEX(DATA!$F$5:$AC$187,MATCH($B$5,DATA!$B$5:$B$187,0),MATCH(C30,DATA!$F$4:$AC$4,0))</f>
        <v>0</v>
      </c>
      <c r="E30" s="27">
        <f t="shared" si="0"/>
        <v>8.1255469809879383E-2</v>
      </c>
      <c r="F30" s="27">
        <f t="shared" si="1"/>
        <v>8.5260055760741374E-2</v>
      </c>
      <c r="G30" s="27">
        <f t="shared" si="2"/>
        <v>8.5260055760741374E-2</v>
      </c>
      <c r="H30" s="27">
        <f>G30^2</f>
        <v>7.2692771083247287E-3</v>
      </c>
      <c r="I30" s="38"/>
    </row>
    <row r="31" spans="2:9" ht="20.149999999999999" customHeight="1">
      <c r="B31" s="24">
        <v>42948</v>
      </c>
      <c r="C31" s="25">
        <v>17</v>
      </c>
      <c r="D31" s="26">
        <f>INDEX(DATA!$F$5:$AC$187,MATCH($B$5,DATA!$B$5:$B$187,0),MATCH(C31,DATA!$F$4:$AC$4,0))</f>
        <v>0</v>
      </c>
      <c r="E31" s="27">
        <f t="shared" si="0"/>
        <v>7.7438975556762046E-2</v>
      </c>
      <c r="F31" s="27">
        <f t="shared" si="1"/>
        <v>8.1255469809879383E-2</v>
      </c>
      <c r="G31" s="27">
        <f t="shared" si="2"/>
        <v>8.1255469809879383E-2</v>
      </c>
      <c r="H31" s="27">
        <f t="shared" ref="H31:H38" si="4">G31^2</f>
        <v>6.6024513740242201E-3</v>
      </c>
      <c r="I31" s="38"/>
    </row>
    <row r="32" spans="2:9" ht="20.149999999999999" customHeight="1">
      <c r="B32" s="24">
        <v>42979</v>
      </c>
      <c r="C32" s="25">
        <v>18</v>
      </c>
      <c r="D32" s="26">
        <f>INDEX(DATA!$F$5:$AC$187,MATCH($B$5,DATA!$B$5:$B$187,0),MATCH(C32,DATA!$F$4:$AC$4,0))</f>
        <v>1</v>
      </c>
      <c r="E32" s="27">
        <f t="shared" si="0"/>
        <v>0.12077081347703911</v>
      </c>
      <c r="F32" s="27">
        <f t="shared" si="1"/>
        <v>7.7438975556762046E-2</v>
      </c>
      <c r="G32" s="27">
        <f t="shared" si="2"/>
        <v>0.92256102444323795</v>
      </c>
      <c r="H32" s="27">
        <f t="shared" si="4"/>
        <v>0.85111884382175673</v>
      </c>
      <c r="I32" s="38"/>
    </row>
    <row r="33" spans="2:9" ht="20.149999999999999" customHeight="1">
      <c r="B33" s="24">
        <v>43009</v>
      </c>
      <c r="C33" s="25">
        <v>19</v>
      </c>
      <c r="D33" s="26">
        <f>INDEX(DATA!$F$5:$AC$187,MATCH($B$5,DATA!$B$5:$B$187,0),MATCH(C33,DATA!$F$4:$AC$4,0))</f>
        <v>0</v>
      </c>
      <c r="E33" s="27">
        <f t="shared" si="0"/>
        <v>0.11509832008480492</v>
      </c>
      <c r="F33" s="27">
        <f t="shared" si="1"/>
        <v>0.12077081347703911</v>
      </c>
      <c r="G33" s="27">
        <f t="shared" si="2"/>
        <v>0.12077081347703911</v>
      </c>
      <c r="H33" s="27">
        <f t="shared" si="4"/>
        <v>1.4585589387905771E-2</v>
      </c>
      <c r="I33" s="38"/>
    </row>
    <row r="34" spans="2:9" ht="20.149999999999999" customHeight="1">
      <c r="B34" s="24">
        <v>43040</v>
      </c>
      <c r="C34" s="25">
        <v>20</v>
      </c>
      <c r="D34" s="26">
        <f>INDEX(DATA!$F$5:$AC$187,MATCH($B$5,DATA!$B$5:$B$187,0),MATCH(C34,DATA!$F$4:$AC$4,0))</f>
        <v>0</v>
      </c>
      <c r="E34" s="27">
        <f t="shared" si="0"/>
        <v>0.10969225845997004</v>
      </c>
      <c r="F34" s="27">
        <f t="shared" si="1"/>
        <v>0.11509832008480492</v>
      </c>
      <c r="G34" s="27">
        <f t="shared" si="2"/>
        <v>0.11509832008480492</v>
      </c>
      <c r="H34" s="27">
        <f t="shared" si="4"/>
        <v>1.3247623286344207E-2</v>
      </c>
      <c r="I34" s="38"/>
    </row>
    <row r="35" spans="2:9" ht="20.149999999999999" customHeight="1">
      <c r="B35" s="24">
        <v>43070</v>
      </c>
      <c r="C35" s="25">
        <v>21</v>
      </c>
      <c r="D35" s="26">
        <f>INDEX(DATA!$F$5:$AC$187,MATCH($B$5,DATA!$B$5:$B$187,0),MATCH(C35,DATA!$F$4:$AC$4,0))</f>
        <v>0</v>
      </c>
      <c r="E35" s="27">
        <f t="shared" si="0"/>
        <v>0.10454011454887745</v>
      </c>
      <c r="F35" s="27">
        <f t="shared" si="1"/>
        <v>0.10969225845997004</v>
      </c>
      <c r="G35" s="27">
        <f t="shared" si="2"/>
        <v>0.10969225845997004</v>
      </c>
      <c r="H35" s="27">
        <f t="shared" si="4"/>
        <v>1.2032391566048867E-2</v>
      </c>
      <c r="I35" s="38"/>
    </row>
    <row r="36" spans="2:9" ht="20.149999999999999" customHeight="1">
      <c r="B36" s="24">
        <v>43101</v>
      </c>
      <c r="C36" s="25">
        <v>22</v>
      </c>
      <c r="D36" s="26">
        <f>INDEX(DATA!$F$5:$AC$187,MATCH($B$5,DATA!$B$5:$B$187,0),MATCH(C36,DATA!$F$4:$AC$4,0))</f>
        <v>0</v>
      </c>
      <c r="E36" s="27">
        <f t="shared" si="0"/>
        <v>9.9629962071394504E-2</v>
      </c>
      <c r="F36" s="27">
        <f t="shared" si="1"/>
        <v>0.10454011454887745</v>
      </c>
      <c r="G36" s="27">
        <f t="shared" si="2"/>
        <v>0.10454011454887745</v>
      </c>
      <c r="H36" s="27">
        <f t="shared" si="4"/>
        <v>1.0928635549892419E-2</v>
      </c>
      <c r="I36" s="38"/>
    </row>
    <row r="37" spans="2:9" ht="20.149999999999999" customHeight="1">
      <c r="B37" s="24">
        <v>43132</v>
      </c>
      <c r="C37" s="25">
        <v>23</v>
      </c>
      <c r="D37" s="26">
        <f>INDEX(DATA!$F$5:$AC$187,MATCH($B$5,DATA!$B$5:$B$187,0),MATCH(C37,DATA!$F$4:$AC$4,0))</f>
        <v>0</v>
      </c>
      <c r="E37" s="27">
        <f t="shared" si="0"/>
        <v>9.4950434913734227E-2</v>
      </c>
      <c r="F37" s="27">
        <f t="shared" si="1"/>
        <v>9.9629962071394504E-2</v>
      </c>
      <c r="G37" s="27">
        <f t="shared" si="2"/>
        <v>9.9629962071394504E-2</v>
      </c>
      <c r="H37" s="27">
        <f t="shared" si="4"/>
        <v>9.9261293423475068E-3</v>
      </c>
      <c r="I37" s="38"/>
    </row>
    <row r="38" spans="2:9" ht="20.149999999999999" customHeight="1" thickBot="1">
      <c r="B38" s="28">
        <v>43160</v>
      </c>
      <c r="C38" s="29">
        <v>24</v>
      </c>
      <c r="D38" s="30">
        <f>INDEX(DATA!$F$5:$AC$187,MATCH($B$5,DATA!$B$5:$B$187,0),MATCH(C38,DATA!$F$4:$AC$4,0))</f>
        <v>0</v>
      </c>
      <c r="E38" s="39">
        <f t="shared" si="0"/>
        <v>9.0490700817960165E-2</v>
      </c>
      <c r="F38" s="31">
        <f t="shared" si="1"/>
        <v>9.4950434913734227E-2</v>
      </c>
      <c r="G38" s="31">
        <f t="shared" si="2"/>
        <v>9.4950434913734227E-2</v>
      </c>
      <c r="H38" s="31">
        <f t="shared" si="4"/>
        <v>9.0155850903072803E-3</v>
      </c>
      <c r="I38" s="38"/>
    </row>
    <row r="39" spans="2:9" ht="20.149999999999999" customHeight="1">
      <c r="F39" s="32"/>
      <c r="G39" s="32"/>
    </row>
  </sheetData>
  <mergeCells count="12">
    <mergeCell ref="G11:G13"/>
    <mergeCell ref="B4:C4"/>
    <mergeCell ref="G4:H4"/>
    <mergeCell ref="B5:C5"/>
    <mergeCell ref="G5:H5"/>
    <mergeCell ref="D5:F5"/>
    <mergeCell ref="D4:F4"/>
    <mergeCell ref="B11:B13"/>
    <mergeCell ref="C11:C13"/>
    <mergeCell ref="D11:D13"/>
    <mergeCell ref="E11:E13"/>
    <mergeCell ref="F11:F13"/>
  </mergeCells>
  <pageMargins left="0.7" right="0.7" top="0.75" bottom="0.75" header="0.3" footer="0.3"/>
  <pageSetup paperSize="9" scale="68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51" r:id="rId4" name="Button 7">
              <controlPr defaultSize="0" print="0" autoFill="0" autoPict="0" macro="[0]!Manu">
                <anchor moveWithCells="1" sizeWithCells="1">
                  <from>
                    <xdr:col>7</xdr:col>
                    <xdr:colOff>469900</xdr:colOff>
                    <xdr:row>1</xdr:row>
                    <xdr:rowOff>69850</xdr:rowOff>
                  </from>
                  <to>
                    <xdr:col>7</xdr:col>
                    <xdr:colOff>1193800</xdr:colOff>
                    <xdr:row>1</xdr:row>
                    <xdr:rowOff>260350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DATA!$B$5:$B$187</xm:f>
          </x14:formula1>
          <xm:sqref>B5:C5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SUM</vt:lpstr>
      <vt:lpstr>DATA</vt:lpstr>
      <vt:lpstr>SMA</vt:lpstr>
      <vt:lpstr>SES</vt:lpstr>
      <vt:lpstr>DATA!Print_Area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Noppadol Hemawankul</dc:creator>
  <cp:lastModifiedBy>gorufu</cp:lastModifiedBy>
  <cp:lastPrinted>2018-10-11T09:38:32Z</cp:lastPrinted>
  <dcterms:created xsi:type="dcterms:W3CDTF">2018-10-11T01:08:36Z</dcterms:created>
  <dcterms:modified xsi:type="dcterms:W3CDTF">2018-10-11T15:21:41Z</dcterms:modified>
</cp:coreProperties>
</file>