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 codeName="{22E68647-3C60-695B-3CA0-4895CD717B8A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T_Sudaporn\Desktop\"/>
    </mc:Choice>
  </mc:AlternateContent>
  <xr:revisionPtr revIDLastSave="0" documentId="13_ncr:1_{75BCBE9B-5142-4A16-BE04-B83E31F6F121}" xr6:coauthVersionLast="40" xr6:coauthVersionMax="40" xr10:uidLastSave="{00000000-0000-0000-0000-000000000000}"/>
  <bookViews>
    <workbookView xWindow="120" yWindow="45" windowWidth="23895" windowHeight="9975" tabRatio="794" firstSheet="1" activeTab="1" xr2:uid="{00000000-000D-0000-FFFF-FFFF00000000}"/>
  </bookViews>
  <sheets>
    <sheet name="Database" sheetId="7" state="hidden" r:id="rId1"/>
    <sheet name="UserForm" sheetId="21" r:id="rId2"/>
    <sheet name="DataInput" sheetId="6" r:id="rId3"/>
  </sheets>
  <externalReferences>
    <externalReference r:id="rId4"/>
  </externalReferences>
  <definedNames>
    <definedName name="claim">Database!$I$1:$I$3</definedName>
    <definedName name="direct">Database!$O$1:$O$50</definedName>
    <definedName name="Direct1m" localSheetId="1">#REF!</definedName>
    <definedName name="Direct1m">#REF!</definedName>
    <definedName name="Directby_month" localSheetId="1">#REF!</definedName>
    <definedName name="Directby_month">#REF!</definedName>
    <definedName name="icon">Database!$G$1:$G$2</definedName>
    <definedName name="Indirect" localSheetId="1">Database!#REF!</definedName>
    <definedName name="Indirect">Database!#REF!</definedName>
    <definedName name="IndirectQuarter">Database!$Q$1:$Q$200</definedName>
    <definedName name="List">Database!$A$1:$A$500</definedName>
    <definedName name="Month">Database!$R$1:$R$12</definedName>
    <definedName name="monthly" localSheetId="1">#REF!</definedName>
    <definedName name="monthly">#REF!</definedName>
    <definedName name="NCR">Database!$H$1:$H$3</definedName>
    <definedName name="PO">Database!$F$1:$F$200</definedName>
    <definedName name="_xlnm.Print_Area" localSheetId="2">DataInput!$A$1:$A$13</definedName>
    <definedName name="_xlnm.Print_Area" localSheetId="1">UserForm!$A$1:$A$27</definedName>
    <definedName name="score">Database!$G$4:$G$9</definedName>
    <definedName name="Score1">Database!$G$1:$G$2</definedName>
    <definedName name="SELECT_CODE">[0]!SELECT_CODE</definedName>
    <definedName name="sumdirect6m" localSheetId="1">#REF!</definedName>
    <definedName name="sumdirect6m">#REF!</definedName>
    <definedName name="SumIndirect">#REF!</definedName>
    <definedName name="Suppiermonth">Database!$P$1:$P$200</definedName>
    <definedName name="supplier">Database!$S$2:$S$100</definedName>
    <definedName name="Vendor">Database!$B$1:$B$200</definedName>
    <definedName name="yesno1">Database!$J$1:$J$2</definedName>
    <definedName name="yesno2">Database!$K$1:$K$2</definedName>
    <definedName name="yesno3">Database!$M$1:$M$2</definedName>
    <definedName name="yesno4">Database!$L$1:$L$2</definedName>
    <definedName name="yesno5">Database!$N$1:$N$2</definedName>
  </definedNames>
  <calcPr calcId="181029"/>
</workbook>
</file>

<file path=xl/calcChain.xml><?xml version="1.0" encoding="utf-8"?>
<calcChain xmlns="http://schemas.openxmlformats.org/spreadsheetml/2006/main">
  <c r="B8" i="6" l="1"/>
  <c r="AB8" i="6"/>
  <c r="AC8" i="6"/>
  <c r="AD8" i="6"/>
  <c r="AE8" i="6"/>
  <c r="AF8" i="6" s="1"/>
  <c r="AG8" i="6"/>
  <c r="AH8" i="6"/>
  <c r="AI8" i="6"/>
  <c r="AJ8" i="6"/>
  <c r="AK8" i="6"/>
  <c r="AL8" i="6"/>
  <c r="AM8" i="6"/>
  <c r="AN8" i="6"/>
  <c r="AO8" i="6"/>
  <c r="AP8" i="6"/>
  <c r="AQ8" i="6"/>
  <c r="AR8" i="6"/>
  <c r="BP8" i="6"/>
  <c r="BQ8" i="6"/>
  <c r="BR8" i="6"/>
  <c r="BS8" i="6" s="1"/>
  <c r="BT8" i="6"/>
  <c r="BU8" i="6" s="1"/>
  <c r="BV8" i="6"/>
  <c r="F2" i="7"/>
  <c r="F3" i="7"/>
  <c r="F4" i="7"/>
  <c r="F5" i="7"/>
  <c r="F6" i="7"/>
  <c r="F7" i="7"/>
  <c r="F8" i="7"/>
  <c r="F9" i="7"/>
  <c r="F10" i="7"/>
  <c r="F11" i="7"/>
  <c r="F12" i="7"/>
  <c r="F13" i="7"/>
  <c r="F14" i="7"/>
  <c r="F15" i="7"/>
  <c r="F16" i="7"/>
  <c r="F17" i="7"/>
  <c r="F18" i="7"/>
  <c r="F19" i="7"/>
  <c r="F20" i="7"/>
  <c r="F21" i="7"/>
  <c r="F22" i="7"/>
  <c r="F23" i="7"/>
  <c r="F24" i="7"/>
  <c r="F25" i="7"/>
  <c r="F26" i="7"/>
  <c r="F27" i="7"/>
  <c r="F28" i="7"/>
  <c r="F29" i="7"/>
  <c r="F30" i="7"/>
  <c r="F31" i="7"/>
  <c r="F32" i="7"/>
  <c r="F33" i="7"/>
  <c r="F34" i="7"/>
  <c r="F35" i="7"/>
  <c r="F36" i="7"/>
  <c r="F37" i="7"/>
  <c r="F38" i="7"/>
  <c r="F39" i="7"/>
  <c r="F40" i="7"/>
  <c r="F41" i="7"/>
  <c r="F42" i="7"/>
  <c r="F43" i="7"/>
  <c r="F44" i="7"/>
  <c r="F45" i="7"/>
  <c r="F46" i="7"/>
  <c r="F47" i="7"/>
  <c r="F48" i="7"/>
  <c r="F49" i="7"/>
  <c r="F50" i="7"/>
  <c r="F51" i="7"/>
  <c r="F52" i="7"/>
  <c r="F53" i="7"/>
  <c r="F54" i="7"/>
  <c r="F55" i="7"/>
  <c r="F56" i="7"/>
  <c r="F57" i="7"/>
  <c r="F58" i="7"/>
  <c r="F59" i="7"/>
  <c r="F60" i="7"/>
  <c r="F61" i="7"/>
  <c r="F62" i="7"/>
  <c r="F63" i="7"/>
  <c r="F64" i="7"/>
  <c r="F65" i="7"/>
  <c r="F66" i="7"/>
  <c r="F67" i="7"/>
  <c r="F68" i="7"/>
  <c r="F69" i="7"/>
  <c r="F70" i="7"/>
  <c r="F71" i="7"/>
  <c r="F72" i="7"/>
  <c r="F73" i="7"/>
  <c r="F74" i="7"/>
  <c r="F75" i="7"/>
  <c r="F76" i="7"/>
  <c r="F77" i="7"/>
  <c r="F78" i="7"/>
  <c r="F79" i="7"/>
  <c r="F80" i="7"/>
  <c r="F81" i="7"/>
  <c r="F82" i="7"/>
  <c r="F83" i="7"/>
  <c r="F84" i="7"/>
  <c r="F85" i="7"/>
  <c r="F86" i="7"/>
  <c r="F87" i="7"/>
  <c r="F88" i="7"/>
  <c r="F89" i="7"/>
  <c r="F90" i="7"/>
  <c r="F91" i="7"/>
  <c r="F92" i="7"/>
  <c r="F93" i="7"/>
  <c r="F94" i="7"/>
  <c r="F95" i="7"/>
  <c r="F96" i="7"/>
  <c r="F97" i="7"/>
  <c r="F98" i="7"/>
  <c r="F99" i="7"/>
  <c r="F100" i="7"/>
  <c r="F101" i="7"/>
  <c r="F102" i="7"/>
  <c r="F103" i="7"/>
  <c r="F104" i="7"/>
  <c r="F105" i="7"/>
  <c r="F106" i="7"/>
  <c r="F107" i="7"/>
  <c r="F108" i="7"/>
  <c r="F109" i="7"/>
  <c r="F110" i="7"/>
  <c r="F111" i="7"/>
  <c r="F112" i="7"/>
  <c r="F113" i="7"/>
  <c r="F114" i="7"/>
  <c r="F115" i="7"/>
  <c r="F116" i="7"/>
  <c r="F117" i="7"/>
  <c r="F118" i="7"/>
  <c r="F119" i="7"/>
  <c r="F120" i="7"/>
  <c r="F121" i="7"/>
  <c r="F122" i="7"/>
  <c r="F123" i="7"/>
  <c r="F124" i="7"/>
  <c r="F125" i="7"/>
  <c r="F126" i="7"/>
  <c r="F127" i="7"/>
  <c r="F128" i="7"/>
  <c r="F129" i="7"/>
  <c r="F130" i="7"/>
  <c r="F131" i="7"/>
  <c r="F132" i="7"/>
  <c r="F133" i="7"/>
  <c r="F134" i="7"/>
  <c r="F135" i="7"/>
  <c r="F136" i="7"/>
  <c r="F137" i="7"/>
  <c r="F138" i="7"/>
  <c r="F139" i="7"/>
  <c r="F140" i="7"/>
  <c r="F141" i="7"/>
  <c r="F142" i="7"/>
  <c r="F143" i="7"/>
  <c r="F144" i="7"/>
  <c r="F145" i="7"/>
  <c r="F146" i="7"/>
  <c r="F147" i="7"/>
  <c r="F148" i="7"/>
  <c r="F149" i="7"/>
  <c r="F150" i="7"/>
  <c r="F151" i="7"/>
  <c r="F152" i="7"/>
  <c r="F153" i="7"/>
  <c r="F154" i="7"/>
  <c r="F155" i="7"/>
  <c r="F156" i="7"/>
  <c r="F157" i="7"/>
  <c r="F158" i="7"/>
  <c r="F159" i="7"/>
  <c r="F160" i="7"/>
  <c r="F161" i="7"/>
  <c r="F162" i="7"/>
  <c r="F163" i="7"/>
  <c r="F164" i="7"/>
  <c r="F165" i="7"/>
  <c r="F166" i="7"/>
  <c r="F167" i="7"/>
  <c r="F168" i="7"/>
  <c r="F169" i="7"/>
  <c r="F170" i="7"/>
  <c r="F171" i="7"/>
  <c r="F172" i="7"/>
  <c r="F173" i="7"/>
  <c r="F174" i="7"/>
  <c r="F175" i="7"/>
  <c r="F176" i="7"/>
  <c r="F177" i="7"/>
  <c r="F178" i="7"/>
  <c r="F179" i="7"/>
  <c r="F180" i="7"/>
  <c r="F181" i="7"/>
  <c r="F182" i="7"/>
  <c r="F183" i="7"/>
  <c r="F184" i="7"/>
  <c r="F185" i="7"/>
  <c r="F186" i="7"/>
  <c r="F187" i="7"/>
  <c r="F188" i="7"/>
  <c r="F189" i="7"/>
  <c r="F190" i="7"/>
  <c r="F191" i="7"/>
  <c r="F192" i="7"/>
  <c r="F193" i="7"/>
  <c r="F194" i="7"/>
  <c r="F195" i="7"/>
  <c r="F196" i="7"/>
  <c r="F197" i="7"/>
  <c r="F198" i="7"/>
  <c r="F199" i="7"/>
  <c r="F200" i="7"/>
  <c r="AB7" i="6" l="1"/>
  <c r="AC7" i="6"/>
  <c r="AD7" i="6"/>
  <c r="AE7" i="6"/>
  <c r="AG7" i="6"/>
  <c r="AH7" i="6"/>
  <c r="AJ7" i="6"/>
  <c r="AK7" i="6"/>
  <c r="AL7" i="6"/>
  <c r="AM7" i="6"/>
  <c r="AN7" i="6"/>
  <c r="AO7" i="6"/>
  <c r="AP7" i="6"/>
  <c r="AQ7" i="6"/>
  <c r="AR7" i="6"/>
  <c r="BP7" i="6"/>
  <c r="BQ7" i="6"/>
  <c r="BR7" i="6"/>
  <c r="BS7" i="6" s="1"/>
  <c r="BT7" i="6"/>
  <c r="BU7" i="6" s="1"/>
  <c r="BV7" i="6"/>
  <c r="AB6" i="6"/>
  <c r="AC6" i="6"/>
  <c r="AD6" i="6"/>
  <c r="AE6" i="6"/>
  <c r="AG6" i="6"/>
  <c r="AH6" i="6"/>
  <c r="AJ6" i="6"/>
  <c r="AK6" i="6"/>
  <c r="AL6" i="6"/>
  <c r="AM6" i="6"/>
  <c r="AN6" i="6"/>
  <c r="AO6" i="6"/>
  <c r="AP6" i="6"/>
  <c r="AQ6" i="6"/>
  <c r="AR6" i="6"/>
  <c r="BP6" i="6"/>
  <c r="BQ6" i="6"/>
  <c r="BR6" i="6"/>
  <c r="BS6" i="6" s="1"/>
  <c r="BT6" i="6"/>
  <c r="BU6" i="6" s="1"/>
  <c r="BV6" i="6"/>
  <c r="B5" i="6"/>
  <c r="B6" i="6" s="1"/>
  <c r="B7" i="6" s="1"/>
  <c r="AB5" i="6"/>
  <c r="AC5" i="6"/>
  <c r="AD5" i="6"/>
  <c r="AF5" i="6" s="1"/>
  <c r="AE5" i="6"/>
  <c r="AG5" i="6"/>
  <c r="AH5" i="6"/>
  <c r="AI5" i="6"/>
  <c r="AJ5" i="6"/>
  <c r="AK5" i="6"/>
  <c r="AL5" i="6"/>
  <c r="AM5" i="6"/>
  <c r="AN5" i="6"/>
  <c r="AO5" i="6"/>
  <c r="AP5" i="6"/>
  <c r="AQ5" i="6"/>
  <c r="AR5" i="6"/>
  <c r="BP5" i="6"/>
  <c r="BQ5" i="6"/>
  <c r="BR5" i="6"/>
  <c r="BS5" i="6" s="1"/>
  <c r="BT5" i="6"/>
  <c r="BU5" i="6" s="1"/>
  <c r="BV5" i="6"/>
  <c r="AF6" i="6" l="1"/>
  <c r="AF7" i="6"/>
  <c r="AI6" i="6"/>
  <c r="AI7" i="6"/>
  <c r="BQ4" i="6"/>
  <c r="S2" i="7" l="1" a="1"/>
  <c r="S2" i="7" s="1"/>
  <c r="BV4" i="6"/>
  <c r="O30" i="7" l="1"/>
  <c r="Q30" i="7"/>
  <c r="O31" i="7"/>
  <c r="Q31" i="7"/>
  <c r="O32" i="7"/>
  <c r="Q32" i="7"/>
  <c r="O33" i="7"/>
  <c r="Q33" i="7"/>
  <c r="O34" i="7"/>
  <c r="Q34" i="7"/>
  <c r="O35" i="7"/>
  <c r="Q35" i="7"/>
  <c r="O36" i="7"/>
  <c r="Q36" i="7"/>
  <c r="O37" i="7"/>
  <c r="Q37" i="7"/>
  <c r="O38" i="7"/>
  <c r="Q38" i="7"/>
  <c r="O39" i="7"/>
  <c r="Q39" i="7"/>
  <c r="O40" i="7"/>
  <c r="Q40" i="7"/>
  <c r="O41" i="7"/>
  <c r="Q41" i="7"/>
  <c r="O42" i="7"/>
  <c r="Q42" i="7"/>
  <c r="O43" i="7"/>
  <c r="Q43" i="7"/>
  <c r="O44" i="7"/>
  <c r="Q44" i="7"/>
  <c r="O45" i="7"/>
  <c r="Q45" i="7"/>
  <c r="O46" i="7"/>
  <c r="Q46" i="7"/>
  <c r="O47" i="7"/>
  <c r="Q47" i="7"/>
  <c r="O48" i="7"/>
  <c r="Q48" i="7"/>
  <c r="O49" i="7"/>
  <c r="Q49" i="7"/>
  <c r="O50" i="7"/>
  <c r="Q50" i="7"/>
  <c r="O51" i="7"/>
  <c r="Q51" i="7"/>
  <c r="O52" i="7"/>
  <c r="Q52" i="7"/>
  <c r="O53" i="7"/>
  <c r="Q53" i="7"/>
  <c r="O54" i="7"/>
  <c r="Q54" i="7"/>
  <c r="O55" i="7"/>
  <c r="Q55" i="7"/>
  <c r="O56" i="7"/>
  <c r="Q56" i="7"/>
  <c r="O57" i="7"/>
  <c r="Q57" i="7"/>
  <c r="O58" i="7"/>
  <c r="Q58" i="7"/>
  <c r="O59" i="7"/>
  <c r="Q59" i="7"/>
  <c r="O60" i="7"/>
  <c r="Q60" i="7"/>
  <c r="O61" i="7"/>
  <c r="Q61" i="7"/>
  <c r="O62" i="7"/>
  <c r="Q62" i="7"/>
  <c r="O63" i="7"/>
  <c r="Q63" i="7"/>
  <c r="O64" i="7"/>
  <c r="Q64" i="7"/>
  <c r="O65" i="7"/>
  <c r="Q65" i="7"/>
  <c r="O66" i="7"/>
  <c r="Q66" i="7"/>
  <c r="O67" i="7"/>
  <c r="Q67" i="7"/>
  <c r="O68" i="7"/>
  <c r="Q68" i="7"/>
  <c r="O69" i="7"/>
  <c r="Q69" i="7"/>
  <c r="O70" i="7"/>
  <c r="Q70" i="7"/>
  <c r="O71" i="7"/>
  <c r="Q71" i="7"/>
  <c r="O72" i="7"/>
  <c r="Q72" i="7"/>
  <c r="O73" i="7"/>
  <c r="Q73" i="7"/>
  <c r="O74" i="7"/>
  <c r="Q74" i="7"/>
  <c r="O75" i="7"/>
  <c r="Q75" i="7"/>
  <c r="O76" i="7"/>
  <c r="Q76" i="7"/>
  <c r="O77" i="7"/>
  <c r="Q77" i="7"/>
  <c r="O78" i="7"/>
  <c r="Q78" i="7"/>
  <c r="O79" i="7"/>
  <c r="Q79" i="7"/>
  <c r="O80" i="7"/>
  <c r="Q80" i="7"/>
  <c r="O81" i="7"/>
  <c r="Q81" i="7"/>
  <c r="O82" i="7"/>
  <c r="Q82" i="7"/>
  <c r="O83" i="7"/>
  <c r="Q83" i="7"/>
  <c r="O84" i="7"/>
  <c r="Q84" i="7"/>
  <c r="O85" i="7"/>
  <c r="Q85" i="7"/>
  <c r="O86" i="7"/>
  <c r="Q86" i="7"/>
  <c r="O87" i="7"/>
  <c r="Q87" i="7"/>
  <c r="O88" i="7"/>
  <c r="Q88" i="7"/>
  <c r="O89" i="7"/>
  <c r="Q89" i="7"/>
  <c r="O90" i="7"/>
  <c r="Q90" i="7"/>
  <c r="O91" i="7"/>
  <c r="Q91" i="7"/>
  <c r="O92" i="7"/>
  <c r="Q92" i="7"/>
  <c r="O93" i="7"/>
  <c r="Q93" i="7"/>
  <c r="O94" i="7"/>
  <c r="Q94" i="7"/>
  <c r="O95" i="7"/>
  <c r="Q95" i="7"/>
  <c r="O96" i="7"/>
  <c r="Q96" i="7"/>
  <c r="O97" i="7"/>
  <c r="Q97" i="7"/>
  <c r="O98" i="7"/>
  <c r="P98" i="7"/>
  <c r="Q98" i="7"/>
  <c r="O99" i="7"/>
  <c r="P99" i="7"/>
  <c r="Q99" i="7"/>
  <c r="O100" i="7"/>
  <c r="P100" i="7"/>
  <c r="Q100" i="7"/>
  <c r="BP4" i="6" l="1"/>
  <c r="E200" i="7"/>
  <c r="BT4" i="6" l="1"/>
  <c r="BU4" i="6" s="1"/>
  <c r="BR4" i="6"/>
  <c r="BS4" i="6" s="1"/>
  <c r="AO4" i="6"/>
  <c r="AR4" i="6"/>
  <c r="AN4" i="6"/>
  <c r="AP4" i="6"/>
  <c r="AQ4" i="6"/>
  <c r="AM4" i="6"/>
  <c r="AL4" i="6"/>
  <c r="AK4" i="6"/>
  <c r="AJ4" i="6"/>
  <c r="AH4" i="6"/>
  <c r="AG4" i="6"/>
  <c r="AE4" i="6"/>
  <c r="AD4" i="6"/>
  <c r="AC4" i="6"/>
  <c r="AB4" i="6"/>
  <c r="AF4" i="6" l="1"/>
  <c r="AI4" i="6"/>
  <c r="Q3" i="7" l="1"/>
  <c r="Q2" i="7"/>
  <c r="O2" i="7"/>
  <c r="Q1" i="7"/>
  <c r="O6" i="7" l="1"/>
  <c r="O3" i="7"/>
  <c r="O4" i="7"/>
  <c r="AR3" i="6"/>
  <c r="AQ3" i="6"/>
  <c r="AP3" i="6"/>
  <c r="AO3" i="6"/>
  <c r="AN3" i="6"/>
  <c r="AM3" i="6"/>
  <c r="AJ3" i="6"/>
  <c r="AE3" i="6"/>
  <c r="AD3" i="6"/>
  <c r="AL3" i="6"/>
  <c r="AC3" i="6"/>
  <c r="AB3" i="6"/>
  <c r="AH3" i="6"/>
  <c r="Q5" i="7" l="1"/>
  <c r="Q4" i="7"/>
  <c r="O5" i="7"/>
  <c r="AK3" i="6"/>
  <c r="AG3" i="6"/>
  <c r="D200" i="7"/>
  <c r="Q6" i="7" l="1"/>
  <c r="O7" i="7"/>
  <c r="F1" i="7"/>
  <c r="O8" i="7" l="1"/>
  <c r="O9" i="7"/>
  <c r="C200" i="7"/>
  <c r="Q8" i="7" l="1"/>
  <c r="Q7" i="7"/>
  <c r="O10" i="7"/>
  <c r="O11" i="7" l="1"/>
  <c r="Q9" i="7" l="1"/>
  <c r="O12" i="7"/>
  <c r="Q10" i="7" l="1"/>
  <c r="O13" i="7"/>
  <c r="Q11" i="7"/>
  <c r="D194" i="7"/>
  <c r="E194" i="7"/>
  <c r="D182" i="7"/>
  <c r="E182" i="7"/>
  <c r="D170" i="7"/>
  <c r="E170" i="7"/>
  <c r="D162" i="7"/>
  <c r="E162" i="7"/>
  <c r="D150" i="7"/>
  <c r="E150" i="7"/>
  <c r="D138" i="7"/>
  <c r="E138" i="7"/>
  <c r="D130" i="7"/>
  <c r="E130" i="7"/>
  <c r="D118" i="7"/>
  <c r="E118" i="7"/>
  <c r="D106" i="7"/>
  <c r="E106" i="7"/>
  <c r="D98" i="7"/>
  <c r="E98" i="7"/>
  <c r="D94" i="7"/>
  <c r="E94" i="7"/>
  <c r="D82" i="7"/>
  <c r="E82" i="7"/>
  <c r="D197" i="7"/>
  <c r="E197" i="7"/>
  <c r="D193" i="7"/>
  <c r="E193" i="7"/>
  <c r="D189" i="7"/>
  <c r="E189" i="7"/>
  <c r="D185" i="7"/>
  <c r="E185" i="7"/>
  <c r="D181" i="7"/>
  <c r="E181" i="7"/>
  <c r="D177" i="7"/>
  <c r="E177" i="7"/>
  <c r="D173" i="7"/>
  <c r="E173" i="7"/>
  <c r="D169" i="7"/>
  <c r="E169" i="7"/>
  <c r="D165" i="7"/>
  <c r="E165" i="7"/>
  <c r="D161" i="7"/>
  <c r="E161" i="7"/>
  <c r="D157" i="7"/>
  <c r="E157" i="7"/>
  <c r="D153" i="7"/>
  <c r="E153" i="7"/>
  <c r="D149" i="7"/>
  <c r="E149" i="7"/>
  <c r="D145" i="7"/>
  <c r="E145" i="7"/>
  <c r="D141" i="7"/>
  <c r="E141" i="7"/>
  <c r="D137" i="7"/>
  <c r="E137" i="7"/>
  <c r="D133" i="7"/>
  <c r="E133" i="7"/>
  <c r="D129" i="7"/>
  <c r="E129" i="7"/>
  <c r="D125" i="7"/>
  <c r="E125" i="7"/>
  <c r="D121" i="7"/>
  <c r="E121" i="7"/>
  <c r="D117" i="7"/>
  <c r="E117" i="7"/>
  <c r="D113" i="7"/>
  <c r="E113" i="7"/>
  <c r="D109" i="7"/>
  <c r="E109" i="7"/>
  <c r="D105" i="7"/>
  <c r="E105" i="7"/>
  <c r="D101" i="7"/>
  <c r="E101" i="7"/>
  <c r="D97" i="7"/>
  <c r="E97" i="7"/>
  <c r="D93" i="7"/>
  <c r="E93" i="7"/>
  <c r="D89" i="7"/>
  <c r="E89" i="7"/>
  <c r="D85" i="7"/>
  <c r="E85" i="7"/>
  <c r="D81" i="7"/>
  <c r="E81" i="7"/>
  <c r="D198" i="7"/>
  <c r="E198" i="7"/>
  <c r="D186" i="7"/>
  <c r="E186" i="7"/>
  <c r="D174" i="7"/>
  <c r="E174" i="7"/>
  <c r="D158" i="7"/>
  <c r="E158" i="7"/>
  <c r="D142" i="7"/>
  <c r="E142" i="7"/>
  <c r="D126" i="7"/>
  <c r="E126" i="7"/>
  <c r="D110" i="7"/>
  <c r="E110" i="7"/>
  <c r="D90" i="7"/>
  <c r="E90" i="7"/>
  <c r="D196" i="7"/>
  <c r="E196" i="7"/>
  <c r="D184" i="7"/>
  <c r="E184" i="7"/>
  <c r="D172" i="7"/>
  <c r="E172" i="7"/>
  <c r="D168" i="7"/>
  <c r="E168" i="7"/>
  <c r="D164" i="7"/>
  <c r="E164" i="7"/>
  <c r="D160" i="7"/>
  <c r="E160" i="7"/>
  <c r="D156" i="7"/>
  <c r="E156" i="7"/>
  <c r="D152" i="7"/>
  <c r="E152" i="7"/>
  <c r="D148" i="7"/>
  <c r="E148" i="7"/>
  <c r="D144" i="7"/>
  <c r="E144" i="7"/>
  <c r="D140" i="7"/>
  <c r="E140" i="7"/>
  <c r="D136" i="7"/>
  <c r="E136" i="7"/>
  <c r="D132" i="7"/>
  <c r="E132" i="7"/>
  <c r="D128" i="7"/>
  <c r="E128" i="7"/>
  <c r="D124" i="7"/>
  <c r="E124" i="7"/>
  <c r="D120" i="7"/>
  <c r="E120" i="7"/>
  <c r="D116" i="7"/>
  <c r="E116" i="7"/>
  <c r="D112" i="7"/>
  <c r="E112" i="7"/>
  <c r="D108" i="7"/>
  <c r="E108" i="7"/>
  <c r="D104" i="7"/>
  <c r="E104" i="7"/>
  <c r="D100" i="7"/>
  <c r="E100" i="7"/>
  <c r="D96" i="7"/>
  <c r="E96" i="7"/>
  <c r="D92" i="7"/>
  <c r="E92" i="7"/>
  <c r="D88" i="7"/>
  <c r="E88" i="7"/>
  <c r="D84" i="7"/>
  <c r="E84" i="7"/>
  <c r="D80" i="7"/>
  <c r="E80" i="7"/>
  <c r="D190" i="7"/>
  <c r="E190" i="7"/>
  <c r="D178" i="7"/>
  <c r="E178" i="7"/>
  <c r="D166" i="7"/>
  <c r="E166" i="7"/>
  <c r="D154" i="7"/>
  <c r="E154" i="7"/>
  <c r="D146" i="7"/>
  <c r="E146" i="7"/>
  <c r="D134" i="7"/>
  <c r="E134" i="7"/>
  <c r="D122" i="7"/>
  <c r="E122" i="7"/>
  <c r="D114" i="7"/>
  <c r="E114" i="7"/>
  <c r="D102" i="7"/>
  <c r="E102" i="7"/>
  <c r="D86" i="7"/>
  <c r="E86" i="7"/>
  <c r="D192" i="7"/>
  <c r="E192" i="7"/>
  <c r="D188" i="7"/>
  <c r="E188" i="7"/>
  <c r="D180" i="7"/>
  <c r="E180" i="7"/>
  <c r="D176" i="7"/>
  <c r="E176" i="7"/>
  <c r="D199" i="7"/>
  <c r="E199" i="7"/>
  <c r="D195" i="7"/>
  <c r="E195" i="7"/>
  <c r="D191" i="7"/>
  <c r="E191" i="7"/>
  <c r="D187" i="7"/>
  <c r="E187" i="7"/>
  <c r="D183" i="7"/>
  <c r="E183" i="7"/>
  <c r="D179" i="7"/>
  <c r="E179" i="7"/>
  <c r="D175" i="7"/>
  <c r="E175" i="7"/>
  <c r="D171" i="7"/>
  <c r="E171" i="7"/>
  <c r="D167" i="7"/>
  <c r="E167" i="7"/>
  <c r="D163" i="7"/>
  <c r="E163" i="7"/>
  <c r="D159" i="7"/>
  <c r="E159" i="7"/>
  <c r="D155" i="7"/>
  <c r="E155" i="7"/>
  <c r="D151" i="7"/>
  <c r="E151" i="7"/>
  <c r="D147" i="7"/>
  <c r="E147" i="7"/>
  <c r="D143" i="7"/>
  <c r="E143" i="7"/>
  <c r="D139" i="7"/>
  <c r="E139" i="7"/>
  <c r="D135" i="7"/>
  <c r="E135" i="7"/>
  <c r="D131" i="7"/>
  <c r="E131" i="7"/>
  <c r="D127" i="7"/>
  <c r="E127" i="7"/>
  <c r="D123" i="7"/>
  <c r="E123" i="7"/>
  <c r="D119" i="7"/>
  <c r="E119" i="7"/>
  <c r="D115" i="7"/>
  <c r="E115" i="7"/>
  <c r="D111" i="7"/>
  <c r="E111" i="7"/>
  <c r="D107" i="7"/>
  <c r="E107" i="7"/>
  <c r="D103" i="7"/>
  <c r="E103" i="7"/>
  <c r="D99" i="7"/>
  <c r="E99" i="7"/>
  <c r="D95" i="7"/>
  <c r="E95" i="7"/>
  <c r="D91" i="7"/>
  <c r="E91" i="7"/>
  <c r="D87" i="7"/>
  <c r="E87" i="7"/>
  <c r="D83" i="7"/>
  <c r="E83" i="7"/>
  <c r="D79" i="7"/>
  <c r="E79" i="7"/>
  <c r="C198" i="7"/>
  <c r="C186" i="7"/>
  <c r="C178" i="7"/>
  <c r="C166" i="7"/>
  <c r="C154" i="7"/>
  <c r="C146" i="7"/>
  <c r="C134" i="7"/>
  <c r="C122" i="7"/>
  <c r="C114" i="7"/>
  <c r="C106" i="7"/>
  <c r="C98" i="7"/>
  <c r="C82" i="7"/>
  <c r="C197" i="7"/>
  <c r="C193" i="7"/>
  <c r="C189" i="7"/>
  <c r="C185" i="7"/>
  <c r="C181" i="7"/>
  <c r="C177" i="7"/>
  <c r="C173" i="7"/>
  <c r="C169" i="7"/>
  <c r="C165" i="7"/>
  <c r="C161" i="7"/>
  <c r="C157" i="7"/>
  <c r="C153" i="7"/>
  <c r="C149" i="7"/>
  <c r="C145" i="7"/>
  <c r="C141" i="7"/>
  <c r="C137" i="7"/>
  <c r="C133" i="7"/>
  <c r="C129" i="7"/>
  <c r="C125" i="7"/>
  <c r="C121" i="7"/>
  <c r="C117" i="7"/>
  <c r="C113" i="7"/>
  <c r="C109" i="7"/>
  <c r="C105" i="7"/>
  <c r="C101" i="7"/>
  <c r="C97" i="7"/>
  <c r="C93" i="7"/>
  <c r="C89" i="7"/>
  <c r="C85" i="7"/>
  <c r="C81" i="7"/>
  <c r="C190" i="7"/>
  <c r="C174" i="7"/>
  <c r="C158" i="7"/>
  <c r="C142" i="7"/>
  <c r="C126" i="7"/>
  <c r="C110" i="7"/>
  <c r="C90" i="7"/>
  <c r="C196" i="7"/>
  <c r="C192" i="7"/>
  <c r="C188" i="7"/>
  <c r="C184" i="7"/>
  <c r="C180" i="7"/>
  <c r="C176" i="7"/>
  <c r="C172" i="7"/>
  <c r="C168" i="7"/>
  <c r="C164" i="7"/>
  <c r="C160" i="7"/>
  <c r="C156" i="7"/>
  <c r="C152" i="7"/>
  <c r="C148" i="7"/>
  <c r="C144" i="7"/>
  <c r="C140" i="7"/>
  <c r="C136" i="7"/>
  <c r="C132" i="7"/>
  <c r="C128" i="7"/>
  <c r="C124" i="7"/>
  <c r="C120" i="7"/>
  <c r="C116" i="7"/>
  <c r="C112" i="7"/>
  <c r="C108" i="7"/>
  <c r="C104" i="7"/>
  <c r="C100" i="7"/>
  <c r="C96" i="7"/>
  <c r="C92" i="7"/>
  <c r="C88" i="7"/>
  <c r="C84" i="7"/>
  <c r="C80" i="7"/>
  <c r="C194" i="7"/>
  <c r="C182" i="7"/>
  <c r="C170" i="7"/>
  <c r="C162" i="7"/>
  <c r="C150" i="7"/>
  <c r="C138" i="7"/>
  <c r="C130" i="7"/>
  <c r="C118" i="7"/>
  <c r="C102" i="7"/>
  <c r="C94" i="7"/>
  <c r="C86" i="7"/>
  <c r="C199" i="7"/>
  <c r="C195" i="7"/>
  <c r="C191" i="7"/>
  <c r="C187" i="7"/>
  <c r="C183" i="7"/>
  <c r="C179" i="7"/>
  <c r="C175" i="7"/>
  <c r="C171" i="7"/>
  <c r="C167" i="7"/>
  <c r="C163" i="7"/>
  <c r="C159" i="7"/>
  <c r="C155" i="7"/>
  <c r="C151" i="7"/>
  <c r="C147" i="7"/>
  <c r="C143" i="7"/>
  <c r="C139" i="7"/>
  <c r="C135" i="7"/>
  <c r="C131" i="7"/>
  <c r="C127" i="7"/>
  <c r="C123" i="7"/>
  <c r="C119" i="7"/>
  <c r="C115" i="7"/>
  <c r="C111" i="7"/>
  <c r="C107" i="7"/>
  <c r="C103" i="7"/>
  <c r="C99" i="7"/>
  <c r="C95" i="7"/>
  <c r="C91" i="7"/>
  <c r="C87" i="7"/>
  <c r="C83" i="7"/>
  <c r="C79" i="7"/>
  <c r="Q12" i="7" l="1"/>
  <c r="O14" i="7"/>
  <c r="O15" i="7" l="1"/>
  <c r="Q13" i="7"/>
  <c r="Q14" i="7" l="1"/>
  <c r="O16" i="7"/>
  <c r="D78" i="7"/>
  <c r="E78" i="7"/>
  <c r="D74" i="7"/>
  <c r="E74" i="7"/>
  <c r="D70" i="7"/>
  <c r="E70" i="7"/>
  <c r="D66" i="7"/>
  <c r="E66" i="7"/>
  <c r="D62" i="7"/>
  <c r="E62" i="7"/>
  <c r="D58" i="7"/>
  <c r="E58" i="7"/>
  <c r="D54" i="7"/>
  <c r="E54" i="7"/>
  <c r="D50" i="7"/>
  <c r="E50" i="7"/>
  <c r="D46" i="7"/>
  <c r="E46" i="7"/>
  <c r="D42" i="7"/>
  <c r="E42" i="7"/>
  <c r="D38" i="7"/>
  <c r="E38" i="7"/>
  <c r="D34" i="7"/>
  <c r="E34" i="7"/>
  <c r="D30" i="7"/>
  <c r="E30" i="7"/>
  <c r="D26" i="7"/>
  <c r="E26" i="7"/>
  <c r="D22" i="7"/>
  <c r="E22" i="7"/>
  <c r="D18" i="7"/>
  <c r="E18" i="7"/>
  <c r="D14" i="7"/>
  <c r="E14" i="7"/>
  <c r="D10" i="7"/>
  <c r="E10" i="7"/>
  <c r="D6" i="7"/>
  <c r="E6" i="7"/>
  <c r="D77" i="7"/>
  <c r="E77" i="7"/>
  <c r="D73" i="7"/>
  <c r="E73" i="7"/>
  <c r="D69" i="7"/>
  <c r="E69" i="7"/>
  <c r="D65" i="7"/>
  <c r="E65" i="7"/>
  <c r="D61" i="7"/>
  <c r="E61" i="7"/>
  <c r="D57" i="7"/>
  <c r="E57" i="7"/>
  <c r="D53" i="7"/>
  <c r="E53" i="7"/>
  <c r="D49" i="7"/>
  <c r="E49" i="7"/>
  <c r="D45" i="7"/>
  <c r="E45" i="7"/>
  <c r="D41" i="7"/>
  <c r="E41" i="7"/>
  <c r="D37" i="7"/>
  <c r="E37" i="7"/>
  <c r="D33" i="7"/>
  <c r="E33" i="7"/>
  <c r="D29" i="7"/>
  <c r="E29" i="7"/>
  <c r="D25" i="7"/>
  <c r="E25" i="7"/>
  <c r="D21" i="7"/>
  <c r="E21" i="7"/>
  <c r="D17" i="7"/>
  <c r="E17" i="7"/>
  <c r="D13" i="7"/>
  <c r="E13" i="7"/>
  <c r="D9" i="7"/>
  <c r="E9" i="7"/>
  <c r="D5" i="7"/>
  <c r="E5" i="7"/>
  <c r="D76" i="7"/>
  <c r="E76" i="7"/>
  <c r="D72" i="7"/>
  <c r="E72" i="7"/>
  <c r="D68" i="7"/>
  <c r="E68" i="7"/>
  <c r="D64" i="7"/>
  <c r="E64" i="7"/>
  <c r="D60" i="7"/>
  <c r="E60" i="7"/>
  <c r="D56" i="7"/>
  <c r="E56" i="7"/>
  <c r="D52" i="7"/>
  <c r="E52" i="7"/>
  <c r="D48" i="7"/>
  <c r="E48" i="7"/>
  <c r="D44" i="7"/>
  <c r="E44" i="7"/>
  <c r="D40" i="7"/>
  <c r="E40" i="7"/>
  <c r="D36" i="7"/>
  <c r="E36" i="7"/>
  <c r="D32" i="7"/>
  <c r="E32" i="7"/>
  <c r="D28" i="7"/>
  <c r="E28" i="7"/>
  <c r="D24" i="7"/>
  <c r="E24" i="7"/>
  <c r="D20" i="7"/>
  <c r="E20" i="7"/>
  <c r="D16" i="7"/>
  <c r="E16" i="7"/>
  <c r="D12" i="7"/>
  <c r="E12" i="7"/>
  <c r="D8" i="7"/>
  <c r="E8" i="7"/>
  <c r="D4" i="7"/>
  <c r="E4" i="7"/>
  <c r="D75" i="7"/>
  <c r="E75" i="7"/>
  <c r="D71" i="7"/>
  <c r="E71" i="7"/>
  <c r="D67" i="7"/>
  <c r="E67" i="7"/>
  <c r="D63" i="7"/>
  <c r="E63" i="7"/>
  <c r="D59" i="7"/>
  <c r="E59" i="7"/>
  <c r="D55" i="7"/>
  <c r="E55" i="7"/>
  <c r="D51" i="7"/>
  <c r="E51" i="7"/>
  <c r="D47" i="7"/>
  <c r="E47" i="7"/>
  <c r="D43" i="7"/>
  <c r="E43" i="7"/>
  <c r="D39" i="7"/>
  <c r="E39" i="7"/>
  <c r="D35" i="7"/>
  <c r="E35" i="7"/>
  <c r="D31" i="7"/>
  <c r="E31" i="7"/>
  <c r="D27" i="7"/>
  <c r="E27" i="7"/>
  <c r="D23" i="7"/>
  <c r="E23" i="7"/>
  <c r="D19" i="7"/>
  <c r="E19" i="7"/>
  <c r="D15" i="7"/>
  <c r="E15" i="7"/>
  <c r="D11" i="7"/>
  <c r="E11" i="7"/>
  <c r="D7" i="7"/>
  <c r="E7" i="7"/>
  <c r="C77" i="7"/>
  <c r="C73" i="7"/>
  <c r="C69" i="7"/>
  <c r="C65" i="7"/>
  <c r="C61" i="7"/>
  <c r="C57" i="7"/>
  <c r="C53" i="7"/>
  <c r="C49" i="7"/>
  <c r="C45" i="7"/>
  <c r="C41" i="7"/>
  <c r="C37" i="7"/>
  <c r="C33" i="7"/>
  <c r="C29" i="7"/>
  <c r="C25" i="7"/>
  <c r="C21" i="7"/>
  <c r="C17" i="7"/>
  <c r="C13" i="7"/>
  <c r="C9" i="7"/>
  <c r="C5" i="7"/>
  <c r="C76" i="7"/>
  <c r="C72" i="7"/>
  <c r="C68" i="7"/>
  <c r="C64" i="7"/>
  <c r="C60" i="7"/>
  <c r="C56" i="7"/>
  <c r="C52" i="7"/>
  <c r="C48" i="7"/>
  <c r="C44" i="7"/>
  <c r="C40" i="7"/>
  <c r="C36" i="7"/>
  <c r="C32" i="7"/>
  <c r="C28" i="7"/>
  <c r="C24" i="7"/>
  <c r="C20" i="7"/>
  <c r="C16" i="7"/>
  <c r="C12" i="7"/>
  <c r="C8" i="7"/>
  <c r="B4" i="7"/>
  <c r="C4" i="7"/>
  <c r="C75" i="7"/>
  <c r="C71" i="7"/>
  <c r="C67" i="7"/>
  <c r="C63" i="7"/>
  <c r="C59" i="7"/>
  <c r="C55" i="7"/>
  <c r="C51" i="7"/>
  <c r="C47" i="7"/>
  <c r="C43" i="7"/>
  <c r="C39" i="7"/>
  <c r="C35" i="7"/>
  <c r="C31" i="7"/>
  <c r="C27" i="7"/>
  <c r="C23" i="7"/>
  <c r="C19" i="7"/>
  <c r="C15" i="7"/>
  <c r="C11" i="7"/>
  <c r="C7" i="7"/>
  <c r="C78" i="7"/>
  <c r="C74" i="7"/>
  <c r="C70" i="7"/>
  <c r="C66" i="7"/>
  <c r="C62" i="7"/>
  <c r="C58" i="7"/>
  <c r="C54" i="7"/>
  <c r="C50" i="7"/>
  <c r="C46" i="7"/>
  <c r="C42" i="7"/>
  <c r="C38" i="7"/>
  <c r="C34" i="7"/>
  <c r="C30" i="7"/>
  <c r="C26" i="7"/>
  <c r="C22" i="7"/>
  <c r="C18" i="7"/>
  <c r="C14" i="7"/>
  <c r="C10" i="7"/>
  <c r="C6" i="7"/>
  <c r="S3" i="7" l="1" a="1"/>
  <c r="S3" i="7" s="1"/>
  <c r="S4" i="7" s="1" a="1"/>
  <c r="S4" i="7" s="1"/>
  <c r="S5" i="7" s="1" a="1"/>
  <c r="S5" i="7" s="1"/>
  <c r="Q15" i="7"/>
  <c r="O17" i="7"/>
  <c r="S6" i="7" l="1" a="1"/>
  <c r="S6" i="7" s="1"/>
  <c r="S7" i="7" s="1" a="1"/>
  <c r="S7" i="7" s="1"/>
  <c r="S8" i="7" s="1" a="1"/>
  <c r="S8" i="7" s="1"/>
  <c r="O18" i="7"/>
  <c r="Q16" i="7"/>
  <c r="S9" i="7" l="1" a="1"/>
  <c r="S9" i="7" s="1"/>
  <c r="S10" i="7" s="1" a="1"/>
  <c r="S10" i="7" s="1"/>
  <c r="Q17" i="7"/>
  <c r="O19" i="7"/>
  <c r="S11" i="7" l="1" a="1"/>
  <c r="S11" i="7" s="1"/>
  <c r="S12" i="7" s="1" a="1"/>
  <c r="S12" i="7" s="1"/>
  <c r="O20" i="7"/>
  <c r="Q18" i="7"/>
  <c r="O1" i="7"/>
  <c r="P1" i="7"/>
  <c r="P2" i="7"/>
  <c r="S13" i="7" l="1" a="1"/>
  <c r="S13" i="7" s="1"/>
  <c r="S14" i="7" s="1" a="1"/>
  <c r="S14" i="7" s="1"/>
  <c r="S15" i="7" s="1" a="1"/>
  <c r="S15" i="7" s="1"/>
  <c r="S16" i="7" s="1" a="1"/>
  <c r="S16" i="7" s="1"/>
  <c r="S17" i="7" s="1" a="1"/>
  <c r="S17" i="7" s="1"/>
  <c r="S18" i="7" s="1" a="1"/>
  <c r="S18" i="7" s="1"/>
  <c r="S19" i="7" s="1" a="1"/>
  <c r="S19" i="7" s="1"/>
  <c r="S20" i="7" s="1" a="1"/>
  <c r="S20" i="7" s="1"/>
  <c r="S21" i="7" s="1" a="1"/>
  <c r="S21" i="7" s="1"/>
  <c r="S22" i="7" s="1" a="1"/>
  <c r="S22" i="7" s="1"/>
  <c r="S23" i="7" s="1" a="1"/>
  <c r="S23" i="7" s="1"/>
  <c r="S24" i="7" s="1" a="1"/>
  <c r="S24" i="7" s="1"/>
  <c r="S25" i="7" s="1" a="1"/>
  <c r="S25" i="7" s="1"/>
  <c r="S26" i="7" s="1" a="1"/>
  <c r="S26" i="7" s="1"/>
  <c r="S27" i="7" s="1" a="1"/>
  <c r="S27" i="7" s="1"/>
  <c r="S28" i="7" s="1" a="1"/>
  <c r="S28" i="7" s="1"/>
  <c r="S29" i="7" s="1" a="1"/>
  <c r="S29" i="7" s="1"/>
  <c r="S30" i="7" s="1" a="1"/>
  <c r="S30" i="7" s="1"/>
  <c r="S31" i="7" s="1" a="1"/>
  <c r="S31" i="7" s="1"/>
  <c r="S32" i="7" s="1" a="1"/>
  <c r="S32" i="7" s="1"/>
  <c r="S33" i="7" s="1" a="1"/>
  <c r="S33" i="7" s="1"/>
  <c r="S34" i="7" s="1" a="1"/>
  <c r="S34" i="7" s="1"/>
  <c r="S35" i="7" s="1" a="1"/>
  <c r="S35" i="7" s="1"/>
  <c r="S36" i="7" s="1" a="1"/>
  <c r="S36" i="7" s="1"/>
  <c r="S37" i="7" s="1" a="1"/>
  <c r="S37" i="7" s="1"/>
  <c r="S38" i="7" s="1" a="1"/>
  <c r="S38" i="7" s="1"/>
  <c r="S39" i="7" s="1" a="1"/>
  <c r="S39" i="7" s="1"/>
  <c r="S40" i="7" s="1" a="1"/>
  <c r="S40" i="7" s="1"/>
  <c r="S41" i="7" s="1" a="1"/>
  <c r="S41" i="7" s="1"/>
  <c r="S42" i="7" s="1" a="1"/>
  <c r="S42" i="7" s="1"/>
  <c r="S43" i="7" s="1" a="1"/>
  <c r="S43" i="7" s="1"/>
  <c r="S44" i="7" s="1" a="1"/>
  <c r="S44" i="7" s="1"/>
  <c r="S45" i="7" s="1" a="1"/>
  <c r="S45" i="7" s="1"/>
  <c r="S46" i="7" s="1" a="1"/>
  <c r="S46" i="7" s="1"/>
  <c r="S47" i="7" s="1" a="1"/>
  <c r="S47" i="7" s="1"/>
  <c r="S48" i="7" s="1" a="1"/>
  <c r="S48" i="7" s="1"/>
  <c r="S49" i="7" s="1" a="1"/>
  <c r="S49" i="7" s="1"/>
  <c r="S50" i="7" s="1" a="1"/>
  <c r="S50" i="7" s="1"/>
  <c r="S51" i="7" s="1" a="1"/>
  <c r="S51" i="7" s="1"/>
  <c r="S52" i="7" s="1" a="1"/>
  <c r="S52" i="7" s="1"/>
  <c r="S53" i="7" s="1" a="1"/>
  <c r="S53" i="7" s="1"/>
  <c r="S54" i="7" s="1" a="1"/>
  <c r="S54" i="7" s="1"/>
  <c r="S55" i="7" s="1" a="1"/>
  <c r="S55" i="7" s="1"/>
  <c r="S56" i="7" s="1" a="1"/>
  <c r="S56" i="7" s="1"/>
  <c r="S57" i="7" s="1" a="1"/>
  <c r="S57" i="7" s="1"/>
  <c r="S58" i="7" s="1" a="1"/>
  <c r="S58" i="7" s="1"/>
  <c r="S59" i="7" s="1" a="1"/>
  <c r="S59" i="7" s="1"/>
  <c r="S60" i="7" s="1" a="1"/>
  <c r="S60" i="7" s="1"/>
  <c r="S61" i="7" s="1" a="1"/>
  <c r="S61" i="7" s="1"/>
  <c r="S62" i="7" s="1" a="1"/>
  <c r="S62" i="7" s="1"/>
  <c r="S63" i="7" s="1" a="1"/>
  <c r="S63" i="7" s="1"/>
  <c r="S64" i="7" s="1" a="1"/>
  <c r="S64" i="7" s="1"/>
  <c r="S65" i="7" s="1" a="1"/>
  <c r="S65" i="7" s="1"/>
  <c r="S66" i="7" s="1" a="1"/>
  <c r="S66" i="7" s="1"/>
  <c r="S67" i="7" s="1" a="1"/>
  <c r="S67" i="7" s="1"/>
  <c r="S68" i="7" s="1" a="1"/>
  <c r="S68" i="7" s="1"/>
  <c r="S69" i="7" s="1" a="1"/>
  <c r="S69" i="7" s="1"/>
  <c r="S70" i="7" s="1" a="1"/>
  <c r="S70" i="7" s="1"/>
  <c r="S71" i="7" s="1" a="1"/>
  <c r="S71" i="7" s="1"/>
  <c r="S72" i="7" s="1" a="1"/>
  <c r="S72" i="7" s="1"/>
  <c r="S73" i="7" s="1" a="1"/>
  <c r="S73" i="7" s="1"/>
  <c r="S74" i="7" s="1" a="1"/>
  <c r="S74" i="7" s="1"/>
  <c r="S75" i="7" s="1" a="1"/>
  <c r="S75" i="7" s="1"/>
  <c r="S76" i="7" s="1" a="1"/>
  <c r="S76" i="7" s="1"/>
  <c r="S77" i="7" s="1" a="1"/>
  <c r="S77" i="7" s="1"/>
  <c r="S78" i="7" s="1" a="1"/>
  <c r="S78" i="7" s="1"/>
  <c r="S79" i="7" s="1" a="1"/>
  <c r="S79" i="7" s="1"/>
  <c r="S80" i="7" s="1" a="1"/>
  <c r="S80" i="7" s="1"/>
  <c r="S81" i="7" s="1" a="1"/>
  <c r="S81" i="7" s="1"/>
  <c r="S82" i="7" s="1" a="1"/>
  <c r="S82" i="7" s="1"/>
  <c r="S83" i="7" s="1" a="1"/>
  <c r="S83" i="7" s="1"/>
  <c r="S84" i="7" s="1" a="1"/>
  <c r="S84" i="7" s="1"/>
  <c r="S85" i="7" s="1" a="1"/>
  <c r="S85" i="7" s="1"/>
  <c r="S86" i="7" s="1" a="1"/>
  <c r="S86" i="7" s="1"/>
  <c r="S87" i="7" s="1" a="1"/>
  <c r="S87" i="7" s="1"/>
  <c r="S88" i="7" s="1" a="1"/>
  <c r="S88" i="7" s="1"/>
  <c r="S89" i="7" s="1" a="1"/>
  <c r="S89" i="7" s="1"/>
  <c r="S90" i="7" s="1" a="1"/>
  <c r="S90" i="7" s="1"/>
  <c r="S91" i="7" s="1" a="1"/>
  <c r="S91" i="7" s="1"/>
  <c r="S92" i="7" s="1" a="1"/>
  <c r="S92" i="7" s="1"/>
  <c r="S93" i="7" s="1" a="1"/>
  <c r="S93" i="7" s="1"/>
  <c r="S94" i="7" s="1" a="1"/>
  <c r="S94" i="7" s="1"/>
  <c r="S95" i="7" s="1" a="1"/>
  <c r="S95" i="7" s="1"/>
  <c r="S96" i="7" s="1" a="1"/>
  <c r="S96" i="7" s="1"/>
  <c r="S97" i="7" s="1" a="1"/>
  <c r="S97" i="7" s="1"/>
  <c r="S98" i="7" s="1" a="1"/>
  <c r="S98" i="7" s="1"/>
  <c r="S99" i="7" s="1" a="1"/>
  <c r="S99" i="7" s="1"/>
  <c r="S100" i="7" s="1" a="1"/>
  <c r="S100" i="7" s="1"/>
  <c r="Q19" i="7"/>
  <c r="O21" i="7"/>
  <c r="P3" i="7"/>
  <c r="O22" i="7" l="1"/>
  <c r="Q20" i="7"/>
  <c r="P4" i="7"/>
  <c r="O23" i="7" l="1"/>
  <c r="Q21" i="7"/>
  <c r="P5" i="7"/>
  <c r="Q22" i="7" l="1"/>
  <c r="O24" i="7"/>
  <c r="P6" i="7"/>
  <c r="Q23" i="7" l="1"/>
  <c r="O25" i="7"/>
  <c r="P7" i="7"/>
  <c r="O26" i="7" l="1"/>
  <c r="Q24" i="7"/>
  <c r="P8" i="7"/>
  <c r="O27" i="7" l="1"/>
  <c r="Q25" i="7"/>
  <c r="P9" i="7"/>
  <c r="Q26" i="7" l="1"/>
  <c r="O28" i="7"/>
  <c r="P10" i="7"/>
  <c r="O29" i="7" l="1"/>
  <c r="Q27" i="7"/>
  <c r="P11" i="7"/>
  <c r="Q28" i="7" l="1"/>
  <c r="P12" i="7"/>
  <c r="Q29" i="7" l="1"/>
  <c r="P13" i="7"/>
  <c r="P14" i="7" l="1"/>
  <c r="P15" i="7" l="1"/>
  <c r="P16" i="7" l="1"/>
  <c r="P17" i="7" l="1"/>
  <c r="P18" i="7" l="1"/>
  <c r="P19" i="7" l="1"/>
  <c r="P20" i="7" l="1"/>
  <c r="P21" i="7" l="1"/>
  <c r="P22" i="7" l="1"/>
  <c r="P23" i="7" l="1"/>
  <c r="P24" i="7" l="1"/>
  <c r="P25" i="7" l="1"/>
  <c r="P26" i="7" l="1"/>
  <c r="P27" i="7" l="1"/>
  <c r="P28" i="7" l="1"/>
  <c r="P29" i="7" l="1"/>
  <c r="P30" i="7" l="1"/>
  <c r="P31" i="7" l="1"/>
  <c r="P32" i="7" l="1"/>
  <c r="P33" i="7" l="1"/>
  <c r="P34" i="7" l="1"/>
  <c r="P35" i="7" l="1"/>
  <c r="P36" i="7" l="1"/>
  <c r="P37" i="7" l="1"/>
  <c r="P38" i="7" l="1"/>
  <c r="P39" i="7" l="1"/>
  <c r="P40" i="7" l="1"/>
  <c r="P41" i="7" l="1"/>
  <c r="P42" i="7" l="1"/>
  <c r="P43" i="7" l="1"/>
  <c r="P44" i="7" l="1"/>
  <c r="P45" i="7" l="1"/>
  <c r="P46" i="7" l="1"/>
  <c r="P47" i="7" l="1"/>
  <c r="P48" i="7" l="1"/>
  <c r="P49" i="7" l="1"/>
  <c r="P50" i="7" l="1"/>
  <c r="P51" i="7" l="1"/>
  <c r="P52" i="7" l="1"/>
  <c r="P53" i="7" l="1"/>
  <c r="P54" i="7" l="1"/>
  <c r="P55" i="7" l="1"/>
  <c r="P56" i="7" l="1"/>
  <c r="P57" i="7" l="1"/>
  <c r="P58" i="7" l="1"/>
  <c r="P59" i="7" l="1"/>
  <c r="P60" i="7" l="1"/>
  <c r="P61" i="7" l="1"/>
  <c r="P62" i="7" l="1"/>
  <c r="P63" i="7" l="1"/>
  <c r="P64" i="7" l="1"/>
  <c r="P65" i="7" l="1"/>
  <c r="P66" i="7" l="1"/>
  <c r="P67" i="7" l="1"/>
  <c r="P68" i="7" l="1"/>
  <c r="P69" i="7" l="1"/>
  <c r="P70" i="7" l="1"/>
  <c r="P71" i="7" l="1"/>
  <c r="P72" i="7" l="1"/>
  <c r="P73" i="7" l="1"/>
  <c r="P74" i="7" l="1"/>
  <c r="P75" i="7" l="1"/>
  <c r="P76" i="7" l="1"/>
  <c r="P77" i="7" l="1"/>
  <c r="P78" i="7" l="1"/>
  <c r="P79" i="7" l="1"/>
  <c r="P80" i="7" l="1"/>
  <c r="P81" i="7" l="1"/>
  <c r="P82" i="7" l="1"/>
  <c r="P83" i="7" l="1"/>
  <c r="P84" i="7" l="1"/>
  <c r="P85" i="7" l="1"/>
  <c r="P86" i="7" l="1"/>
  <c r="P87" i="7" l="1"/>
  <c r="P88" i="7" l="1"/>
  <c r="P89" i="7" l="1"/>
  <c r="P90" i="7" l="1"/>
  <c r="P91" i="7" l="1"/>
  <c r="P92" i="7" l="1"/>
  <c r="P93" i="7" l="1"/>
  <c r="P94" i="7" l="1"/>
  <c r="P95" i="7" l="1"/>
  <c r="P96" i="7" l="1"/>
  <c r="P97" i="7" l="1"/>
</calcChain>
</file>

<file path=xl/sharedStrings.xml><?xml version="1.0" encoding="utf-8"?>
<sst xmlns="http://schemas.openxmlformats.org/spreadsheetml/2006/main" count="146" uniqueCount="133">
  <si>
    <t>พบผลิตภัณฑ์ไม่เป็นไปตามข้อกำหนดและมีการ ออก NCR</t>
  </si>
  <si>
    <t>พบผลิตภัณฑ์ไม่เป็นไปตามข้อกำหนด มีการเครมแลกเปลี่ยนผลิตภัณฑ์</t>
  </si>
  <si>
    <t>มีเอกสารเช่น Inspection Data, Daily Report, Certificates พร้อมกับสินค้าที่ส่งมอบ</t>
  </si>
  <si>
    <t>บรรจุภัณฑ์ไม่ชำรุดเสียหายหรือสกปรก</t>
  </si>
  <si>
    <t xml:space="preserve">ปัญหาคุณภาพสินค้าหรือผลิตภัณฑ์ที่ตรวจสอบ ส่งผลกระทบต่อแผนการผลิตและแผนการส่งงานของลูกค้า </t>
  </si>
  <si>
    <t>ให้ความร่วมมือในการแก้ไขปัญหาในการจัดการผลิตภัณฑ์ที่ไม่มีไปตามข้อกำหนดหรือการเครมสินค้าเป็นอย่างดี</t>
  </si>
  <si>
    <t>จำนวนสินค้ามาครบตามใบสั่งซื้อ</t>
  </si>
  <si>
    <t>ความถูกต้องของใบส่งสินค้า/ใบกำกับภาษี/Tag</t>
  </si>
  <si>
    <t>พนักงานส่งของหรือผู้ติดต่อให้ความร่วมมือในการปฏิบัตตามข้อกำหนดของบริษัท</t>
  </si>
  <si>
    <t>ราคาต่ำกว่าราคาที่กำหนดเดิมและมีแนวโน้มลดลง</t>
  </si>
  <si>
    <t xml:space="preserve">ราคาสูงกว่าราคาที่กำหนดเดิมและมีแนวโน้มเพิ่มขึ้น </t>
  </si>
  <si>
    <t>ส่งสินค้าล่าช้ากว่าเวลากำหนดมากกว่า 3 วัน</t>
  </si>
  <si>
    <t>แจ้งข้อมูลการขอส่งสินค้าหรือจำนวนสินค้าไม่ได้ตามที่สั่งซื้อ น้อยกว่า 3 วันก่อนครบกำหนดการส่งมอบ</t>
  </si>
  <si>
    <t>สามารถจัดส่งสินค้าเร็วกว่าเวลาที่กำหนดเมื่อมีความต้องการใช้สินค้าเร่งด่วน</t>
  </si>
  <si>
    <t>การให้ความร่วมมือต่อบริษัท และลูกค้าในการรักษาความสะอาด และความเป็นระเบียบเรียบร้อย</t>
  </si>
  <si>
    <t xml:space="preserve">คัดแยก และทิ้งขยะ ตามประเภทที่ บริษัท หรือลูกค้ากำหนดไว้อย่างถูกต้อง </t>
  </si>
  <si>
    <t>PO No.</t>
  </si>
  <si>
    <t>PR No.</t>
  </si>
  <si>
    <t>(ใบสั่งซื้อเลขที่)</t>
  </si>
  <si>
    <t>(วันที่ สั่งซื้อ)</t>
  </si>
  <si>
    <t>Date of Purchase</t>
  </si>
  <si>
    <t>Description</t>
  </si>
  <si>
    <t>(รายละเอียดคำสั่งซื้อ)</t>
  </si>
  <si>
    <t>Vendor Name</t>
  </si>
  <si>
    <t>(ผู้จำหน่าย / ผู้ให้บริการ)</t>
  </si>
  <si>
    <t>Quanitity of Purchase</t>
  </si>
  <si>
    <t>(จำนวนที่สั่งซื้อ)</t>
  </si>
  <si>
    <t>(กำหนดส่งมอบ)</t>
  </si>
  <si>
    <t>Actually Received Date</t>
  </si>
  <si>
    <t>Due to Receive Date</t>
  </si>
  <si>
    <t>(วันที่ส่งมอบ)</t>
  </si>
  <si>
    <t>Quanitity of Received</t>
  </si>
  <si>
    <t>(จำนวนที่รับสินค้า)</t>
  </si>
  <si>
    <t>ส่งสินค้าล่าช้าทำให้เกิดค่าใช้จ่ายพิเศษ Premium freight</t>
  </si>
  <si>
    <t>(ใบขอซื้อเลขที่)</t>
  </si>
  <si>
    <t>ความสม่ำเสมอของคุณาพสินค้าหรือบริการ</t>
  </si>
  <si>
    <t>อัตราการเกิดปัญหาหรือข้อร้องเรียนต่าง ๆ</t>
  </si>
  <si>
    <t>การตอบกลับปัญหาด้านข้อร้องเรียนด้านคุณภาพ</t>
  </si>
  <si>
    <t>ความเสียหายทำให้เกิดค่าใช้จ่ายพิเศษ</t>
  </si>
  <si>
    <t>Price / Unit</t>
  </si>
  <si>
    <t>(ราคาต่อหน่วย)</t>
  </si>
  <si>
    <t>ปรับลดราคาสินค้า / บริการ</t>
  </si>
  <si>
    <t>ปรับขึ้นราคาสินค้า / บริการ</t>
  </si>
  <si>
    <t>ความสามารถในการจัดส่งสินค้า</t>
  </si>
  <si>
    <t>ความสามารถในการจัดส่งสินค้าในกรณีเร่งด่วน</t>
  </si>
  <si>
    <t>ความสามารถในการแก้ไขและป้องกันปัญหา</t>
  </si>
  <si>
    <t>ผลกระทบถึงลูกค้าหยุดสายการผลิต</t>
  </si>
  <si>
    <t>การแจ้งข้อมูลการเปลี่ยนแปลงการส่งมอบ น้อยกว่า 5 วันก่อนการส่งมอบ</t>
  </si>
  <si>
    <t>ไม่พบ</t>
  </si>
  <si>
    <t>ไม่มี NCR</t>
  </si>
  <si>
    <t>มี NCR</t>
  </si>
  <si>
    <t>มี NCR ปัญหาเดิม</t>
  </si>
  <si>
    <t>ไม่มีการเครมสินค้า</t>
  </si>
  <si>
    <t>มีการเครมสินค้า</t>
  </si>
  <si>
    <t>ครบ</t>
  </si>
  <si>
    <t>ไม่ครบ</t>
  </si>
  <si>
    <t>พบ</t>
  </si>
  <si>
    <t>ใช่</t>
  </si>
  <si>
    <t>ไม่ใช่</t>
  </si>
  <si>
    <t>ถูกต้อง</t>
  </si>
  <si>
    <t>ไม่ถูกต้อง</t>
  </si>
  <si>
    <t>ให้ความร่วมมือ</t>
  </si>
  <si>
    <t>ไม่ให้ความร่วมมือ</t>
  </si>
  <si>
    <t>Step</t>
  </si>
  <si>
    <t>ลำดับ</t>
  </si>
  <si>
    <t>Total</t>
  </si>
  <si>
    <t>คุณภาพ และการบริการ</t>
  </si>
  <si>
    <t xml:space="preserve">การส่งมอบ และการบริการ </t>
  </si>
  <si>
    <t>ห้ความร่วมมือในการอนุรักษ์ทรัพยากรของบริษัท หรือของลูกค้า เช่น ปิดน้ำ ปิดไฟฟ้าเมื่อไม่ใช้งาน ฯลฯ</t>
  </si>
  <si>
    <t>การก่อมลภาวะต่างๆ เช่น  น้ำมันหรือสารเคมีหกรั่วไหล / ฝุ่น,ควันดำ,ฟูมโลหะ,กลิ่น หรือไอเคมี / เสียงดัง / ความร้อนฯลฯ</t>
  </si>
  <si>
    <t xml:space="preserve">อุบัติเหตุ หรือการมีส่วนร่วมในการก่อให้เกิดอุบัติเหตุระหว่างการจัดซื้อ/จัดจ้าง </t>
  </si>
  <si>
    <t>พฤติการณ์ที่ไม่ปลอดภัย เช่น การขับขี่ยานพาหนะที่ไม่เหมาะสม,การทำงานที่เสี่ยงอันตรายโดยไม่มีการควบคุมหรือการป้องกัน,การไม่ปฏิบัติตามกฎหมาย สัญลักษณ์ หรือป้ายเตือน กฎความปลอดภัย ของบริษัท และของลูกค้า เป็นต้น</t>
  </si>
  <si>
    <t>ได้รับการรับรอง ISO/IEC17025 ในขอบข่ายที่ใช้บริการ</t>
  </si>
  <si>
    <t>เป็นบริษัทผู้ผลิต หรือ ได้รับการรับรองความสามารถในการสอบเทียบ จาก บ.ผู้ผลิต</t>
  </si>
  <si>
    <t>ได้รับการรับรองจากลูกค้า</t>
  </si>
  <si>
    <t>การรายงานผลการสอบเทียบสามารถสอบกลับถึงมาตรฐานระดับชาติได้</t>
  </si>
  <si>
    <t>BMC อยู่ในเกณฑ์ที่เหมาะสม(4 ถึง 10 เท่า ของ accuracyของเครื่องมือที่ใช้บริการ)</t>
  </si>
  <si>
    <t>ในกรณีที่ผลของการวัด Out of Spec. สามารถปรับแต่งให้อยู่ใน Spec.</t>
  </si>
  <si>
    <t xml:space="preserve">การให้คำปรึกษากรณีมีข้อสงสัยในผลการสอบเทียบ </t>
  </si>
  <si>
    <t xml:space="preserve">การให้คำปรึกษาเกี่ยวกับความรู้ทางด้านการสอบเทียบ </t>
  </si>
  <si>
    <t xml:space="preserve">คุณภาพการขนย้ายเครื่องมือ(มีการป้องกันความเสียหายระหว่างการขนย้าย) </t>
  </si>
  <si>
    <t>คุณภาพของเครื่องมือหลังการสอบเทียบ</t>
  </si>
  <si>
    <t>สอบเทียบเสร็จในเวลาที่นัดหมาย</t>
  </si>
  <si>
    <t>ให้บริการสอบเทียบได้ตามเวลาที่ต้องการในกรณีเร่งด่วน</t>
  </si>
  <si>
    <t xml:space="preserve">ราคาเท่ากับราคาเดิม </t>
  </si>
  <si>
    <t>ราคาสูงกว่าราคาที่กำหนดเดิมและมีแนวโน้มเพิ่มขึ้น</t>
  </si>
  <si>
    <t>Column3</t>
  </si>
  <si>
    <t>Column4</t>
  </si>
  <si>
    <t>Column5</t>
  </si>
  <si>
    <t>Column6</t>
  </si>
  <si>
    <t>Column7</t>
  </si>
  <si>
    <t>Column8</t>
  </si>
  <si>
    <t>ราคาต่ำกว่าราคาที่กำหนดเดิมและมีแนวโน้มลดลง2</t>
  </si>
  <si>
    <t>เดือน2</t>
  </si>
  <si>
    <t>Quarter</t>
  </si>
  <si>
    <t>Month</t>
  </si>
  <si>
    <t>Supplier&amp;Quarter</t>
  </si>
  <si>
    <t>Supplier&amp;month</t>
  </si>
  <si>
    <t>พนักงานส่งของหรือผู้ติดต่อให้ความร่วมมือในการปฏิบัตตามข้อกำหนดของบริษัท2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</si>
  <si>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</si>
  <si>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</si>
  <si>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</si>
  <si>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</si>
  <si>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</si>
  <si>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</si>
  <si>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</si>
  <si>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</si>
  <si>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</si>
  <si>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</si>
  <si>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</si>
  <si>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</si>
  <si>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Column1</t>
  </si>
  <si>
    <t>น้ำดื่ม</t>
  </si>
  <si>
    <t>อาหาร</t>
  </si>
  <si>
    <t>ขนม</t>
  </si>
  <si>
    <t>สมใจ สายสี่</t>
  </si>
  <si>
    <t>Seven</t>
  </si>
  <si>
    <t>Top</t>
  </si>
  <si>
    <t>ขวด</t>
  </si>
  <si>
    <t>จาน</t>
  </si>
  <si>
    <t>ซอง</t>
  </si>
  <si>
    <t>PO2018-001</t>
  </si>
  <si>
    <t>PR18-01</t>
  </si>
  <si>
    <t>ขอความช่วยเหลือ</t>
  </si>
  <si>
    <t>1. ใน Userform 1 เมื่อค้นหาข้อมูลจาก sheet DataInput จากนั้นทำการแก้ไขข้อมูลและบันทึก โดยกดปุ่มบันทึกข้อมูลการสั่งซื้อ</t>
  </si>
  <si>
    <t>ข้อมูลจะบันทึกในบรรทัดถัดไป ไม่แก้ไขข้อมูลให้แถวที่เลือกค่ะ</t>
  </si>
  <si>
    <t>2. ใน UserFom 1 เมื่อคลิกปุ่มถัดไปและก่อนหน้าก็ ข้อมูลที่แสดงไม่ตรงกับแถวที่อยู่ถัดไปและก่อนหน้าค่ะ</t>
  </si>
  <si>
    <t>PO2018-002</t>
  </si>
  <si>
    <t>PO2018-003</t>
  </si>
  <si>
    <t>PO2018-004</t>
  </si>
  <si>
    <t>PR18-02</t>
  </si>
  <si>
    <t>PR18-03</t>
  </si>
  <si>
    <t>PR18-04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</si>
</sst>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(* #,##0.00_);_(* \(#,##0.00\);_(* &quot;-&quot;??_);_(@_)"/>
    <numFmt numFmtId="166" formatCode="&quot;Quarter &quot;0"/>
    <numFmt numFmtId="167" formatCode="[$-F800]dddd\,\ mmmm\ dd\,\ yyyy"/>
    <numFmt numFmtId="168" formatCode="mmmm"/>
    <numFmt numFmtId="169" formatCode="_-* #,##0.00_-;\-* #,##0.00_-;_-* &quot;-&quot;??_-;_-@_-"/>
    <numFmt numFmtId="170" formatCode="_-[$฿-41E]* #,##0.00_-;\-[$฿-41E]* #,##0.00_-;_-[$฿-41E]* &quot;-&quot;??_-;_-@_-"/>
  </numFmts>
  <fonts count="15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0"/>
      <name val="Arial"/>
      <family val="2"/>
    </font>
    <font>
      <sz val="8"/>
      <name val="Tahoma"/>
      <family val="2"/>
    </font>
    <font>
      <sz val="8"/>
      <color rgb="FF000000"/>
      <name val="Segoe UI"/>
      <family val="2"/>
    </font>
    <font>
      <sz val="12"/>
      <name val="Browallia New"/>
      <family val="2"/>
    </font>
    <font>
      <sz val="12"/>
      <color rgb="FFC00000"/>
      <name val="Browallia New"/>
      <family val="2"/>
    </font>
    <font>
      <b/>
      <sz val="12"/>
      <color rgb="FFC00000"/>
      <name val="Browallia New"/>
      <family val="2"/>
    </font>
    <font>
      <sz val="12"/>
      <color theme="1"/>
      <name val="Browallia New"/>
      <family val="2"/>
    </font>
    <font>
      <sz val="8"/>
      <color theme="1"/>
      <name val="Browallia New"/>
      <family val="2"/>
    </font>
    <font>
      <sz val="11"/>
      <color theme="1"/>
      <name val="Browallia New"/>
      <family val="2"/>
    </font>
    <font>
      <sz val="5"/>
      <color theme="1"/>
      <name val="Browallia New"/>
      <family val="2"/>
    </font>
    <font>
      <b/>
      <sz val="5"/>
      <color theme="1"/>
      <name val="Browallia New"/>
      <family val="2"/>
    </font>
    <font>
      <sz val="14"/>
      <color rgb="FF000000"/>
      <name val="Browallia New"/>
      <family val="2"/>
    </font>
    <font>
      <b/>
      <sz val="12"/>
      <color theme="1"/>
      <name val="Browallia New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theme="0" tint="-0.499984740745262"/>
      </left>
      <right/>
      <top/>
      <bottom/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</borders>
  <cellStyleXfs count="8">
    <xf numFmtId="0" fontId="0" fillId="0" borderId="0"/>
    <xf numFmtId="0" fontId="1" fillId="0" borderId="0"/>
    <xf numFmtId="0" fontId="2" fillId="0" borderId="0"/>
    <xf numFmtId="9" fontId="3" fillId="0" borderId="0" applyFill="0" applyBorder="0" applyAlignment="0" applyProtection="0"/>
    <xf numFmtId="9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69" fontId="1" fillId="0" borderId="0" applyFont="0" applyFill="0" applyBorder="0" applyAlignment="0" applyProtection="0"/>
  </cellStyleXfs>
  <cellXfs count="45">
    <xf numFmtId="0" fontId="0" fillId="0" borderId="0" xfId="0"/>
    <xf numFmtId="0" fontId="0" fillId="0" borderId="0" xfId="0" applyAlignment="1">
      <alignment horizontal="left"/>
    </xf>
    <xf numFmtId="0" fontId="5" fillId="0" borderId="0" xfId="0" applyFont="1" applyFill="1" applyBorder="1" applyAlignment="1">
      <alignment horizontal="center"/>
    </xf>
    <xf numFmtId="0" fontId="5" fillId="0" borderId="0" xfId="0" applyFont="1" applyFill="1" applyBorder="1"/>
    <xf numFmtId="0" fontId="5" fillId="0" borderId="0" xfId="0" applyFont="1" applyFill="1" applyBorder="1" applyAlignment="1">
      <alignment horizontal="left"/>
    </xf>
    <xf numFmtId="0" fontId="5" fillId="2" borderId="1" xfId="0" applyFont="1" applyFill="1" applyBorder="1" applyAlignment="1">
      <alignment horizontal="center"/>
    </xf>
    <xf numFmtId="0" fontId="5" fillId="2" borderId="1" xfId="0" applyFont="1" applyFill="1" applyBorder="1"/>
    <xf numFmtId="170" fontId="0" fillId="0" borderId="0" xfId="5" applyNumberFormat="1" applyFont="1"/>
    <xf numFmtId="0" fontId="0" fillId="0" borderId="0" xfId="0" applyAlignment="1">
      <alignment horizontal="center"/>
    </xf>
    <xf numFmtId="0" fontId="8" fillId="0" borderId="0" xfId="0" applyFont="1" applyFill="1" applyBorder="1" applyAlignment="1">
      <alignment horizontal="center"/>
    </xf>
    <xf numFmtId="0" fontId="8" fillId="0" borderId="0" xfId="0" applyNumberFormat="1" applyFont="1" applyFill="1" applyBorder="1" applyAlignment="1">
      <alignment horizontal="center"/>
    </xf>
    <xf numFmtId="167" fontId="8" fillId="0" borderId="0" xfId="0" applyNumberFormat="1" applyFont="1" applyFill="1" applyBorder="1" applyAlignment="1">
      <alignment horizontal="center"/>
    </xf>
    <xf numFmtId="43" fontId="8" fillId="0" borderId="0" xfId="5" applyFont="1" applyFill="1" applyBorder="1" applyAlignment="1">
      <alignment horizontal="center"/>
    </xf>
    <xf numFmtId="4" fontId="8" fillId="0" borderId="0" xfId="0" applyNumberFormat="1" applyFont="1" applyFill="1" applyBorder="1" applyAlignment="1">
      <alignment horizontal="center"/>
    </xf>
    <xf numFmtId="167" fontId="9" fillId="0" borderId="0" xfId="0" applyNumberFormat="1" applyFont="1" applyFill="1" applyBorder="1" applyAlignment="1">
      <alignment horizontal="center" vertical="center" wrapText="1"/>
    </xf>
    <xf numFmtId="0" fontId="9" fillId="0" borderId="0" xfId="0" applyNumberFormat="1" applyFont="1" applyFill="1" applyBorder="1" applyAlignment="1">
      <alignment horizontal="center" vertical="center" wrapText="1"/>
    </xf>
    <xf numFmtId="0" fontId="8" fillId="0" borderId="0" xfId="0" applyFont="1" applyFill="1" applyBorder="1"/>
    <xf numFmtId="167" fontId="8" fillId="0" borderId="0" xfId="0" applyNumberFormat="1" applyFont="1" applyFill="1" applyBorder="1" applyAlignment="1">
      <alignment horizontal="right"/>
    </xf>
    <xf numFmtId="0" fontId="8" fillId="0" borderId="0" xfId="0" applyFont="1" applyFill="1" applyBorder="1" applyAlignment="1">
      <alignment horizontal="left"/>
    </xf>
    <xf numFmtId="43" fontId="8" fillId="0" borderId="0" xfId="5" applyNumberFormat="1" applyFont="1" applyFill="1" applyBorder="1" applyAlignment="1">
      <alignment horizontal="center"/>
    </xf>
    <xf numFmtId="4" fontId="8" fillId="0" borderId="0" xfId="0" applyNumberFormat="1" applyFont="1" applyFill="1" applyBorder="1"/>
    <xf numFmtId="168" fontId="8" fillId="0" borderId="0" xfId="0" applyNumberFormat="1" applyFont="1" applyFill="1" applyBorder="1" applyAlignment="1">
      <alignment horizontal="center"/>
    </xf>
    <xf numFmtId="166" fontId="8" fillId="0" borderId="0" xfId="0" applyNumberFormat="1" applyFont="1" applyFill="1" applyBorder="1"/>
    <xf numFmtId="43" fontId="8" fillId="0" borderId="0" xfId="5" applyNumberFormat="1" applyFont="1" applyFill="1" applyBorder="1" applyAlignment="1">
      <alignment horizontal="left"/>
    </xf>
    <xf numFmtId="0" fontId="8" fillId="0" borderId="0" xfId="0" applyNumberFormat="1" applyFont="1" applyFill="1" applyBorder="1" applyAlignment="1">
      <alignment horizontal="right"/>
    </xf>
    <xf numFmtId="43" fontId="8" fillId="0" borderId="0" xfId="5" applyFont="1" applyFill="1" applyBorder="1" applyAlignment="1">
      <alignment horizontal="left"/>
    </xf>
    <xf numFmtId="0" fontId="5" fillId="2" borderId="2" xfId="0" applyFont="1" applyFill="1" applyBorder="1"/>
    <xf numFmtId="0" fontId="5" fillId="2" borderId="3" xfId="0" applyFont="1" applyFill="1" applyBorder="1"/>
    <xf numFmtId="167" fontId="10" fillId="0" borderId="0" xfId="0" applyNumberFormat="1" applyFont="1" applyFill="1" applyBorder="1" applyAlignment="1">
      <alignment horizontal="center" vertical="center" wrapText="1"/>
    </xf>
    <xf numFmtId="167" fontId="11" fillId="0" borderId="0" xfId="0" applyNumberFormat="1" applyFont="1" applyFill="1" applyBorder="1" applyAlignment="1">
      <alignment horizontal="center" vertical="center" wrapText="1"/>
    </xf>
    <xf numFmtId="167" fontId="12" fillId="0" borderId="0" xfId="0" applyNumberFormat="1" applyFont="1" applyFill="1" applyBorder="1" applyAlignment="1">
      <alignment horizontal="center" vertical="center" wrapText="1"/>
    </xf>
    <xf numFmtId="168" fontId="0" fillId="0" borderId="0" xfId="0" applyNumberFormat="1"/>
    <xf numFmtId="0" fontId="5" fillId="2" borderId="0" xfId="0" applyFont="1" applyFill="1" applyBorder="1"/>
    <xf numFmtId="0" fontId="6" fillId="0" borderId="0" xfId="0" applyNumberFormat="1" applyFont="1" applyFill="1" applyBorder="1" applyAlignment="1">
      <alignment horizontal="center"/>
    </xf>
    <xf numFmtId="0" fontId="7" fillId="0" borderId="0" xfId="0" applyNumberFormat="1" applyFont="1" applyFill="1" applyBorder="1" applyAlignment="1">
      <alignment horizontal="center"/>
    </xf>
    <xf numFmtId="168" fontId="6" fillId="0" borderId="0" xfId="0" applyNumberFormat="1" applyFont="1" applyFill="1" applyBorder="1" applyAlignment="1">
      <alignment horizontal="center"/>
    </xf>
    <xf numFmtId="166" fontId="6" fillId="0" borderId="0" xfId="0" applyNumberFormat="1" applyFont="1" applyFill="1" applyBorder="1"/>
    <xf numFmtId="0" fontId="6" fillId="0" borderId="0" xfId="0" applyFont="1" applyFill="1" applyBorder="1"/>
    <xf numFmtId="0" fontId="6" fillId="0" borderId="0" xfId="0" applyFont="1" applyFill="1" applyBorder="1" applyAlignment="1">
      <alignment horizontal="center"/>
    </xf>
    <xf numFmtId="0" fontId="14" fillId="0" borderId="0" xfId="0" applyNumberFormat="1" applyFont="1" applyFill="1" applyBorder="1" applyAlignment="1">
      <alignment horizontal="center"/>
    </xf>
    <xf numFmtId="0" fontId="8" fillId="0" borderId="0" xfId="0" applyNumberFormat="1" applyFont="1" applyFill="1" applyBorder="1"/>
    <xf numFmtId="0" fontId="5" fillId="0" borderId="2" xfId="0" applyFont="1" applyFill="1" applyBorder="1"/>
    <xf numFmtId="0" fontId="5" fillId="0" borderId="1" xfId="0" applyFont="1" applyFill="1" applyBorder="1" applyAlignment="1">
      <alignment horizontal="center"/>
    </xf>
    <xf numFmtId="0" fontId="5" fillId="0" borderId="1" xfId="0" applyFont="1" applyFill="1" applyBorder="1"/>
    <xf numFmtId="0" fontId="5" fillId="0" borderId="3" xfId="0" applyFont="1" applyFill="1" applyBorder="1"/>
  </cellXfs>
  <cellStyles count="8">
    <cellStyle name="Comma" xfId="5" builtinId="3"/>
    <cellStyle name="Comma 2" xfId="7" xr:uid="{75F2FEB7-C24B-4D72-A0BB-3674C318A24C}"/>
    <cellStyle name="Normal" xfId="0" builtinId="0"/>
    <cellStyle name="Normal 2" xfId="2" xr:uid="{09EEAD00-9611-42A1-A10E-10294C749A9C}"/>
    <cellStyle name="Normal 3" xfId="6" xr:uid="{7B0877AE-612A-4E0E-93C5-A07F59038ACB}"/>
    <cellStyle name="Normal 4" xfId="1" xr:uid="{00000000-0005-0000-0000-000001000000}"/>
    <cellStyle name="Percent 2" xfId="3" xr:uid="{B2C5F089-256A-4E43-BE89-21FF9BC0CE0A}"/>
    <cellStyle name="Percent 3" xfId="4" xr:uid="{49649741-5FD4-455C-80DA-347B7E76E3E5}"/>
  </cellStyles>
  <dxfs count="7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rowallia New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rowallia New"/>
        <family val="2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rowallia New"/>
        <family val="2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rowallia New"/>
        <family val="2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rowallia New"/>
        <family val="2"/>
        <scheme val="none"/>
      </font>
      <numFmt numFmtId="166" formatCode="&quot;Quarter &quot;0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rowallia New"/>
        <family val="2"/>
        <scheme val="none"/>
      </font>
      <numFmt numFmtId="168" formatCode="mmmm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rowallia New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rowallia New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rowallia New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rowallia New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rowallia New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rowallia New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rowallia New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rowallia New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rowallia New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rowallia New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rowallia New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rowallia New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rowallia New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rowallia New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rowallia New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rowallia New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rowallia New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rowallia New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rowallia New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rowallia New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rowallia New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rowallia New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rowallia New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rowallia New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rowallia New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rowallia New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rowallia New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rowallia New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rowallia New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rowallia New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rowallia New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rowallia New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rowallia New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rowallia New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rowallia New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rowallia New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rowallia New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rowallia New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rowallia New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rowallia New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rowallia New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rowallia New"/>
        <family val="2"/>
        <scheme val="none"/>
      </font>
      <numFmt numFmtId="167" formatCode="[$-F800]dddd\,\ mmmm\ dd\,\ 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1"/>
        <name val="Browallia New"/>
        <family val="2"/>
        <scheme val="none"/>
      </font>
      <alignment horizontal="center" textRotation="0" indent="0" justifyLastLine="0" shrinkToFit="0" readingOrder="0"/>
    </dxf>
    <dxf>
      <font>
        <strike val="0"/>
        <outline val="0"/>
        <shadow val="0"/>
        <u val="none"/>
        <vertAlign val="baseline"/>
        <color theme="1"/>
        <name val="Browallia New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rowallia New"/>
        <family val="2"/>
        <scheme val="none"/>
      </font>
      <numFmt numFmtId="167" formatCode="[$-F800]dddd\,\ mmmm\ dd\,\ 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rowallia New"/>
        <family val="2"/>
        <scheme val="none"/>
      </font>
      <numFmt numFmtId="167" formatCode="[$-F800]dddd\,\ mmmm\ dd\,\ 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1"/>
        <name val="Browallia New"/>
        <family val="2"/>
        <scheme val="none"/>
      </font>
      <alignment horizontal="center" textRotation="0" indent="0" justifyLastLine="0" shrinkToFit="0" readingOrder="0"/>
    </dxf>
    <dxf>
      <font>
        <strike val="0"/>
        <outline val="0"/>
        <shadow val="0"/>
        <u val="none"/>
        <vertAlign val="baseline"/>
        <color theme="1"/>
        <name val="Browallia New"/>
        <family val="2"/>
        <scheme val="none"/>
      </font>
      <alignment horizontal="center" textRotation="0" indent="0" justifyLastLine="0" shrinkToFit="0" readingOrder="0"/>
    </dxf>
    <dxf>
      <font>
        <strike val="0"/>
        <outline val="0"/>
        <shadow val="0"/>
        <u val="none"/>
        <vertAlign val="baseline"/>
        <color theme="1"/>
        <name val="Browallia New"/>
        <family val="2"/>
        <scheme val="none"/>
      </font>
      <alignment horizontal="center" textRotation="0" indent="0" justifyLastLine="0" shrinkToFit="0" readingOrder="0"/>
    </dxf>
    <dxf>
      <font>
        <strike val="0"/>
        <outline val="0"/>
        <shadow val="0"/>
        <u val="none"/>
        <vertAlign val="baseline"/>
        <color theme="1"/>
        <name val="Browallia New"/>
        <family val="2"/>
        <scheme val="none"/>
      </font>
      <alignment horizontal="center" textRotation="0" indent="0" justifyLastLine="0" shrinkToFit="0" readingOrder="0"/>
    </dxf>
    <dxf>
      <font>
        <strike val="0"/>
        <outline val="0"/>
        <shadow val="0"/>
        <u val="none"/>
        <vertAlign val="baseline"/>
        <color theme="1"/>
        <name val="Browallia New"/>
        <family val="2"/>
        <scheme val="none"/>
      </font>
      <alignment horizontal="center" textRotation="0" indent="0" justifyLastLine="0" shrinkToFit="0" readingOrder="0"/>
    </dxf>
    <dxf>
      <font>
        <strike val="0"/>
        <outline val="0"/>
        <shadow val="0"/>
        <u val="none"/>
        <vertAlign val="baseline"/>
        <color theme="1"/>
        <name val="Browallia New"/>
        <family val="2"/>
        <scheme val="none"/>
      </font>
      <alignment horizontal="center" textRotation="0" indent="0" justifyLastLine="0" shrinkToFit="0" readingOrder="0"/>
    </dxf>
    <dxf>
      <font>
        <strike val="0"/>
        <outline val="0"/>
        <shadow val="0"/>
        <u val="none"/>
        <vertAlign val="baseline"/>
        <color theme="1"/>
        <name val="Browallia New"/>
        <family val="2"/>
        <scheme val="none"/>
      </font>
      <alignment horizontal="center" textRotation="0" indent="0" justifyLastLine="0" shrinkToFit="0" readingOrder="0"/>
    </dxf>
    <dxf>
      <font>
        <strike val="0"/>
        <outline val="0"/>
        <shadow val="0"/>
        <u val="none"/>
        <vertAlign val="baseline"/>
        <color theme="1"/>
        <name val="Browallia New"/>
        <family val="2"/>
        <scheme val="none"/>
      </font>
      <alignment horizontal="center" textRotation="0" indent="0" justifyLastLine="0" shrinkToFit="0" readingOrder="0"/>
    </dxf>
    <dxf>
      <font>
        <strike val="0"/>
        <outline val="0"/>
        <shadow val="0"/>
        <u val="none"/>
        <vertAlign val="baseline"/>
        <color theme="1"/>
        <name val="Browallia New"/>
        <family val="2"/>
        <scheme val="none"/>
      </font>
      <alignment horizontal="center" textRotation="0" indent="0" justifyLastLine="0" shrinkToFit="0" readingOrder="0"/>
    </dxf>
    <dxf>
      <font>
        <strike val="0"/>
        <outline val="0"/>
        <shadow val="0"/>
        <u val="none"/>
        <vertAlign val="baseline"/>
        <color theme="1"/>
        <name val="Browallia New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rowallia New"/>
        <family val="2"/>
        <scheme val="none"/>
      </font>
      <numFmt numFmtId="167" formatCode="[$-F800]dddd\,\ mmmm\ dd\,\ yyyy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rowallia New"/>
        <family val="2"/>
        <scheme val="none"/>
      </font>
      <numFmt numFmtId="167" formatCode="[$-F800]dddd\,\ mmmm\ dd\,\ yyyy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rowallia New"/>
        <family val="2"/>
        <scheme val="none"/>
      </font>
      <numFmt numFmtId="4" formatCode="#,##0.00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rowallia New"/>
        <family val="2"/>
        <scheme val="none"/>
      </font>
      <numFmt numFmtId="4" formatCode="#,##0.00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rowallia New"/>
        <family val="2"/>
        <scheme val="none"/>
      </font>
      <numFmt numFmtId="35" formatCode="_(* #,##0.00_);_(* \(#,##0.00\);_(* &quot;-&quot;??_);_(@_)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rowallia New"/>
        <family val="2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rowallia New"/>
        <family val="2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rowallia New"/>
        <family val="2"/>
        <scheme val="none"/>
      </font>
      <numFmt numFmtId="167" formatCode="[$-F800]dddd\,\ mmmm\ dd\,\ yyyy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rowallia New"/>
        <family val="2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rowallia New"/>
        <family val="2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rowallia New"/>
        <family val="2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border outline="0">
        <left style="thin">
          <color theme="0" tint="-0.499984740745262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rowallia New"/>
        <family val="2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rowallia New"/>
        <family val="2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</dxfs>
  <tableStyles count="0" defaultTableStyle="TableStyleMedium9" defaultPivotStyle="PivotStyleLight16"/>
  <colors>
    <mruColors>
      <color rgb="FFFFC7CE"/>
      <color rgb="FFFF9999"/>
      <color rgb="FF0000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GBox"/>
</file>

<file path=xl/ctrlProps/ctrlProp2.xml><?xml version="1.0" encoding="utf-8"?>
<formControlPr xmlns="http://schemas.microsoft.com/office/spreadsheetml/2009/9/main" objectType="GBox"/>
</file>

<file path=xl/ctrlProps/ctrlProp3.xml><?xml version="1.0" encoding="utf-8"?>
<formControlPr xmlns="http://schemas.microsoft.com/office/spreadsheetml/2009/9/main" objectType="GBox"/>
</file>

<file path=xl/ctrlProps/ctrlProp4.xml><?xml version="1.0" encoding="utf-8"?>
<formControlPr xmlns="http://schemas.microsoft.com/office/spreadsheetml/2009/9/main" objectType="GBox"/>
</file>

<file path=xl/ctrlProps/ctrlProp5.xml><?xml version="1.0" encoding="utf-8"?>
<formControlPr xmlns="http://schemas.microsoft.com/office/spreadsheetml/2009/9/main" objectType="GBox"/>
</file>

<file path=xl/ctrlProps/ctrlProp6.xml><?xml version="1.0" encoding="utf-8"?>
<formControlPr xmlns="http://schemas.microsoft.com/office/spreadsheetml/2009/9/main" objectType="GBox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12" Type="http://schemas.openxmlformats.org/officeDocument/2006/relationships/image" Target="../media/image12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11" Type="http://schemas.openxmlformats.org/officeDocument/2006/relationships/image" Target="../media/image11.emf"/><Relationship Id="rId5" Type="http://schemas.openxmlformats.org/officeDocument/2006/relationships/image" Target="../media/image5.emf"/><Relationship Id="rId10" Type="http://schemas.openxmlformats.org/officeDocument/2006/relationships/image" Target="../media/image10.emf"/><Relationship Id="rId4" Type="http://schemas.openxmlformats.org/officeDocument/2006/relationships/image" Target="../media/image4.emf"/><Relationship Id="rId9" Type="http://schemas.openxmlformats.org/officeDocument/2006/relationships/image" Target="../media/image9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200025</xdr:colOff>
          <xdr:row>3</xdr:row>
          <xdr:rowOff>38100</xdr:rowOff>
        </xdr:from>
        <xdr:to>
          <xdr:col>0</xdr:col>
          <xdr:colOff>2486025</xdr:colOff>
          <xdr:row>5</xdr:row>
          <xdr:rowOff>104775</xdr:rowOff>
        </xdr:to>
        <xdr:sp macro="" textlink="">
          <xdr:nvSpPr>
            <xdr:cNvPr id="37889" name="CommandButton1" hidden="1">
              <a:extLst>
                <a:ext uri="{63B3BB69-23CF-44E3-9099-C40C66FF867C}">
                  <a14:compatExt spid="_x0000_s37889"/>
                </a:ext>
                <a:ext uri="{FF2B5EF4-FFF2-40B4-BE49-F238E27FC236}">
                  <a16:creationId xmlns:a16="http://schemas.microsoft.com/office/drawing/2014/main" id="{00000000-0008-0000-0100-0000019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5029200</xdr:colOff>
          <xdr:row>2</xdr:row>
          <xdr:rowOff>38100</xdr:rowOff>
        </xdr:from>
        <xdr:to>
          <xdr:col>0</xdr:col>
          <xdr:colOff>10544175</xdr:colOff>
          <xdr:row>16</xdr:row>
          <xdr:rowOff>190500</xdr:rowOff>
        </xdr:to>
        <xdr:sp macro="" textlink="">
          <xdr:nvSpPr>
            <xdr:cNvPr id="37890" name="Group Box 2" hidden="1">
              <a:extLst>
                <a:ext uri="{63B3BB69-23CF-44E3-9099-C40C66FF867C}">
                  <a14:compatExt spid="_x0000_s37890"/>
                </a:ext>
                <a:ext uri="{FF2B5EF4-FFF2-40B4-BE49-F238E27FC236}">
                  <a16:creationId xmlns:a16="http://schemas.microsoft.com/office/drawing/2014/main" id="{00000000-0008-0000-0100-0000029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Direct Supply Evaluation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152400</xdr:colOff>
          <xdr:row>17</xdr:row>
          <xdr:rowOff>57150</xdr:rowOff>
        </xdr:from>
        <xdr:to>
          <xdr:col>0</xdr:col>
          <xdr:colOff>10553700</xdr:colOff>
          <xdr:row>25</xdr:row>
          <xdr:rowOff>180975</xdr:rowOff>
        </xdr:to>
        <xdr:sp macro="" textlink="">
          <xdr:nvSpPr>
            <xdr:cNvPr id="37891" name="Group Box 3" hidden="1">
              <a:extLst>
                <a:ext uri="{63B3BB69-23CF-44E3-9099-C40C66FF867C}">
                  <a14:compatExt spid="_x0000_s37891"/>
                </a:ext>
                <a:ext uri="{FF2B5EF4-FFF2-40B4-BE49-F238E27FC236}">
                  <a16:creationId xmlns:a16="http://schemas.microsoft.com/office/drawing/2014/main" id="{00000000-0008-0000-0100-0000039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Indirect Supply Evaluation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200025</xdr:colOff>
          <xdr:row>6</xdr:row>
          <xdr:rowOff>57150</xdr:rowOff>
        </xdr:from>
        <xdr:to>
          <xdr:col>0</xdr:col>
          <xdr:colOff>2486025</xdr:colOff>
          <xdr:row>8</xdr:row>
          <xdr:rowOff>123825</xdr:rowOff>
        </xdr:to>
        <xdr:sp macro="" textlink="">
          <xdr:nvSpPr>
            <xdr:cNvPr id="37892" name="CommandButton2" hidden="1">
              <a:extLst>
                <a:ext uri="{63B3BB69-23CF-44E3-9099-C40C66FF867C}">
                  <a14:compatExt spid="_x0000_s37892"/>
                </a:ext>
                <a:ext uri="{FF2B5EF4-FFF2-40B4-BE49-F238E27FC236}">
                  <a16:creationId xmlns:a16="http://schemas.microsoft.com/office/drawing/2014/main" id="{00000000-0008-0000-0100-0000049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200025</xdr:colOff>
          <xdr:row>9</xdr:row>
          <xdr:rowOff>114300</xdr:rowOff>
        </xdr:from>
        <xdr:to>
          <xdr:col>0</xdr:col>
          <xdr:colOff>2486025</xdr:colOff>
          <xdr:row>11</xdr:row>
          <xdr:rowOff>180975</xdr:rowOff>
        </xdr:to>
        <xdr:sp macro="" textlink="">
          <xdr:nvSpPr>
            <xdr:cNvPr id="37893" name="CommandButton3" hidden="1">
              <a:extLst>
                <a:ext uri="{63B3BB69-23CF-44E3-9099-C40C66FF867C}">
                  <a14:compatExt spid="_x0000_s37893"/>
                </a:ext>
                <a:ext uri="{FF2B5EF4-FFF2-40B4-BE49-F238E27FC236}">
                  <a16:creationId xmlns:a16="http://schemas.microsoft.com/office/drawing/2014/main" id="{00000000-0008-0000-0100-0000059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133350</xdr:colOff>
          <xdr:row>2</xdr:row>
          <xdr:rowOff>38100</xdr:rowOff>
        </xdr:from>
        <xdr:to>
          <xdr:col>0</xdr:col>
          <xdr:colOff>4933950</xdr:colOff>
          <xdr:row>16</xdr:row>
          <xdr:rowOff>180975</xdr:rowOff>
        </xdr:to>
        <xdr:sp macro="" textlink="">
          <xdr:nvSpPr>
            <xdr:cNvPr id="37894" name="Group Box 6" hidden="1">
              <a:extLst>
                <a:ext uri="{63B3BB69-23CF-44E3-9099-C40C66FF867C}">
                  <a14:compatExt spid="_x0000_s37894"/>
                </a:ext>
                <a:ext uri="{FF2B5EF4-FFF2-40B4-BE49-F238E27FC236}">
                  <a16:creationId xmlns:a16="http://schemas.microsoft.com/office/drawing/2014/main" id="{00000000-0008-0000-0100-0000069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Purhase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114300</xdr:colOff>
          <xdr:row>0</xdr:row>
          <xdr:rowOff>76200</xdr:rowOff>
        </xdr:from>
        <xdr:to>
          <xdr:col>0</xdr:col>
          <xdr:colOff>10582275</xdr:colOff>
          <xdr:row>1</xdr:row>
          <xdr:rowOff>238125</xdr:rowOff>
        </xdr:to>
        <xdr:sp macro="" textlink="">
          <xdr:nvSpPr>
            <xdr:cNvPr id="37895" name="Group Box 7" hidden="1">
              <a:extLst>
                <a:ext uri="{63B3BB69-23CF-44E3-9099-C40C66FF867C}">
                  <a14:compatExt spid="_x0000_s37895"/>
                </a:ext>
                <a:ext uri="{FF2B5EF4-FFF2-40B4-BE49-F238E27FC236}">
                  <a16:creationId xmlns:a16="http://schemas.microsoft.com/office/drawing/2014/main" id="{00000000-0008-0000-0100-0000079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xdr:oneCellAnchor>
    <xdr:from>
      <xdr:col>0</xdr:col>
      <xdr:colOff>168883</xdr:colOff>
      <xdr:row>0</xdr:row>
      <xdr:rowOff>78873</xdr:rowOff>
    </xdr:from>
    <xdr:ext cx="10403867" cy="483102"/>
    <xdr:sp macro="" textlink="">
      <xdr:nvSpPr>
        <xdr:cNvPr id="9" name="Rectangle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168883" y="78873"/>
          <a:ext cx="10403867" cy="483102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>
          <a:noAutofit/>
          <a:scene3d>
            <a:camera prst="orthographicFront"/>
            <a:lightRig rig="soft" dir="t">
              <a:rot lat="0" lon="0" rev="15600000"/>
            </a:lightRig>
          </a:scene3d>
          <a:sp3d extrusionH="57150" prstMaterial="softEdge">
            <a:bevelT w="25400" h="38100"/>
          </a:sp3d>
        </a:bodyPr>
        <a:lstStyle/>
        <a:p>
          <a:pPr algn="ctr"/>
          <a:r>
            <a:rPr lang="en-US" sz="2500" b="0" cap="none" spc="0">
              <a:ln/>
              <a:solidFill>
                <a:schemeClr val="tx1">
                  <a:lumMod val="85000"/>
                  <a:lumOff val="15000"/>
                </a:schemeClr>
              </a:solidFill>
              <a:effectLst/>
              <a:latin typeface="Franklin Gothic Book" panose="020B0503020102020204" pitchFamily="34" charset="0"/>
              <a:cs typeface="Browallia New" panose="020B0604020202020204" pitchFamily="34" charset="-34"/>
            </a:rPr>
            <a:t>Purchase</a:t>
          </a:r>
          <a:r>
            <a:rPr lang="en-US" sz="2500" b="0" cap="none" spc="0" baseline="0">
              <a:ln/>
              <a:solidFill>
                <a:schemeClr val="tx1">
                  <a:lumMod val="85000"/>
                  <a:lumOff val="15000"/>
                </a:schemeClr>
              </a:solidFill>
              <a:effectLst/>
              <a:latin typeface="Franklin Gothic Book" panose="020B0503020102020204" pitchFamily="34" charset="0"/>
              <a:cs typeface="Browallia New" panose="020B0604020202020204" pitchFamily="34" charset="-34"/>
            </a:rPr>
            <a:t> &amp; Supplier Evaluation</a:t>
          </a:r>
          <a:endParaRPr lang="en-US" sz="2500" b="0" cap="none" spc="0">
            <a:ln/>
            <a:solidFill>
              <a:schemeClr val="tx1">
                <a:lumMod val="85000"/>
                <a:lumOff val="15000"/>
              </a:schemeClr>
            </a:solidFill>
            <a:effectLst/>
            <a:latin typeface="Franklin Gothic Book" panose="020B0503020102020204" pitchFamily="34" charset="0"/>
            <a:cs typeface="Browallia New" panose="020B0604020202020204" pitchFamily="34" charset="-34"/>
          </a:endParaRP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200025</xdr:colOff>
          <xdr:row>12</xdr:row>
          <xdr:rowOff>28575</xdr:rowOff>
        </xdr:from>
        <xdr:to>
          <xdr:col>0</xdr:col>
          <xdr:colOff>2486025</xdr:colOff>
          <xdr:row>14</xdr:row>
          <xdr:rowOff>85725</xdr:rowOff>
        </xdr:to>
        <xdr:sp macro="" textlink="">
          <xdr:nvSpPr>
            <xdr:cNvPr id="37896" name="CommandButton4" hidden="1">
              <a:extLst>
                <a:ext uri="{63B3BB69-23CF-44E3-9099-C40C66FF867C}">
                  <a14:compatExt spid="_x0000_s37896"/>
                </a:ext>
                <a:ext uri="{FF2B5EF4-FFF2-40B4-BE49-F238E27FC236}">
                  <a16:creationId xmlns:a16="http://schemas.microsoft.com/office/drawing/2014/main" id="{00000000-0008-0000-0100-0000089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5495925</xdr:colOff>
          <xdr:row>6</xdr:row>
          <xdr:rowOff>38100</xdr:rowOff>
        </xdr:from>
        <xdr:to>
          <xdr:col>0</xdr:col>
          <xdr:colOff>9248775</xdr:colOff>
          <xdr:row>8</xdr:row>
          <xdr:rowOff>95250</xdr:rowOff>
        </xdr:to>
        <xdr:sp macro="" textlink="">
          <xdr:nvSpPr>
            <xdr:cNvPr id="37897" name="CommandButton5" hidden="1">
              <a:extLst>
                <a:ext uri="{63B3BB69-23CF-44E3-9099-C40C66FF867C}">
                  <a14:compatExt spid="_x0000_s37897"/>
                </a:ext>
                <a:ext uri="{FF2B5EF4-FFF2-40B4-BE49-F238E27FC236}">
                  <a16:creationId xmlns:a16="http://schemas.microsoft.com/office/drawing/2014/main" id="{00000000-0008-0000-0100-0000099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5486400</xdr:colOff>
          <xdr:row>3</xdr:row>
          <xdr:rowOff>142875</xdr:rowOff>
        </xdr:from>
        <xdr:to>
          <xdr:col>0</xdr:col>
          <xdr:colOff>10058400</xdr:colOff>
          <xdr:row>5</xdr:row>
          <xdr:rowOff>142875</xdr:rowOff>
        </xdr:to>
        <xdr:sp macro="" textlink="">
          <xdr:nvSpPr>
            <xdr:cNvPr id="37898" name="ComboBox1" hidden="1">
              <a:extLst>
                <a:ext uri="{63B3BB69-23CF-44E3-9099-C40C66FF867C}">
                  <a14:compatExt spid="_x0000_s37898"/>
                </a:ext>
                <a:ext uri="{FF2B5EF4-FFF2-40B4-BE49-F238E27FC236}">
                  <a16:creationId xmlns:a16="http://schemas.microsoft.com/office/drawing/2014/main" id="{00000000-0008-0000-0100-00000A9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5486400</xdr:colOff>
          <xdr:row>12</xdr:row>
          <xdr:rowOff>161925</xdr:rowOff>
        </xdr:from>
        <xdr:to>
          <xdr:col>0</xdr:col>
          <xdr:colOff>9239250</xdr:colOff>
          <xdr:row>15</xdr:row>
          <xdr:rowOff>9525</xdr:rowOff>
        </xdr:to>
        <xdr:sp macro="" textlink="">
          <xdr:nvSpPr>
            <xdr:cNvPr id="37899" name="CommandButton6" hidden="1">
              <a:extLst>
                <a:ext uri="{63B3BB69-23CF-44E3-9099-C40C66FF867C}">
                  <a14:compatExt spid="_x0000_s37899"/>
                </a:ext>
                <a:ext uri="{FF2B5EF4-FFF2-40B4-BE49-F238E27FC236}">
                  <a16:creationId xmlns:a16="http://schemas.microsoft.com/office/drawing/2014/main" id="{00000000-0008-0000-0100-00000B9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5448300</xdr:colOff>
          <xdr:row>23</xdr:row>
          <xdr:rowOff>19050</xdr:rowOff>
        </xdr:from>
        <xdr:to>
          <xdr:col>0</xdr:col>
          <xdr:colOff>9191625</xdr:colOff>
          <xdr:row>25</xdr:row>
          <xdr:rowOff>85725</xdr:rowOff>
        </xdr:to>
        <xdr:sp macro="" textlink="">
          <xdr:nvSpPr>
            <xdr:cNvPr id="37900" name="CommandButton7" hidden="1">
              <a:extLst>
                <a:ext uri="{63B3BB69-23CF-44E3-9099-C40C66FF867C}">
                  <a14:compatExt spid="_x0000_s37900"/>
                </a:ext>
                <a:ext uri="{FF2B5EF4-FFF2-40B4-BE49-F238E27FC236}">
                  <a16:creationId xmlns:a16="http://schemas.microsoft.com/office/drawing/2014/main" id="{00000000-0008-0000-0100-00000C9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247650</xdr:colOff>
          <xdr:row>18</xdr:row>
          <xdr:rowOff>0</xdr:rowOff>
        </xdr:from>
        <xdr:to>
          <xdr:col>0</xdr:col>
          <xdr:colOff>4819650</xdr:colOff>
          <xdr:row>19</xdr:row>
          <xdr:rowOff>209550</xdr:rowOff>
        </xdr:to>
        <xdr:sp macro="" textlink="">
          <xdr:nvSpPr>
            <xdr:cNvPr id="37901" name="ComboBox2" hidden="1">
              <a:extLst>
                <a:ext uri="{63B3BB69-23CF-44E3-9099-C40C66FF867C}">
                  <a14:compatExt spid="_x0000_s37901"/>
                </a:ext>
                <a:ext uri="{FF2B5EF4-FFF2-40B4-BE49-F238E27FC236}">
                  <a16:creationId xmlns:a16="http://schemas.microsoft.com/office/drawing/2014/main" id="{00000000-0008-0000-0100-00000D9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5486400</xdr:colOff>
          <xdr:row>10</xdr:row>
          <xdr:rowOff>57150</xdr:rowOff>
        </xdr:from>
        <xdr:to>
          <xdr:col>0</xdr:col>
          <xdr:colOff>10058400</xdr:colOff>
          <xdr:row>12</xdr:row>
          <xdr:rowOff>47625</xdr:rowOff>
        </xdr:to>
        <xdr:sp macro="" textlink="">
          <xdr:nvSpPr>
            <xdr:cNvPr id="37902" name="ComboBox3" hidden="1">
              <a:extLst>
                <a:ext uri="{63B3BB69-23CF-44E3-9099-C40C66FF867C}">
                  <a14:compatExt spid="_x0000_s37902"/>
                </a:ext>
                <a:ext uri="{FF2B5EF4-FFF2-40B4-BE49-F238E27FC236}">
                  <a16:creationId xmlns:a16="http://schemas.microsoft.com/office/drawing/2014/main" id="{00000000-0008-0000-0100-00000E9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5267325</xdr:colOff>
          <xdr:row>2</xdr:row>
          <xdr:rowOff>238125</xdr:rowOff>
        </xdr:from>
        <xdr:to>
          <xdr:col>0</xdr:col>
          <xdr:colOff>10306050</xdr:colOff>
          <xdr:row>9</xdr:row>
          <xdr:rowOff>123825</xdr:rowOff>
        </xdr:to>
        <xdr:sp macro="" textlink="">
          <xdr:nvSpPr>
            <xdr:cNvPr id="37903" name="Group Box 15" hidden="1">
              <a:extLst>
                <a:ext uri="{63B3BB69-23CF-44E3-9099-C40C66FF867C}">
                  <a14:compatExt spid="_x0000_s37903"/>
                </a:ext>
                <a:ext uri="{FF2B5EF4-FFF2-40B4-BE49-F238E27FC236}">
                  <a16:creationId xmlns:a16="http://schemas.microsoft.com/office/drawing/2014/main" id="{00000000-0008-0000-0100-00000F9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รอบ 6 เดือน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5267325</xdr:colOff>
          <xdr:row>9</xdr:row>
          <xdr:rowOff>66675</xdr:rowOff>
        </xdr:from>
        <xdr:to>
          <xdr:col>0</xdr:col>
          <xdr:colOff>10306050</xdr:colOff>
          <xdr:row>15</xdr:row>
          <xdr:rowOff>133350</xdr:rowOff>
        </xdr:to>
        <xdr:sp macro="" textlink="">
          <xdr:nvSpPr>
            <xdr:cNvPr id="37904" name="Group Box 16" hidden="1">
              <a:extLst>
                <a:ext uri="{63B3BB69-23CF-44E3-9099-C40C66FF867C}">
                  <a14:compatExt spid="_x0000_s37904"/>
                </a:ext>
                <a:ext uri="{FF2B5EF4-FFF2-40B4-BE49-F238E27FC236}">
                  <a16:creationId xmlns:a16="http://schemas.microsoft.com/office/drawing/2014/main" id="{00000000-0008-0000-0100-0000109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ทุก 1 เดือน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5438775</xdr:colOff>
          <xdr:row>17</xdr:row>
          <xdr:rowOff>161925</xdr:rowOff>
        </xdr:from>
        <xdr:to>
          <xdr:col>0</xdr:col>
          <xdr:colOff>9182100</xdr:colOff>
          <xdr:row>20</xdr:row>
          <xdr:rowOff>9525</xdr:rowOff>
        </xdr:to>
        <xdr:sp macro="" textlink="">
          <xdr:nvSpPr>
            <xdr:cNvPr id="37905" name="CommandButton8" hidden="1">
              <a:extLst>
                <a:ext uri="{63B3BB69-23CF-44E3-9099-C40C66FF867C}">
                  <a14:compatExt spid="_x0000_s37905"/>
                </a:ext>
                <a:ext uri="{FF2B5EF4-FFF2-40B4-BE49-F238E27FC236}">
                  <a16:creationId xmlns:a16="http://schemas.microsoft.com/office/drawing/2014/main" id="{00000000-0008-0000-0100-0000119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5438775</xdr:colOff>
          <xdr:row>20</xdr:row>
          <xdr:rowOff>95250</xdr:rowOff>
        </xdr:from>
        <xdr:to>
          <xdr:col>0</xdr:col>
          <xdr:colOff>9182100</xdr:colOff>
          <xdr:row>22</xdr:row>
          <xdr:rowOff>161925</xdr:rowOff>
        </xdr:to>
        <xdr:sp macro="" textlink="">
          <xdr:nvSpPr>
            <xdr:cNvPr id="37906" name="CommandButton9" hidden="1">
              <a:extLst>
                <a:ext uri="{63B3BB69-23CF-44E3-9099-C40C66FF867C}">
                  <a14:compatExt spid="_x0000_s37906"/>
                </a:ext>
                <a:ext uri="{FF2B5EF4-FFF2-40B4-BE49-F238E27FC236}">
                  <a16:creationId xmlns:a16="http://schemas.microsoft.com/office/drawing/2014/main" id="{00000000-0008-0000-0100-0000129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2552700</xdr:colOff>
          <xdr:row>3</xdr:row>
          <xdr:rowOff>47626</xdr:rowOff>
        </xdr:from>
        <xdr:to>
          <xdr:col>0</xdr:col>
          <xdr:colOff>4838700</xdr:colOff>
          <xdr:row>5</xdr:row>
          <xdr:rowOff>85726</xdr:rowOff>
        </xdr:to>
        <xdr:sp macro="" textlink="">
          <xdr:nvSpPr>
            <xdr:cNvPr id="37907" name="Button 19" hidden="1">
              <a:extLst>
                <a:ext uri="{63B3BB69-23CF-44E3-9099-C40C66FF867C}">
                  <a14:compatExt spid="_x0000_s37907"/>
                </a:ext>
                <a:ext uri="{FF2B5EF4-FFF2-40B4-BE49-F238E27FC236}">
                  <a16:creationId xmlns:a16="http://schemas.microsoft.com/office/drawing/2014/main" id="{00000000-0008-0000-0100-0000139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41148" rIns="27432" bIns="41148" anchor="ctr" upright="1"/>
            <a:lstStyle/>
            <a:p>
              <a:pPr algn="ctr" rtl="0">
                <a:defRPr sz="1000"/>
              </a:pPr>
              <a:r>
                <a:rPr lang="en-US" sz="1400" b="0" i="0" u="none" strike="noStrike" baseline="0">
                  <a:solidFill>
                    <a:srgbClr val="000000"/>
                  </a:solidFill>
                  <a:latin typeface="Browallia New"/>
                  <a:cs typeface="Browallia New"/>
                </a:rPr>
                <a:t>รายการสินค้าที่ยังค้างรับกรองตามเดือน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2552700</xdr:colOff>
          <xdr:row>6</xdr:row>
          <xdr:rowOff>66675</xdr:rowOff>
        </xdr:from>
        <xdr:to>
          <xdr:col>0</xdr:col>
          <xdr:colOff>4838700</xdr:colOff>
          <xdr:row>8</xdr:row>
          <xdr:rowOff>114300</xdr:rowOff>
        </xdr:to>
        <xdr:sp macro="" textlink="">
          <xdr:nvSpPr>
            <xdr:cNvPr id="37908" name="Button 20" hidden="1">
              <a:extLst>
                <a:ext uri="{63B3BB69-23CF-44E3-9099-C40C66FF867C}">
                  <a14:compatExt spid="_x0000_s37908"/>
                </a:ext>
                <a:ext uri="{FF2B5EF4-FFF2-40B4-BE49-F238E27FC236}">
                  <a16:creationId xmlns:a16="http://schemas.microsoft.com/office/drawing/2014/main" id="{00000000-0008-0000-0100-0000149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41148" rIns="27432" bIns="41148" anchor="ctr" upright="1"/>
            <a:lstStyle/>
            <a:p>
              <a:pPr algn="ctr" rtl="0">
                <a:defRPr sz="1000"/>
              </a:pPr>
              <a:r>
                <a:rPr lang="en-US" sz="1400" b="0" i="0" u="none" strike="noStrike" baseline="0">
                  <a:solidFill>
                    <a:srgbClr val="000000"/>
                  </a:solidFill>
                  <a:latin typeface="Browallia New"/>
                  <a:cs typeface="Browallia New"/>
                </a:rPr>
                <a:t>รายการสินค้าที่ยังค้างรับกรองตามเดือน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server01\Department\&#3651;&#3610;&#3586;&#3629;&#3595;&#3639;&#3657;&#3629;&#3626;&#3636;&#3609;&#3588;&#3657;&#3634;%20&amp;%20&#3607;&#3632;&#3648;&#3610;&#3637;&#3618;&#3609;&#3619;&#3634;&#3618;&#3594;&#3639;&#3656;&#3629;&#3626;&#3636;&#3609;&#3588;&#3657;&#3634;\&#3607;&#3632;&#3648;&#3610;&#3637;&#3618;&#3609;&#3619;&#3634;&#3618;&#3594;&#3639;&#3656;&#3629;&#3626;&#3636;&#3609;&#3588;&#3657;&#3634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urchase"/>
      <sheetName val="ค่าเริ่มต้น"/>
      <sheetName val="ทะเบียนรายการสินค้า"/>
      <sheetName val="ฐานข้อมูล"/>
      <sheetName val="ข้อมูลสินค้าคงเหลือ"/>
    </sheetNames>
    <sheetDataSet>
      <sheetData sheetId="0"/>
      <sheetData sheetId="1"/>
      <sheetData sheetId="2">
        <row r="3">
          <cell r="B3" t="str">
            <v xml:space="preserve">NUT, ISO, MS, SPRING, (90321-T5A-J010-M1) </v>
          </cell>
          <cell r="C3">
            <v>4.87</v>
          </cell>
          <cell r="D3" t="str">
            <v>ชิ้น</v>
          </cell>
          <cell r="E3" t="str">
            <v xml:space="preserve"> 500 ชิ้น / ถุง</v>
          </cell>
          <cell r="F3">
            <v>1500</v>
          </cell>
          <cell r="G3" t="str">
            <v>2JA</v>
          </cell>
          <cell r="H3">
            <v>30</v>
          </cell>
          <cell r="I3">
            <v>3000</v>
          </cell>
          <cell r="J3" t="str">
            <v>TOPY FASTENERS (THAILAND) LIMITED</v>
          </cell>
          <cell r="K3" t="str">
            <v>ใช้ประกอบ Cover Inner Assy</v>
          </cell>
          <cell r="L3" t="str">
            <v>Sub Component</v>
          </cell>
          <cell r="M3" t="str">
            <v>Material Storage</v>
          </cell>
          <cell r="N3" t="str">
            <v>สุดาพร</v>
          </cell>
          <cell r="O3">
            <v>0</v>
          </cell>
          <cell r="P3" t="str">
            <v>Direct Supply</v>
          </cell>
          <cell r="Q3">
            <v>1</v>
          </cell>
          <cell r="R3">
            <v>4.87</v>
          </cell>
          <cell r="S3" t="str">
            <v>Purchase</v>
          </cell>
        </row>
        <row r="4">
          <cell r="B4" t="str">
            <v>Taper Gauge No.700A/Shinwa</v>
          </cell>
          <cell r="C4">
            <v>900</v>
          </cell>
          <cell r="D4" t="str">
            <v>SET</v>
          </cell>
          <cell r="E4" t="str">
            <v>-</v>
          </cell>
          <cell r="F4" t="str">
            <v>-</v>
          </cell>
          <cell r="G4" t="str">
            <v>-</v>
          </cell>
          <cell r="H4">
            <v>7</v>
          </cell>
          <cell r="I4" t="str">
            <v>-</v>
          </cell>
          <cell r="J4" t="str">
            <v>Technology Promotion Association (Thailand-Japan)</v>
          </cell>
          <cell r="K4" t="str">
            <v>สอบเทียบเครื่องมือ</v>
          </cell>
          <cell r="L4" t="str">
            <v>Outsources</v>
          </cell>
          <cell r="M4" t="str">
            <v>-</v>
          </cell>
          <cell r="N4" t="str">
            <v>ณรงค์ฤทธิ์</v>
          </cell>
          <cell r="O4">
            <v>0</v>
          </cell>
          <cell r="P4" t="str">
            <v>Indirect Supply</v>
          </cell>
          <cell r="Q4">
            <v>1</v>
          </cell>
          <cell r="R4">
            <v>900</v>
          </cell>
          <cell r="S4" t="str">
            <v>Purchase</v>
          </cell>
        </row>
        <row r="5">
          <cell r="B5" t="str">
            <v>Radius Gauge Set L300 MB(12 Pcs.)/Fuji Tool</v>
          </cell>
          <cell r="C5">
            <v>2700</v>
          </cell>
          <cell r="D5" t="str">
            <v>SET</v>
          </cell>
          <cell r="E5" t="str">
            <v>-</v>
          </cell>
          <cell r="F5" t="str">
            <v>-</v>
          </cell>
          <cell r="G5" t="str">
            <v>-</v>
          </cell>
          <cell r="H5">
            <v>7</v>
          </cell>
          <cell r="I5" t="str">
            <v>-</v>
          </cell>
          <cell r="J5" t="str">
            <v>NA CALTECHNOLOGIES  COMPANY LIMITED</v>
          </cell>
          <cell r="K5" t="str">
            <v>สอบเทียบเครื่องมือ</v>
          </cell>
          <cell r="L5" t="str">
            <v>Outsources</v>
          </cell>
          <cell r="M5" t="str">
            <v>-</v>
          </cell>
          <cell r="N5" t="str">
            <v>ณรงค์ฤทธิ์</v>
          </cell>
          <cell r="O5">
            <v>0</v>
          </cell>
          <cell r="P5" t="str">
            <v>Indirect Supply</v>
          </cell>
          <cell r="Q5">
            <v>1</v>
          </cell>
          <cell r="R5">
            <v>2700</v>
          </cell>
          <cell r="S5" t="str">
            <v>Purchase</v>
          </cell>
        </row>
        <row r="6">
          <cell r="B6" t="str">
            <v>Radius Gauge Set L300 MA(14 Pcs.)/Fuji Tool</v>
          </cell>
          <cell r="C6">
            <v>3100</v>
          </cell>
          <cell r="D6" t="str">
            <v>SET</v>
          </cell>
          <cell r="E6" t="str">
            <v>-</v>
          </cell>
          <cell r="F6" t="str">
            <v>-</v>
          </cell>
          <cell r="G6" t="str">
            <v>-</v>
          </cell>
          <cell r="H6">
            <v>7</v>
          </cell>
          <cell r="I6" t="str">
            <v>-</v>
          </cell>
          <cell r="J6" t="str">
            <v>NA CALTECHNOLOGIES  COMPANY LIMITED</v>
          </cell>
          <cell r="K6" t="str">
            <v>สอบเทียบเครื่องมือ</v>
          </cell>
          <cell r="L6" t="str">
            <v>Outsources</v>
          </cell>
          <cell r="M6" t="str">
            <v>-</v>
          </cell>
          <cell r="N6" t="str">
            <v>ณรงค์ฤทธิ์</v>
          </cell>
          <cell r="O6">
            <v>0</v>
          </cell>
          <cell r="P6" t="str">
            <v>Indirect Supply</v>
          </cell>
          <cell r="Q6">
            <v>1</v>
          </cell>
          <cell r="R6">
            <v>3100</v>
          </cell>
          <cell r="S6" t="str">
            <v>Purchase</v>
          </cell>
        </row>
        <row r="7">
          <cell r="B7" t="str">
            <v>Pin Gauge Set 3.550mm-5mm(30Pcs.)/101402/Eisen</v>
          </cell>
          <cell r="C7">
            <v>3900</v>
          </cell>
          <cell r="D7" t="str">
            <v>SET</v>
          </cell>
          <cell r="E7" t="str">
            <v>-</v>
          </cell>
          <cell r="F7" t="str">
            <v>-</v>
          </cell>
          <cell r="G7" t="str">
            <v>-</v>
          </cell>
          <cell r="H7">
            <v>7</v>
          </cell>
          <cell r="I7" t="str">
            <v>-</v>
          </cell>
          <cell r="J7" t="str">
            <v>NA CALTECHNOLOGIES  COMPANY LIMITED</v>
          </cell>
          <cell r="K7" t="str">
            <v>สอบเทียบเครื่องมือ</v>
          </cell>
          <cell r="L7" t="str">
            <v>Outsources</v>
          </cell>
          <cell r="M7" t="str">
            <v>-</v>
          </cell>
          <cell r="N7" t="str">
            <v>ณรงค์ฤทธิ์</v>
          </cell>
          <cell r="O7">
            <v>0</v>
          </cell>
          <cell r="P7" t="str">
            <v>Indirect Supply</v>
          </cell>
          <cell r="Q7">
            <v>1</v>
          </cell>
          <cell r="R7">
            <v>3900</v>
          </cell>
          <cell r="S7" t="str">
            <v>Purchase</v>
          </cell>
        </row>
        <row r="8">
          <cell r="B8" t="str">
            <v>Pin Gauge Set 1mm-3.5mm(51 Pcs.)/103730/Eisen</v>
          </cell>
          <cell r="C8">
            <v>6420</v>
          </cell>
          <cell r="D8" t="str">
            <v>SET</v>
          </cell>
          <cell r="E8" t="str">
            <v>-</v>
          </cell>
          <cell r="F8" t="str">
            <v>-</v>
          </cell>
          <cell r="G8" t="str">
            <v>-</v>
          </cell>
          <cell r="H8">
            <v>7</v>
          </cell>
          <cell r="I8" t="str">
            <v>-</v>
          </cell>
          <cell r="J8" t="str">
            <v>NA CALTECHNOLOGIES  COMPANY LIMITED</v>
          </cell>
          <cell r="K8" t="str">
            <v>สอบเทียบเครื่องมือ</v>
          </cell>
          <cell r="L8" t="str">
            <v>Outsources</v>
          </cell>
          <cell r="M8" t="str">
            <v>-</v>
          </cell>
          <cell r="N8" t="str">
            <v>ณรงค์ฤทธิ์</v>
          </cell>
          <cell r="O8">
            <v>0</v>
          </cell>
          <cell r="P8" t="str">
            <v>Indirect Supply</v>
          </cell>
          <cell r="Q8">
            <v>1</v>
          </cell>
          <cell r="R8">
            <v>6420</v>
          </cell>
          <cell r="S8" t="str">
            <v>Purchase</v>
          </cell>
        </row>
        <row r="9">
          <cell r="B9" t="str">
            <v>On-Site Charged</v>
          </cell>
          <cell r="C9">
            <v>3000</v>
          </cell>
          <cell r="D9" t="str">
            <v>SET</v>
          </cell>
          <cell r="E9" t="str">
            <v>-</v>
          </cell>
          <cell r="F9" t="str">
            <v>-</v>
          </cell>
          <cell r="G9" t="str">
            <v>-</v>
          </cell>
          <cell r="H9">
            <v>7</v>
          </cell>
          <cell r="I9" t="str">
            <v>-</v>
          </cell>
          <cell r="J9" t="str">
            <v>NA CALTECHNOLOGIES  COMPANY LIMITED</v>
          </cell>
          <cell r="K9" t="str">
            <v>สอบเทียบเครื่องมือ</v>
          </cell>
          <cell r="L9" t="str">
            <v>Outsources</v>
          </cell>
          <cell r="M9" t="str">
            <v>-</v>
          </cell>
          <cell r="N9" t="str">
            <v>ณรงค์ฤทธิ์</v>
          </cell>
          <cell r="O9">
            <v>0</v>
          </cell>
          <cell r="P9" t="str">
            <v>Indirect Supply</v>
          </cell>
          <cell r="Q9">
            <v>1</v>
          </cell>
          <cell r="R9">
            <v>3000</v>
          </cell>
          <cell r="S9" t="str">
            <v>Purchase</v>
          </cell>
        </row>
        <row r="10">
          <cell r="B10" t="str">
            <v>Measuring Microscope(176-522E/3101022/Mitutoyo)</v>
          </cell>
          <cell r="C10">
            <v>5800</v>
          </cell>
          <cell r="D10" t="str">
            <v>SET</v>
          </cell>
          <cell r="E10" t="str">
            <v>-</v>
          </cell>
          <cell r="F10" t="str">
            <v>-</v>
          </cell>
          <cell r="G10" t="str">
            <v>-</v>
          </cell>
          <cell r="H10">
            <v>7</v>
          </cell>
          <cell r="I10" t="str">
            <v>-</v>
          </cell>
          <cell r="J10" t="str">
            <v>NA CALTECHNOLOGIES  COMPANY LIMITED</v>
          </cell>
          <cell r="K10" t="str">
            <v>สอบเทียบเครื่องมือ</v>
          </cell>
          <cell r="L10" t="str">
            <v>Outsources</v>
          </cell>
          <cell r="M10" t="str">
            <v>-</v>
          </cell>
          <cell r="N10" t="str">
            <v>ณรงค์ฤทธิ์</v>
          </cell>
          <cell r="O10">
            <v>0</v>
          </cell>
          <cell r="P10" t="str">
            <v>Indirect Supply</v>
          </cell>
          <cell r="Q10">
            <v>1</v>
          </cell>
          <cell r="R10">
            <v>5800</v>
          </cell>
          <cell r="S10" t="str">
            <v>Purchase</v>
          </cell>
        </row>
        <row r="11">
          <cell r="B11" t="str">
            <v>Level Gauge</v>
          </cell>
          <cell r="C11">
            <v>900</v>
          </cell>
          <cell r="D11" t="str">
            <v>Unit</v>
          </cell>
          <cell r="E11" t="str">
            <v>-</v>
          </cell>
          <cell r="F11" t="str">
            <v>-</v>
          </cell>
          <cell r="G11" t="str">
            <v>-</v>
          </cell>
          <cell r="H11">
            <v>14</v>
          </cell>
          <cell r="I11" t="str">
            <v>-</v>
          </cell>
          <cell r="J11" t="str">
            <v>Technology Promotion Association (Thailand-Japan)</v>
          </cell>
          <cell r="K11" t="str">
            <v>สอบเทียบเครื่องมือ</v>
          </cell>
          <cell r="L11" t="str">
            <v>Outsources</v>
          </cell>
          <cell r="M11" t="str">
            <v>-</v>
          </cell>
          <cell r="N11" t="str">
            <v>ณรงค์ฤทธิ์</v>
          </cell>
          <cell r="O11">
            <v>0</v>
          </cell>
          <cell r="P11" t="str">
            <v>Indirect Supply</v>
          </cell>
          <cell r="Q11">
            <v>1</v>
          </cell>
          <cell r="R11">
            <v>900</v>
          </cell>
          <cell r="S11" t="str">
            <v>Purchase</v>
          </cell>
        </row>
        <row r="12">
          <cell r="B12" t="str">
            <v>Granite Surface Plate(517-303/1208022/Mitutoyo)</v>
          </cell>
          <cell r="C12">
            <v>5600</v>
          </cell>
          <cell r="D12" t="str">
            <v>SET</v>
          </cell>
          <cell r="E12" t="str">
            <v>-</v>
          </cell>
          <cell r="F12" t="str">
            <v>-</v>
          </cell>
          <cell r="G12" t="str">
            <v>-</v>
          </cell>
          <cell r="H12">
            <v>7</v>
          </cell>
          <cell r="I12" t="str">
            <v>-</v>
          </cell>
          <cell r="J12" t="str">
            <v>NA CALTECHNOLOGIES  COMPANY LIMITED</v>
          </cell>
          <cell r="K12" t="str">
            <v>สอบเทียบเครื่องมือ</v>
          </cell>
          <cell r="L12" t="str">
            <v>Outsources</v>
          </cell>
          <cell r="M12" t="str">
            <v>-</v>
          </cell>
          <cell r="N12" t="str">
            <v>ณรงค์ฤทธิ์</v>
          </cell>
          <cell r="O12">
            <v>0</v>
          </cell>
          <cell r="P12" t="str">
            <v>Indirect Supply</v>
          </cell>
          <cell r="Q12">
            <v>1</v>
          </cell>
          <cell r="R12">
            <v>5600</v>
          </cell>
          <cell r="S12" t="str">
            <v>Purchase</v>
          </cell>
        </row>
        <row r="13">
          <cell r="B13" t="str">
            <v>Electronic Balance(DW-3000E/AA-8261/UWE)</v>
          </cell>
          <cell r="C13">
            <v>1800</v>
          </cell>
          <cell r="D13" t="str">
            <v>SET</v>
          </cell>
          <cell r="E13" t="str">
            <v>-</v>
          </cell>
          <cell r="F13" t="str">
            <v>-</v>
          </cell>
          <cell r="G13" t="str">
            <v>-</v>
          </cell>
          <cell r="H13">
            <v>7</v>
          </cell>
          <cell r="I13" t="str">
            <v>-</v>
          </cell>
          <cell r="J13" t="str">
            <v>NA CALTECHNOLOGIES  COMPANY LIMITED</v>
          </cell>
          <cell r="K13" t="str">
            <v>สอบเทียบเครื่องมือ</v>
          </cell>
          <cell r="L13" t="str">
            <v>Outsources</v>
          </cell>
          <cell r="M13" t="str">
            <v>-</v>
          </cell>
          <cell r="N13" t="str">
            <v>ณรงค์ฤทธิ์</v>
          </cell>
          <cell r="O13">
            <v>0</v>
          </cell>
          <cell r="P13" t="str">
            <v>Indirect Supply</v>
          </cell>
          <cell r="Q13">
            <v>1</v>
          </cell>
          <cell r="R13">
            <v>1800</v>
          </cell>
          <cell r="S13" t="str">
            <v>Purchase</v>
          </cell>
        </row>
        <row r="14">
          <cell r="B14" t="str">
            <v>Electronic Balance(DW-3000E/AA-8035/UWE)</v>
          </cell>
          <cell r="C14">
            <v>1800</v>
          </cell>
          <cell r="D14" t="str">
            <v>SET</v>
          </cell>
          <cell r="E14" t="str">
            <v>-</v>
          </cell>
          <cell r="F14" t="str">
            <v>-</v>
          </cell>
          <cell r="G14" t="str">
            <v>-</v>
          </cell>
          <cell r="H14">
            <v>7</v>
          </cell>
          <cell r="I14" t="str">
            <v>-</v>
          </cell>
          <cell r="J14" t="str">
            <v>NA CALTECHNOLOGIES  COMPANY LIMITED</v>
          </cell>
          <cell r="K14" t="str">
            <v>สอบเทียบเครื่องมือ</v>
          </cell>
          <cell r="L14" t="str">
            <v>Outsources</v>
          </cell>
          <cell r="M14" t="str">
            <v>-</v>
          </cell>
          <cell r="N14" t="str">
            <v>ณรงค์ฤทธิ์</v>
          </cell>
          <cell r="O14">
            <v>0</v>
          </cell>
          <cell r="P14" t="str">
            <v>Indirect Supply</v>
          </cell>
          <cell r="Q14">
            <v>1</v>
          </cell>
          <cell r="R14">
            <v>1800</v>
          </cell>
          <cell r="S14" t="str">
            <v>Purchase</v>
          </cell>
        </row>
        <row r="15">
          <cell r="B15" t="str">
            <v>Digimatic Neck Caliper(573-652/0001773/Mitutoyo</v>
          </cell>
          <cell r="C15">
            <v>720</v>
          </cell>
          <cell r="D15" t="str">
            <v>SET</v>
          </cell>
          <cell r="E15" t="str">
            <v>-</v>
          </cell>
          <cell r="F15" t="str">
            <v>-</v>
          </cell>
          <cell r="G15" t="str">
            <v>-</v>
          </cell>
          <cell r="H15">
            <v>7</v>
          </cell>
          <cell r="I15" t="str">
            <v>-</v>
          </cell>
          <cell r="J15" t="str">
            <v>NA CALTECHNOLOGIES  COMPANY LIMITED</v>
          </cell>
          <cell r="K15" t="str">
            <v>สอบเทียบเครื่องมือ</v>
          </cell>
          <cell r="L15" t="str">
            <v>Outsources</v>
          </cell>
          <cell r="M15" t="str">
            <v>-</v>
          </cell>
          <cell r="N15" t="str">
            <v>ณรงค์ฤทธิ์</v>
          </cell>
          <cell r="O15">
            <v>0</v>
          </cell>
          <cell r="P15" t="str">
            <v>Indirect Supply</v>
          </cell>
          <cell r="Q15">
            <v>1</v>
          </cell>
          <cell r="R15">
            <v>720</v>
          </cell>
          <cell r="S15" t="str">
            <v>Purchase</v>
          </cell>
        </row>
        <row r="16">
          <cell r="B16" t="str">
            <v>Digimatic Caliper(500-197-20/11432954/Mitutoyo</v>
          </cell>
          <cell r="C16">
            <v>720</v>
          </cell>
          <cell r="D16" t="str">
            <v>SET</v>
          </cell>
          <cell r="E16" t="str">
            <v>-</v>
          </cell>
          <cell r="F16" t="str">
            <v>-</v>
          </cell>
          <cell r="G16" t="str">
            <v>-</v>
          </cell>
          <cell r="H16">
            <v>7</v>
          </cell>
          <cell r="I16" t="str">
            <v>-</v>
          </cell>
          <cell r="J16" t="str">
            <v>NA CALTECHNOLOGIES  COMPANY LIMITED</v>
          </cell>
          <cell r="K16" t="str">
            <v>สอบเทียบเครื่องมือ</v>
          </cell>
          <cell r="L16" t="str">
            <v>Outsources</v>
          </cell>
          <cell r="M16" t="str">
            <v>-</v>
          </cell>
          <cell r="N16" t="str">
            <v>ณรงค์ฤทธิ์</v>
          </cell>
          <cell r="O16">
            <v>0</v>
          </cell>
          <cell r="P16" t="str">
            <v>Indirect Supply</v>
          </cell>
          <cell r="Q16">
            <v>1</v>
          </cell>
          <cell r="R16">
            <v>720</v>
          </cell>
          <cell r="S16" t="str">
            <v>Purchase</v>
          </cell>
        </row>
        <row r="17">
          <cell r="B17" t="str">
            <v>Dial Test Indicator (513-404/Mitutoyo)</v>
          </cell>
          <cell r="C17">
            <v>900</v>
          </cell>
          <cell r="D17" t="str">
            <v>SET</v>
          </cell>
          <cell r="E17" t="str">
            <v>-</v>
          </cell>
          <cell r="F17" t="str">
            <v>-</v>
          </cell>
          <cell r="G17" t="str">
            <v>-</v>
          </cell>
          <cell r="H17">
            <v>7</v>
          </cell>
          <cell r="I17" t="str">
            <v>-</v>
          </cell>
          <cell r="J17" t="str">
            <v>NA CALTECHNOLOGIES  COMPANY LIMITED</v>
          </cell>
          <cell r="K17" t="str">
            <v>สอบเทียบเครื่องมือ</v>
          </cell>
          <cell r="L17" t="str">
            <v>Outsources</v>
          </cell>
          <cell r="M17" t="str">
            <v>-</v>
          </cell>
          <cell r="N17" t="str">
            <v>ณรงค์ฤทธิ์</v>
          </cell>
          <cell r="O17">
            <v>0</v>
          </cell>
          <cell r="P17" t="str">
            <v>Indirect Supply</v>
          </cell>
          <cell r="Q17">
            <v>1</v>
          </cell>
          <cell r="R17">
            <v>900</v>
          </cell>
          <cell r="S17" t="str">
            <v>Purchase</v>
          </cell>
        </row>
        <row r="18">
          <cell r="B18" t="str">
            <v>Dial Height Gauge(HW-30/1219657/Mitutoyo)</v>
          </cell>
          <cell r="C18">
            <v>900</v>
          </cell>
          <cell r="D18" t="str">
            <v>SET</v>
          </cell>
          <cell r="E18" t="str">
            <v>-</v>
          </cell>
          <cell r="F18" t="str">
            <v>-</v>
          </cell>
          <cell r="G18" t="str">
            <v>-</v>
          </cell>
          <cell r="H18">
            <v>7</v>
          </cell>
          <cell r="I18" t="str">
            <v>-</v>
          </cell>
          <cell r="J18" t="str">
            <v>NA CALTECHNOLOGIES  COMPANY LIMITED</v>
          </cell>
          <cell r="K18" t="str">
            <v>สอบเทียบเครื่องมือ</v>
          </cell>
          <cell r="L18" t="str">
            <v>Outsources</v>
          </cell>
          <cell r="M18" t="str">
            <v>-</v>
          </cell>
          <cell r="N18" t="str">
            <v>ณรงค์ฤทธิ์</v>
          </cell>
          <cell r="O18">
            <v>0</v>
          </cell>
          <cell r="P18" t="str">
            <v>Indirect Supply</v>
          </cell>
          <cell r="Q18">
            <v>1</v>
          </cell>
          <cell r="R18">
            <v>900</v>
          </cell>
          <cell r="S18" t="str">
            <v>Purchase</v>
          </cell>
        </row>
        <row r="19">
          <cell r="B19" t="str">
            <v>Clamp meter</v>
          </cell>
          <cell r="C19">
            <v>2000</v>
          </cell>
          <cell r="D19" t="str">
            <v>อัน</v>
          </cell>
          <cell r="E19" t="str">
            <v>-</v>
          </cell>
          <cell r="F19" t="str">
            <v>-</v>
          </cell>
          <cell r="G19" t="str">
            <v>-</v>
          </cell>
          <cell r="H19">
            <v>14</v>
          </cell>
          <cell r="I19" t="str">
            <v>-</v>
          </cell>
          <cell r="J19" t="str">
            <v>NA CALTECHNOLOGIES CO.,LTD</v>
          </cell>
          <cell r="K19" t="str">
            <v>สอบเทียบเครื่องมือ</v>
          </cell>
          <cell r="L19" t="str">
            <v>Outsources</v>
          </cell>
          <cell r="M19" t="str">
            <v>-</v>
          </cell>
          <cell r="N19" t="str">
            <v>ณรงค์ฤทธิ์</v>
          </cell>
          <cell r="O19">
            <v>0</v>
          </cell>
          <cell r="P19" t="str">
            <v>Indirect Supply</v>
          </cell>
          <cell r="Q19">
            <v>1</v>
          </cell>
          <cell r="R19">
            <v>2000</v>
          </cell>
          <cell r="S19" t="str">
            <v>Purchase</v>
          </cell>
        </row>
        <row r="20">
          <cell r="B20" t="str">
            <v>Digimatic Indicator</v>
          </cell>
          <cell r="C20">
            <v>800</v>
          </cell>
          <cell r="D20" t="str">
            <v>อัน</v>
          </cell>
          <cell r="E20" t="str">
            <v>-</v>
          </cell>
          <cell r="F20" t="str">
            <v>-</v>
          </cell>
          <cell r="G20" t="str">
            <v>C1050XB</v>
          </cell>
          <cell r="H20">
            <v>20</v>
          </cell>
          <cell r="I20" t="str">
            <v>-</v>
          </cell>
          <cell r="J20" t="str">
            <v>Sumipol Corporation Limited</v>
          </cell>
          <cell r="K20" t="str">
            <v>สอบเทียบเครื่องมือ</v>
          </cell>
          <cell r="L20" t="str">
            <v>Outsources</v>
          </cell>
          <cell r="M20" t="str">
            <v>-</v>
          </cell>
          <cell r="N20" t="str">
            <v>ณรงค์ฤทธิ์</v>
          </cell>
          <cell r="O20">
            <v>0</v>
          </cell>
          <cell r="P20" t="str">
            <v>Indirect Supply</v>
          </cell>
          <cell r="Q20">
            <v>1</v>
          </cell>
          <cell r="R20">
            <v>800</v>
          </cell>
          <cell r="S20" t="str">
            <v>Purchase</v>
          </cell>
        </row>
        <row r="21">
          <cell r="B21" t="str">
            <v>Digital Weight Scale (CHJ-MC-001)</v>
          </cell>
          <cell r="C21">
            <v>0</v>
          </cell>
          <cell r="D21" t="str">
            <v>SET</v>
          </cell>
          <cell r="E21" t="str">
            <v>-</v>
          </cell>
          <cell r="F21" t="str">
            <v>-</v>
          </cell>
          <cell r="G21" t="str">
            <v>FG-60KAL</v>
          </cell>
          <cell r="H21">
            <v>30</v>
          </cell>
          <cell r="I21" t="str">
            <v>-</v>
          </cell>
          <cell r="J21" t="str">
            <v>บริษัท จ. ศรีรุ่งเรืองอิมเป็กซ์ จำกัด</v>
          </cell>
          <cell r="K21" t="str">
            <v>สอบเทียบเครื่องมือ</v>
          </cell>
          <cell r="L21" t="str">
            <v>Outsources</v>
          </cell>
          <cell r="M21" t="str">
            <v>-</v>
          </cell>
          <cell r="N21" t="str">
            <v>ณรงค์ฤทธิ์</v>
          </cell>
          <cell r="O21">
            <v>0</v>
          </cell>
          <cell r="P21" t="str">
            <v>Indirect Supply</v>
          </cell>
          <cell r="Q21">
            <v>1</v>
          </cell>
          <cell r="R21">
            <v>0</v>
          </cell>
          <cell r="S21" t="str">
            <v>Purchase</v>
          </cell>
        </row>
        <row r="22">
          <cell r="B22" t="str">
            <v>สติกเกอร์ขาวคาดสี กึ่งมันกึ่งด้าน 4"*8" 1500 ดวง / ม้วน (สีเหลือง)</v>
          </cell>
          <cell r="C22">
            <v>0.75</v>
          </cell>
          <cell r="D22" t="str">
            <v>ดวง</v>
          </cell>
          <cell r="E22" t="str">
            <v>1500 ดวง/ม้วน</v>
          </cell>
          <cell r="F22">
            <v>6000</v>
          </cell>
          <cell r="G22" t="str">
            <v>-</v>
          </cell>
          <cell r="H22">
            <v>14</v>
          </cell>
          <cell r="I22" t="str">
            <v>-</v>
          </cell>
          <cell r="J22" t="str">
            <v>BARCODE AUTO ID (THAILAND) COMPANY LIMITED</v>
          </cell>
          <cell r="K22" t="str">
            <v>ทำ Tag ติดกระสอบวัตถุดิบ</v>
          </cell>
          <cell r="L22" t="str">
            <v>Factory Supplies</v>
          </cell>
          <cell r="M22" t="str">
            <v>Supplies Storage#1</v>
          </cell>
          <cell r="N22" t="str">
            <v>กาญจน์วรินทร์</v>
          </cell>
          <cell r="O22">
            <v>0</v>
          </cell>
          <cell r="P22" t="str">
            <v>General Supply</v>
          </cell>
          <cell r="Q22">
            <v>1</v>
          </cell>
          <cell r="R22">
            <v>0.75</v>
          </cell>
          <cell r="S22" t="str">
            <v>Purchase</v>
          </cell>
        </row>
        <row r="23">
          <cell r="B23" t="str">
            <v>สติกเกอร์ขาวคาดสี กึ่งมันกึ่งด้าน 4"*8" 1500 ดวง / ม้วน (สีน้ำเงิน)</v>
          </cell>
          <cell r="C23">
            <v>0.75</v>
          </cell>
          <cell r="D23" t="str">
            <v>ดวง</v>
          </cell>
          <cell r="E23" t="str">
            <v>1500 ดวง/ม้วน</v>
          </cell>
          <cell r="F23">
            <v>6000</v>
          </cell>
          <cell r="G23" t="str">
            <v>-</v>
          </cell>
          <cell r="H23">
            <v>14</v>
          </cell>
          <cell r="I23" t="str">
            <v>-</v>
          </cell>
          <cell r="J23" t="str">
            <v>BARCODE AUTO ID (THAILAND) COMPANY LIMITED</v>
          </cell>
          <cell r="K23" t="str">
            <v>ทำ Tag ติดกระสอบวัตถุดิบ</v>
          </cell>
          <cell r="L23" t="str">
            <v>Factory Supplies</v>
          </cell>
          <cell r="M23" t="str">
            <v>Supplies Storage#1</v>
          </cell>
          <cell r="N23" t="str">
            <v>กาญจน์วรินทร์</v>
          </cell>
          <cell r="O23">
            <v>0</v>
          </cell>
          <cell r="P23" t="str">
            <v>General Supply</v>
          </cell>
          <cell r="Q23">
            <v>1</v>
          </cell>
          <cell r="R23">
            <v>0.75</v>
          </cell>
          <cell r="S23" t="str">
            <v>Purchase</v>
          </cell>
        </row>
        <row r="24">
          <cell r="B24" t="str">
            <v>สติกเกอร์ขาวคาดสี กึ่งมันกึ่งด้าน 4"*8" 1500 ดวง / ม้วน (สีแดง)</v>
          </cell>
          <cell r="C24">
            <v>0.75</v>
          </cell>
          <cell r="D24" t="str">
            <v>ดวง</v>
          </cell>
          <cell r="E24" t="str">
            <v>1500 ดวง/ม้วน</v>
          </cell>
          <cell r="F24">
            <v>6000</v>
          </cell>
          <cell r="G24" t="str">
            <v>-</v>
          </cell>
          <cell r="H24">
            <v>14</v>
          </cell>
          <cell r="I24" t="str">
            <v>-</v>
          </cell>
          <cell r="J24" t="str">
            <v>BARCODE AUTO ID (THAILAND) COMPANY LIMITED</v>
          </cell>
          <cell r="K24" t="str">
            <v>ทำ Tag ติดกระสอบวัตถุดิบ</v>
          </cell>
          <cell r="L24" t="str">
            <v>Factory Supplies</v>
          </cell>
          <cell r="M24" t="str">
            <v>Supplies Storage#1</v>
          </cell>
          <cell r="N24" t="str">
            <v>กาญจน์วรินทร์</v>
          </cell>
          <cell r="O24">
            <v>0</v>
          </cell>
          <cell r="P24" t="str">
            <v>General Supply</v>
          </cell>
          <cell r="Q24">
            <v>1</v>
          </cell>
          <cell r="R24">
            <v>0.75</v>
          </cell>
          <cell r="S24" t="str">
            <v>Purchase</v>
          </cell>
        </row>
        <row r="25">
          <cell r="B25" t="str">
            <v>สติกเกอร์ขาวคาดสี กึ่งมันกึ่งด้าน 4"*8" 1500 ดวง / ม้วน (สีเขียว)</v>
          </cell>
          <cell r="C25">
            <v>0.75</v>
          </cell>
          <cell r="D25" t="str">
            <v>ดวง</v>
          </cell>
          <cell r="E25" t="str">
            <v>1500 ดวง/ม้วน</v>
          </cell>
          <cell r="F25">
            <v>6000</v>
          </cell>
          <cell r="G25" t="str">
            <v>-</v>
          </cell>
          <cell r="H25">
            <v>14</v>
          </cell>
          <cell r="I25" t="str">
            <v>-</v>
          </cell>
          <cell r="J25" t="str">
            <v>BARCODE AUTO ID (THAILAND) COMPANY LIMITED</v>
          </cell>
          <cell r="K25" t="str">
            <v>ทำ Tag ติดกระสอบวัตถุดิบ</v>
          </cell>
          <cell r="L25" t="str">
            <v>Factory Supplies</v>
          </cell>
          <cell r="M25" t="str">
            <v>Supplies Storage#1</v>
          </cell>
          <cell r="N25" t="str">
            <v>กาญจน์วรินทร์</v>
          </cell>
          <cell r="O25">
            <v>0</v>
          </cell>
          <cell r="P25" t="str">
            <v>General Supply</v>
          </cell>
          <cell r="Q25">
            <v>1</v>
          </cell>
          <cell r="R25">
            <v>0.75</v>
          </cell>
          <cell r="S25" t="str">
            <v>Purchase</v>
          </cell>
        </row>
        <row r="26">
          <cell r="B26" t="str">
            <v>Ribbon Rasin 110mm x 300 M.F/l ( For F/G) QR CORD</v>
          </cell>
          <cell r="C26">
            <v>900</v>
          </cell>
          <cell r="D26" t="str">
            <v>ม้วน</v>
          </cell>
          <cell r="E26" t="str">
            <v>300เมตร /ม้วน</v>
          </cell>
          <cell r="F26">
            <v>1</v>
          </cell>
          <cell r="G26" t="str">
            <v>-</v>
          </cell>
          <cell r="H26">
            <v>15</v>
          </cell>
          <cell r="I26" t="str">
            <v>-</v>
          </cell>
          <cell r="J26" t="str">
            <v>BARCODE AUTO ID (THAILAND) COMPANY LIMITED</v>
          </cell>
          <cell r="K26" t="str">
            <v>พิมพ์คิวอาร์โค้ด</v>
          </cell>
          <cell r="L26" t="str">
            <v>Factory Supplies</v>
          </cell>
          <cell r="M26" t="str">
            <v>Supplies Storage#1</v>
          </cell>
          <cell r="N26" t="str">
            <v>รุ่งทิวา</v>
          </cell>
          <cell r="O26">
            <v>2</v>
          </cell>
          <cell r="P26" t="str">
            <v>General Supply</v>
          </cell>
          <cell r="Q26">
            <v>300</v>
          </cell>
          <cell r="R26">
            <v>3</v>
          </cell>
          <cell r="S26" t="str">
            <v>Purchase</v>
          </cell>
        </row>
        <row r="27">
          <cell r="B27" t="str">
            <v>40mmx30mm Sticker UPO Based 3500pcs/roll</v>
          </cell>
          <cell r="C27">
            <v>0.7</v>
          </cell>
          <cell r="D27" t="str">
            <v>Pcs.</v>
          </cell>
          <cell r="E27" t="str">
            <v>3500 ดวง/ม้วน</v>
          </cell>
          <cell r="F27">
            <v>1</v>
          </cell>
          <cell r="G27" t="str">
            <v>-</v>
          </cell>
          <cell r="H27">
            <v>7</v>
          </cell>
          <cell r="I27" t="str">
            <v>-</v>
          </cell>
          <cell r="J27" t="str">
            <v>BARCODE AUTO ID (THAILAND) COMPANY LIMITED</v>
          </cell>
          <cell r="K27" t="str">
            <v>ทำ QR Code ติดกล่อง</v>
          </cell>
          <cell r="L27" t="str">
            <v>Factory Supplies</v>
          </cell>
          <cell r="M27" t="str">
            <v>Supplies Storage#1</v>
          </cell>
          <cell r="N27" t="str">
            <v>รุ่งทิวา</v>
          </cell>
          <cell r="O27">
            <v>0</v>
          </cell>
          <cell r="P27" t="str">
            <v>General Supply</v>
          </cell>
          <cell r="Q27">
            <v>1</v>
          </cell>
          <cell r="R27">
            <v>0.7</v>
          </cell>
          <cell r="S27" t="str">
            <v>Purchase</v>
          </cell>
        </row>
        <row r="28">
          <cell r="B28" t="str">
            <v>สเปร์ย  mould release agent JT-108  ส้ม</v>
          </cell>
          <cell r="C28">
            <v>37</v>
          </cell>
          <cell r="D28" t="str">
            <v>กระป๋อง</v>
          </cell>
          <cell r="E28" t="str">
            <v>24 กระป๋อง /กล่อง</v>
          </cell>
          <cell r="F28">
            <v>24</v>
          </cell>
          <cell r="G28" t="str">
            <v>-</v>
          </cell>
          <cell r="H28">
            <v>30</v>
          </cell>
          <cell r="I28" t="str">
            <v>-</v>
          </cell>
          <cell r="J28" t="str">
            <v>JINTAI MACHINERY COMPANY LIMITED</v>
          </cell>
          <cell r="K28" t="str">
            <v>ฉีดแม่พิมพ์</v>
          </cell>
          <cell r="L28" t="str">
            <v>Factory Supplies</v>
          </cell>
          <cell r="M28" t="str">
            <v>Supplies Storage#1</v>
          </cell>
          <cell r="N28" t="str">
            <v>สกนธ์</v>
          </cell>
          <cell r="O28">
            <v>35</v>
          </cell>
          <cell r="P28" t="str">
            <v>General Supply</v>
          </cell>
          <cell r="Q28">
            <v>1</v>
          </cell>
          <cell r="R28">
            <v>37</v>
          </cell>
          <cell r="S28" t="str">
            <v>Purchase</v>
          </cell>
        </row>
        <row r="29">
          <cell r="B29" t="str">
            <v>สเปร์ย  mould protector anti rust shield JT-502 เขียว</v>
          </cell>
          <cell r="C29">
            <v>137</v>
          </cell>
          <cell r="D29" t="str">
            <v>กระป๋อง</v>
          </cell>
          <cell r="E29" t="str">
            <v>24 กระป๋อง /กล่อง</v>
          </cell>
          <cell r="F29">
            <v>24</v>
          </cell>
          <cell r="G29" t="str">
            <v>-</v>
          </cell>
          <cell r="H29">
            <v>30</v>
          </cell>
          <cell r="I29" t="str">
            <v>-</v>
          </cell>
          <cell r="J29" t="str">
            <v>JINTAI MACHINERY COMPANY LIMITED</v>
          </cell>
          <cell r="K29" t="str">
            <v>ฉีดแม่พิมพ์</v>
          </cell>
          <cell r="L29" t="str">
            <v>Factory Supplies</v>
          </cell>
          <cell r="M29" t="str">
            <v>Supplies Storage#1</v>
          </cell>
          <cell r="N29" t="str">
            <v>สกนธ์</v>
          </cell>
          <cell r="O29">
            <v>41</v>
          </cell>
          <cell r="P29" t="str">
            <v>General Supply</v>
          </cell>
          <cell r="Q29">
            <v>1</v>
          </cell>
          <cell r="R29">
            <v>137</v>
          </cell>
          <cell r="S29" t="str">
            <v>Purchase</v>
          </cell>
        </row>
        <row r="30">
          <cell r="B30" t="str">
            <v>ฟิล์มยืดพันพาเลท</v>
          </cell>
          <cell r="C30">
            <v>100</v>
          </cell>
          <cell r="D30" t="str">
            <v>ม้วน</v>
          </cell>
          <cell r="E30" t="str">
            <v>6 ม้วน / กล่อง</v>
          </cell>
          <cell r="F30">
            <v>1</v>
          </cell>
          <cell r="G30" t="str">
            <v>-</v>
          </cell>
          <cell r="H30">
            <v>30</v>
          </cell>
          <cell r="I30">
            <v>2</v>
          </cell>
          <cell r="J30" t="str">
            <v>RICHMAIL 2015 COMPANY LIMITED</v>
          </cell>
          <cell r="K30" t="str">
            <v>พันพาเลทส่งงานต่างประเทศ</v>
          </cell>
          <cell r="L30" t="str">
            <v>Factory Supplies</v>
          </cell>
          <cell r="M30" t="str">
            <v>Supplies Storage#1</v>
          </cell>
          <cell r="N30" t="str">
            <v>กาญจน์วรินทร์</v>
          </cell>
          <cell r="O30">
            <v>18</v>
          </cell>
          <cell r="P30" t="str">
            <v>General Supply</v>
          </cell>
          <cell r="Q30">
            <v>1</v>
          </cell>
          <cell r="R30">
            <v>100</v>
          </cell>
          <cell r="S30" t="str">
            <v>Finance</v>
          </cell>
        </row>
        <row r="31">
          <cell r="B31" t="str">
            <v>พาเลทพลาสติก ขนาด 110 ซม * 110ซม</v>
          </cell>
          <cell r="C31">
            <v>0</v>
          </cell>
          <cell r="D31" t="str">
            <v>ตัว</v>
          </cell>
          <cell r="E31" t="str">
            <v>-</v>
          </cell>
          <cell r="F31">
            <v>10</v>
          </cell>
          <cell r="G31" t="str">
            <v>-</v>
          </cell>
          <cell r="H31">
            <v>30</v>
          </cell>
          <cell r="I31">
            <v>50</v>
          </cell>
          <cell r="J31" t="str">
            <v>วันศักดิ์ไม้ลัง</v>
          </cell>
          <cell r="K31" t="str">
            <v>ใส่กล่องงาน+เม็ดพลาสติก</v>
          </cell>
          <cell r="L31" t="str">
            <v>Factory Supplies</v>
          </cell>
          <cell r="M31" t="str">
            <v>-</v>
          </cell>
          <cell r="N31" t="str">
            <v>กาญจน์วรินทร์</v>
          </cell>
          <cell r="O31">
            <v>0</v>
          </cell>
          <cell r="P31" t="str">
            <v>General Supply</v>
          </cell>
          <cell r="Q31">
            <v>1</v>
          </cell>
          <cell r="R31">
            <v>0</v>
          </cell>
          <cell r="S31" t="str">
            <v>Finance</v>
          </cell>
        </row>
        <row r="32">
          <cell r="B32" t="str">
            <v>เน็ทคลุมผมสีขาว แบบผ้า</v>
          </cell>
          <cell r="C32">
            <v>10</v>
          </cell>
          <cell r="D32" t="str">
            <v>ชิ้น</v>
          </cell>
          <cell r="E32" t="str">
            <v>-</v>
          </cell>
          <cell r="F32">
            <v>100</v>
          </cell>
          <cell r="G32" t="str">
            <v>-</v>
          </cell>
          <cell r="H32">
            <v>30</v>
          </cell>
          <cell r="I32" t="str">
            <v>-</v>
          </cell>
          <cell r="J32" t="str">
            <v>บริษัทอุดมทรัพย์ เทรดดิ้ง จำกัด</v>
          </cell>
          <cell r="K32" t="str">
            <v>คลุมผมในขณะปฏิบัติงาน</v>
          </cell>
          <cell r="L32" t="str">
            <v>Factory Supplies</v>
          </cell>
          <cell r="M32" t="str">
            <v>Supplies Storage#1</v>
          </cell>
          <cell r="N32" t="str">
            <v>กาญจน์วรินทร์</v>
          </cell>
          <cell r="O32">
            <v>0</v>
          </cell>
          <cell r="P32" t="str">
            <v>General Supply</v>
          </cell>
          <cell r="Q32">
            <v>1</v>
          </cell>
          <cell r="R32">
            <v>10</v>
          </cell>
          <cell r="S32" t="str">
            <v>Finance</v>
          </cell>
        </row>
        <row r="33">
          <cell r="B33" t="str">
            <v>น้ำมันสน CARCO  ขนาด 2.2 kg./ปี๊บ</v>
          </cell>
          <cell r="C33">
            <v>0</v>
          </cell>
          <cell r="D33" t="str">
            <v>ปิ๊บ</v>
          </cell>
          <cell r="E33" t="str">
            <v>-</v>
          </cell>
          <cell r="F33" t="str">
            <v>-</v>
          </cell>
          <cell r="G33" t="str">
            <v>-</v>
          </cell>
          <cell r="H33">
            <v>30</v>
          </cell>
          <cell r="I33">
            <v>1</v>
          </cell>
          <cell r="J33" t="str">
            <v>-</v>
          </cell>
          <cell r="K33" t="str">
            <v>ล้างแม่พิมพ์</v>
          </cell>
          <cell r="L33" t="str">
            <v>Factory Supplies</v>
          </cell>
          <cell r="M33" t="str">
            <v>Supplies Storage#1</v>
          </cell>
          <cell r="N33" t="str">
            <v>สกนธ์</v>
          </cell>
          <cell r="O33">
            <v>1</v>
          </cell>
          <cell r="P33" t="str">
            <v>General Supply</v>
          </cell>
          <cell r="Q33">
            <v>1</v>
          </cell>
          <cell r="R33">
            <v>0</v>
          </cell>
          <cell r="S33" t="str">
            <v>Finance</v>
          </cell>
        </row>
        <row r="34">
          <cell r="B34" t="str">
            <v>ด้ายเย็บกระสอบ</v>
          </cell>
          <cell r="C34">
            <v>0</v>
          </cell>
          <cell r="D34" t="str">
            <v>ม้วน</v>
          </cell>
          <cell r="E34" t="str">
            <v>-</v>
          </cell>
          <cell r="F34" t="str">
            <v>-</v>
          </cell>
          <cell r="G34" t="str">
            <v>-</v>
          </cell>
          <cell r="H34">
            <v>30</v>
          </cell>
          <cell r="I34">
            <v>10</v>
          </cell>
          <cell r="J34" t="str">
            <v>-</v>
          </cell>
          <cell r="K34" t="str">
            <v>เย็บกระสอบเม็ด</v>
          </cell>
          <cell r="L34" t="str">
            <v>Factory Supplies</v>
          </cell>
          <cell r="M34" t="str">
            <v>Supplies Storage#1</v>
          </cell>
          <cell r="N34" t="str">
            <v>กาญจน์วรินทร์</v>
          </cell>
          <cell r="O34">
            <v>12</v>
          </cell>
          <cell r="P34" t="str">
            <v>General Supply</v>
          </cell>
          <cell r="Q34">
            <v>1</v>
          </cell>
          <cell r="R34">
            <v>0</v>
          </cell>
          <cell r="S34" t="str">
            <v>Finance</v>
          </cell>
        </row>
        <row r="35">
          <cell r="B35" t="str">
            <v xml:space="preserve">เข็มเย็บกระสอบ 92 x 200 </v>
          </cell>
          <cell r="C35">
            <v>0</v>
          </cell>
          <cell r="D35" t="str">
            <v>ซอง</v>
          </cell>
          <cell r="E35" t="str">
            <v>-</v>
          </cell>
          <cell r="F35" t="str">
            <v>-</v>
          </cell>
          <cell r="G35" t="str">
            <v>-</v>
          </cell>
          <cell r="H35">
            <v>15</v>
          </cell>
          <cell r="I35">
            <v>5</v>
          </cell>
          <cell r="J35" t="str">
            <v>ยูกี้เวิลด์ บางบอน3</v>
          </cell>
          <cell r="K35" t="str">
            <v>เย็บกระสอบเม็ด</v>
          </cell>
          <cell r="L35" t="str">
            <v>Factory Supplies</v>
          </cell>
          <cell r="M35" t="str">
            <v>Supplies Storage#1</v>
          </cell>
          <cell r="N35" t="str">
            <v>กาญจน์วรินทร์</v>
          </cell>
          <cell r="O35">
            <v>1</v>
          </cell>
          <cell r="P35" t="str">
            <v>General Supply</v>
          </cell>
          <cell r="Q35">
            <v>1</v>
          </cell>
          <cell r="R35">
            <v>0</v>
          </cell>
          <cell r="S35" t="str">
            <v>Finance</v>
          </cell>
        </row>
        <row r="36">
          <cell r="B36" t="str">
            <v>กระดาษกาว 2 นิ้ว สีน้ำตาล</v>
          </cell>
          <cell r="C36">
            <v>14</v>
          </cell>
          <cell r="D36" t="str">
            <v>ม้วน</v>
          </cell>
          <cell r="E36" t="str">
            <v>72 ม้วน / กล่อง</v>
          </cell>
          <cell r="F36">
            <v>180</v>
          </cell>
          <cell r="G36" t="str">
            <v>-</v>
          </cell>
          <cell r="H36">
            <v>14</v>
          </cell>
          <cell r="I36">
            <v>40</v>
          </cell>
          <cell r="J36" t="str">
            <v>Inter Tape</v>
          </cell>
          <cell r="K36" t="str">
            <v>ปิดกล่อง</v>
          </cell>
          <cell r="L36" t="str">
            <v>Factory Supplies</v>
          </cell>
          <cell r="M36" t="str">
            <v>Supplies Storage#3</v>
          </cell>
          <cell r="N36" t="str">
            <v>รุ่งทิวา</v>
          </cell>
          <cell r="O36">
            <v>240</v>
          </cell>
          <cell r="P36" t="str">
            <v>General Supply</v>
          </cell>
          <cell r="Q36">
            <v>1</v>
          </cell>
          <cell r="R36">
            <v>14</v>
          </cell>
          <cell r="S36" t="str">
            <v>Finance</v>
          </cell>
        </row>
        <row r="37">
          <cell r="B37" t="str">
            <v>Melamine Sponge  ฟองน้ำขัดชิ้นงาน</v>
          </cell>
          <cell r="C37">
            <v>0</v>
          </cell>
          <cell r="D37" t="str">
            <v>ถุง</v>
          </cell>
          <cell r="E37" t="str">
            <v>-</v>
          </cell>
          <cell r="F37" t="str">
            <v>-</v>
          </cell>
          <cell r="G37" t="str">
            <v>-</v>
          </cell>
          <cell r="H37">
            <v>15</v>
          </cell>
          <cell r="I37">
            <v>10</v>
          </cell>
          <cell r="J37" t="str">
            <v>-</v>
          </cell>
          <cell r="K37" t="str">
            <v xml:space="preserve">ขัดชิ้นงาน  </v>
          </cell>
          <cell r="L37" t="str">
            <v>Factory Supplies</v>
          </cell>
          <cell r="M37" t="str">
            <v>Supplies Storage#1</v>
          </cell>
          <cell r="N37" t="str">
            <v>กาญจน์วรินทร์</v>
          </cell>
          <cell r="O37">
            <v>15</v>
          </cell>
          <cell r="P37" t="str">
            <v>General Supply</v>
          </cell>
          <cell r="Q37">
            <v>1</v>
          </cell>
          <cell r="R37">
            <v>0</v>
          </cell>
          <cell r="S37" t="str">
            <v>Finance</v>
          </cell>
        </row>
        <row r="38">
          <cell r="B38" t="str">
            <v>TPO WT515</v>
          </cell>
          <cell r="C38">
            <v>146</v>
          </cell>
          <cell r="D38" t="str">
            <v>kg.</v>
          </cell>
          <cell r="E38" t="str">
            <v>25 kgs. / กระสอบ</v>
          </cell>
          <cell r="F38">
            <v>1500</v>
          </cell>
          <cell r="G38" t="str">
            <v>-</v>
          </cell>
          <cell r="H38">
            <v>90</v>
          </cell>
          <cell r="I38">
            <v>2393.9854532263162</v>
          </cell>
          <cell r="J38" t="str">
            <v>NAGASE (THAILAND) COMPANY LIMITED</v>
          </cell>
          <cell r="K38" t="str">
            <v>Model J03F</v>
          </cell>
          <cell r="L38" t="str">
            <v>Raw Material</v>
          </cell>
          <cell r="M38" t="str">
            <v>Material Storage</v>
          </cell>
          <cell r="N38" t="str">
            <v>สุดาพร</v>
          </cell>
          <cell r="O38">
            <v>949</v>
          </cell>
          <cell r="P38" t="str">
            <v>Direct Supply</v>
          </cell>
          <cell r="Q38">
            <v>1</v>
          </cell>
          <cell r="R38">
            <v>146</v>
          </cell>
          <cell r="S38" t="str">
            <v>Purchase</v>
          </cell>
        </row>
        <row r="39">
          <cell r="B39" t="str">
            <v>NYLON DSM K224-PG8</v>
          </cell>
          <cell r="C39">
            <v>130</v>
          </cell>
          <cell r="D39" t="str">
            <v>kg.</v>
          </cell>
          <cell r="E39" t="str">
            <v>25 kgs. / กระสอบ</v>
          </cell>
          <cell r="F39">
            <v>100</v>
          </cell>
          <cell r="G39" t="str">
            <v>-</v>
          </cell>
          <cell r="H39">
            <v>7</v>
          </cell>
          <cell r="I39">
            <v>25</v>
          </cell>
          <cell r="J39" t="str">
            <v>ABLE ONE ENGINEERING COMPANY LIMITED</v>
          </cell>
          <cell r="K39" t="str">
            <v>Model J03A</v>
          </cell>
          <cell r="L39" t="str">
            <v>Raw Material</v>
          </cell>
          <cell r="M39" t="str">
            <v>Material Storage</v>
          </cell>
          <cell r="N39" t="str">
            <v>สุดาพร</v>
          </cell>
          <cell r="O39">
            <v>50</v>
          </cell>
          <cell r="P39" t="str">
            <v>Direct Supply</v>
          </cell>
          <cell r="Q39">
            <v>1</v>
          </cell>
          <cell r="R39">
            <v>130</v>
          </cell>
          <cell r="S39" t="str">
            <v>Purchase</v>
          </cell>
        </row>
        <row r="40">
          <cell r="B40" t="str">
            <v>PP J782HV</v>
          </cell>
          <cell r="C40">
            <v>68.75</v>
          </cell>
          <cell r="D40" t="str">
            <v>kg.</v>
          </cell>
          <cell r="E40" t="str">
            <v>25 kgs. / กระสอบ</v>
          </cell>
          <cell r="F40">
            <v>3000</v>
          </cell>
          <cell r="G40" t="str">
            <v>-</v>
          </cell>
          <cell r="H40">
            <v>45</v>
          </cell>
          <cell r="I40">
            <v>1000</v>
          </cell>
          <cell r="J40" t="str">
            <v>PLA MATELS (THAILAND) COMPANY LIMITED</v>
          </cell>
          <cell r="K40" t="str">
            <v>Model J03F</v>
          </cell>
          <cell r="L40" t="str">
            <v>Raw Material</v>
          </cell>
          <cell r="M40" t="str">
            <v>Material Storage</v>
          </cell>
          <cell r="N40" t="str">
            <v>สุดาพร</v>
          </cell>
          <cell r="O40">
            <v>3207</v>
          </cell>
          <cell r="P40" t="str">
            <v>Direct Supply</v>
          </cell>
          <cell r="Q40">
            <v>1</v>
          </cell>
          <cell r="R40">
            <v>68.75</v>
          </cell>
          <cell r="S40" t="str">
            <v>Purchase</v>
          </cell>
        </row>
        <row r="41">
          <cell r="B41" t="str">
            <v>TPE(TPE-3) SANTOPRENE 201-80</v>
          </cell>
          <cell r="C41">
            <v>194</v>
          </cell>
          <cell r="D41" t="str">
            <v>kg.</v>
          </cell>
          <cell r="E41" t="str">
            <v>25 kgs. / กระสอบ</v>
          </cell>
          <cell r="F41">
            <v>1000</v>
          </cell>
          <cell r="G41" t="str">
            <v>-</v>
          </cell>
          <cell r="H41">
            <v>90</v>
          </cell>
          <cell r="I41">
            <v>500</v>
          </cell>
          <cell r="J41" t="str">
            <v>RELIANCE PLASCHEM COMPANY LIMITED</v>
          </cell>
          <cell r="K41" t="str">
            <v>Model Toyota 780A</v>
          </cell>
          <cell r="L41" t="str">
            <v>Raw Material</v>
          </cell>
          <cell r="M41" t="str">
            <v>Material Storage</v>
          </cell>
          <cell r="N41" t="str">
            <v>สุดาพร</v>
          </cell>
          <cell r="O41">
            <v>1850</v>
          </cell>
          <cell r="P41" t="str">
            <v>Direct Supply</v>
          </cell>
          <cell r="Q41">
            <v>1</v>
          </cell>
          <cell r="R41">
            <v>194</v>
          </cell>
          <cell r="S41" t="str">
            <v>Purchase</v>
          </cell>
        </row>
        <row r="42">
          <cell r="B42" t="str">
            <v>MV-9N661-UL</v>
          </cell>
          <cell r="C42">
            <v>360</v>
          </cell>
          <cell r="D42" t="str">
            <v>kg.</v>
          </cell>
          <cell r="E42" t="str">
            <v>25 kgs. / กระสอบ</v>
          </cell>
          <cell r="F42">
            <v>25</v>
          </cell>
          <cell r="G42" t="str">
            <v>-</v>
          </cell>
          <cell r="H42">
            <v>15</v>
          </cell>
          <cell r="I42">
            <v>50</v>
          </cell>
          <cell r="J42" t="str">
            <v>VICKER PIGMENT COMPANY LIMITED</v>
          </cell>
          <cell r="K42" t="str">
            <v>Model J03F</v>
          </cell>
          <cell r="L42" t="str">
            <v>Raw Material</v>
          </cell>
          <cell r="M42" t="str">
            <v>Material Storage</v>
          </cell>
          <cell r="N42" t="str">
            <v>สุดาพร</v>
          </cell>
          <cell r="O42">
            <v>12130</v>
          </cell>
          <cell r="P42" t="str">
            <v>Direct Supply</v>
          </cell>
          <cell r="Q42">
            <v>1000</v>
          </cell>
          <cell r="R42">
            <v>0.36</v>
          </cell>
          <cell r="S42" t="str">
            <v>Purchase</v>
          </cell>
        </row>
        <row r="43">
          <cell r="B43" t="str">
            <v>POM HOSTAFORM M90XAP</v>
          </cell>
          <cell r="C43">
            <v>97</v>
          </cell>
          <cell r="D43" t="str">
            <v>kg.</v>
          </cell>
          <cell r="E43" t="str">
            <v>25 kgs. / กระสอบ</v>
          </cell>
          <cell r="F43">
            <v>1000</v>
          </cell>
          <cell r="G43" t="str">
            <v>-</v>
          </cell>
          <cell r="H43">
            <v>7</v>
          </cell>
          <cell r="I43">
            <v>2695.4070000000002</v>
          </cell>
          <cell r="J43" t="str">
            <v>ABLE ONE ENGINEERING COMPANY LIMITED</v>
          </cell>
          <cell r="K43" t="str">
            <v>GUIDE BALL</v>
          </cell>
          <cell r="L43" t="str">
            <v>Raw Material</v>
          </cell>
          <cell r="M43" t="str">
            <v>Material Storage</v>
          </cell>
          <cell r="N43" t="str">
            <v>สุดาพร</v>
          </cell>
          <cell r="O43">
            <v>525</v>
          </cell>
          <cell r="P43" t="str">
            <v>Direct Supply</v>
          </cell>
          <cell r="Q43">
            <v>1</v>
          </cell>
          <cell r="R43">
            <v>97</v>
          </cell>
          <cell r="S43" t="str">
            <v>Purchase</v>
          </cell>
        </row>
        <row r="44">
          <cell r="B44" t="str">
            <v>PP DYS707 BLACK</v>
          </cell>
          <cell r="C44">
            <v>105</v>
          </cell>
          <cell r="D44" t="str">
            <v>kg.</v>
          </cell>
          <cell r="E44" t="str">
            <v>25 kgs. / กระสอบ</v>
          </cell>
          <cell r="F44">
            <v>500</v>
          </cell>
          <cell r="G44" t="str">
            <v>-</v>
          </cell>
          <cell r="H44">
            <v>90</v>
          </cell>
          <cell r="I44">
            <v>153.5990210526316</v>
          </cell>
          <cell r="J44" t="str">
            <v>PANYANAN PLASTECH COMPANY LIMITED</v>
          </cell>
          <cell r="K44" t="str">
            <v>PILAR LOOP</v>
          </cell>
          <cell r="L44" t="str">
            <v>Raw Material</v>
          </cell>
          <cell r="M44" t="str">
            <v>Material Storage</v>
          </cell>
          <cell r="N44" t="str">
            <v>สุดาพร</v>
          </cell>
          <cell r="O44">
            <v>774</v>
          </cell>
          <cell r="P44" t="str">
            <v>Direct Supply</v>
          </cell>
          <cell r="Q44">
            <v>1</v>
          </cell>
          <cell r="R44">
            <v>105</v>
          </cell>
          <cell r="S44" t="str">
            <v>Purchase</v>
          </cell>
        </row>
        <row r="45">
          <cell r="B45" t="str">
            <v>MV 9P343-P</v>
          </cell>
          <cell r="C45">
            <v>350</v>
          </cell>
          <cell r="D45" t="str">
            <v>kg.</v>
          </cell>
          <cell r="E45" t="str">
            <v>25 kgs. / กระสอบ</v>
          </cell>
          <cell r="F45">
            <v>25</v>
          </cell>
          <cell r="G45" t="str">
            <v>-</v>
          </cell>
          <cell r="H45">
            <v>15</v>
          </cell>
          <cell r="I45">
            <v>25</v>
          </cell>
          <cell r="J45" t="str">
            <v>VICKER PIGMENT COMPANY LIMITED</v>
          </cell>
          <cell r="K45" t="str">
            <v>Model J03F</v>
          </cell>
          <cell r="L45" t="str">
            <v>Raw Material</v>
          </cell>
          <cell r="M45" t="str">
            <v>Material Storage</v>
          </cell>
          <cell r="N45" t="str">
            <v>สุดาพร</v>
          </cell>
          <cell r="O45">
            <v>3080</v>
          </cell>
          <cell r="P45" t="str">
            <v>Direct Supply</v>
          </cell>
          <cell r="Q45">
            <v>1000</v>
          </cell>
          <cell r="R45">
            <v>0.35</v>
          </cell>
          <cell r="S45" t="str">
            <v>Purchase</v>
          </cell>
        </row>
        <row r="46">
          <cell r="B46" t="str">
            <v>MV 9N353-UL</v>
          </cell>
          <cell r="C46">
            <v>385</v>
          </cell>
          <cell r="D46" t="str">
            <v>kg.</v>
          </cell>
          <cell r="E46" t="str">
            <v>25 kgs. / กระสอบ</v>
          </cell>
          <cell r="F46">
            <v>25</v>
          </cell>
          <cell r="G46" t="str">
            <v>-</v>
          </cell>
          <cell r="H46">
            <v>15</v>
          </cell>
          <cell r="I46">
            <v>25</v>
          </cell>
          <cell r="J46" t="str">
            <v>VICKER PIGMENT COMPANY LIMITED</v>
          </cell>
          <cell r="K46" t="str">
            <v>Model J03F</v>
          </cell>
          <cell r="L46" t="str">
            <v>Raw Material</v>
          </cell>
          <cell r="M46" t="str">
            <v>Material Storage</v>
          </cell>
          <cell r="N46" t="str">
            <v>สุดาพร</v>
          </cell>
          <cell r="O46">
            <v>19280</v>
          </cell>
          <cell r="P46" t="str">
            <v>Direct Supply</v>
          </cell>
          <cell r="Q46">
            <v>1000</v>
          </cell>
          <cell r="R46">
            <v>0.38500000000000001</v>
          </cell>
          <cell r="S46" t="str">
            <v>Purchase</v>
          </cell>
        </row>
        <row r="47">
          <cell r="B47" t="str">
            <v>ABS PA 777 B J-01</v>
          </cell>
          <cell r="C47">
            <v>105</v>
          </cell>
          <cell r="D47" t="str">
            <v>kg.</v>
          </cell>
          <cell r="E47" t="str">
            <v>25 kgs. / กระสอบ</v>
          </cell>
          <cell r="F47">
            <v>500</v>
          </cell>
          <cell r="G47" t="str">
            <v>-</v>
          </cell>
          <cell r="H47">
            <v>14</v>
          </cell>
          <cell r="I47">
            <v>256.40872186666667</v>
          </cell>
          <cell r="J47" t="str">
            <v>GLOBAL CONNECTION PUBLIC COMPANY LIMITED</v>
          </cell>
          <cell r="K47" t="str">
            <v>BUCKLE</v>
          </cell>
          <cell r="L47" t="str">
            <v>Raw Material</v>
          </cell>
          <cell r="M47" t="str">
            <v>Material Storage</v>
          </cell>
          <cell r="N47" t="str">
            <v>สุดาพร</v>
          </cell>
          <cell r="O47">
            <v>574</v>
          </cell>
          <cell r="P47" t="str">
            <v>Direct Supply</v>
          </cell>
          <cell r="Q47">
            <v>1</v>
          </cell>
          <cell r="R47">
            <v>105</v>
          </cell>
          <cell r="S47" t="str">
            <v>Purchase</v>
          </cell>
        </row>
        <row r="48">
          <cell r="B48" t="str">
            <v>MULTIFLEX TS A08010 GS</v>
          </cell>
          <cell r="C48">
            <v>116</v>
          </cell>
          <cell r="D48" t="str">
            <v>kg.</v>
          </cell>
          <cell r="E48" t="str">
            <v>20 kgs. / กระสอบ</v>
          </cell>
          <cell r="F48">
            <v>3000</v>
          </cell>
          <cell r="G48" t="str">
            <v>-</v>
          </cell>
          <cell r="H48">
            <v>90</v>
          </cell>
          <cell r="I48">
            <v>2000</v>
          </cell>
          <cell r="J48" t="str">
            <v>RELIANCE PLASCHEM COMPANY LIMITED</v>
          </cell>
          <cell r="K48" t="str">
            <v xml:space="preserve">BOOT </v>
          </cell>
          <cell r="L48" t="str">
            <v>Raw Material</v>
          </cell>
          <cell r="M48" t="str">
            <v>Material Storage</v>
          </cell>
          <cell r="N48" t="str">
            <v>สุดาพร</v>
          </cell>
          <cell r="O48">
            <v>3989</v>
          </cell>
          <cell r="P48" t="str">
            <v>Direct Supply</v>
          </cell>
          <cell r="Q48">
            <v>1</v>
          </cell>
          <cell r="R48">
            <v>116</v>
          </cell>
          <cell r="S48" t="str">
            <v>Purchase</v>
          </cell>
        </row>
        <row r="49">
          <cell r="B49" t="str">
            <v>PP BLACK</v>
          </cell>
          <cell r="C49">
            <v>19</v>
          </cell>
          <cell r="D49" t="str">
            <v>kg.</v>
          </cell>
          <cell r="E49" t="str">
            <v>25 kgs. / กระสอบ</v>
          </cell>
          <cell r="F49">
            <v>500</v>
          </cell>
          <cell r="G49" t="str">
            <v>-</v>
          </cell>
          <cell r="H49">
            <v>30</v>
          </cell>
          <cell r="I49">
            <v>0</v>
          </cell>
          <cell r="J49" t="str">
            <v>SK CYCLE COMPANY LIMITED</v>
          </cell>
          <cell r="K49" t="str">
            <v>ฉีดกล่องสำหรับงานส่งต่างประเทศ</v>
          </cell>
          <cell r="L49" t="str">
            <v>Raw Material</v>
          </cell>
          <cell r="M49" t="str">
            <v>Material Storage</v>
          </cell>
          <cell r="N49" t="str">
            <v>สุดาพร</v>
          </cell>
          <cell r="O49">
            <v>0</v>
          </cell>
          <cell r="P49" t="str">
            <v>Direct Supply</v>
          </cell>
          <cell r="Q49">
            <v>1</v>
          </cell>
          <cell r="R49">
            <v>19</v>
          </cell>
          <cell r="S49" t="str">
            <v>Purchase</v>
          </cell>
        </row>
        <row r="50">
          <cell r="B50" t="str">
            <v>CP9-TE4107-A17</v>
          </cell>
          <cell r="C50">
            <v>33</v>
          </cell>
          <cell r="D50" t="str">
            <v>kg.</v>
          </cell>
          <cell r="E50" t="str">
            <v>25 kgs. / กระสอบ</v>
          </cell>
          <cell r="F50">
            <v>1000</v>
          </cell>
          <cell r="G50" t="str">
            <v>-</v>
          </cell>
          <cell r="H50">
            <v>15</v>
          </cell>
          <cell r="I50">
            <v>500</v>
          </cell>
          <cell r="J50" t="str">
            <v>VICKER PIGMENT COMPANY LIMITED</v>
          </cell>
          <cell r="K50" t="str">
            <v>Model 780A</v>
          </cell>
          <cell r="L50" t="str">
            <v>Raw Material</v>
          </cell>
          <cell r="M50" t="str">
            <v>Material Storage</v>
          </cell>
          <cell r="N50" t="str">
            <v>สุดาพร</v>
          </cell>
          <cell r="O50">
            <v>0</v>
          </cell>
          <cell r="P50" t="str">
            <v>Direct Supply</v>
          </cell>
          <cell r="Q50">
            <v>1</v>
          </cell>
          <cell r="R50">
            <v>33</v>
          </cell>
          <cell r="S50" t="str">
            <v>Purchase</v>
          </cell>
        </row>
        <row r="51">
          <cell r="B51" t="str">
            <v>PP COSMOPLENE AH561</v>
          </cell>
          <cell r="C51">
            <v>66</v>
          </cell>
          <cell r="D51" t="str">
            <v>kg.</v>
          </cell>
          <cell r="E51" t="str">
            <v>25 kgs. / กระสอบ</v>
          </cell>
          <cell r="F51">
            <v>500</v>
          </cell>
          <cell r="G51" t="str">
            <v>-</v>
          </cell>
          <cell r="H51">
            <v>30</v>
          </cell>
          <cell r="I51">
            <v>0</v>
          </cell>
          <cell r="J51" t="str">
            <v>INABATA THAI COMPANY LIMITED</v>
          </cell>
          <cell r="K51" t="str">
            <v>SUZUKI YKA</v>
          </cell>
          <cell r="L51" t="str">
            <v>Raw Material</v>
          </cell>
          <cell r="M51" t="str">
            <v>Material Storage</v>
          </cell>
          <cell r="N51" t="str">
            <v>สุดาพร</v>
          </cell>
          <cell r="O51">
            <v>715</v>
          </cell>
          <cell r="P51" t="str">
            <v>Direct Supply</v>
          </cell>
          <cell r="Q51">
            <v>1</v>
          </cell>
          <cell r="R51">
            <v>66</v>
          </cell>
          <cell r="S51" t="str">
            <v>Purchase</v>
          </cell>
        </row>
        <row r="52">
          <cell r="B52" t="str">
            <v>MV 9D954-NS</v>
          </cell>
          <cell r="C52">
            <v>140</v>
          </cell>
          <cell r="D52" t="str">
            <v>kg.</v>
          </cell>
          <cell r="E52" t="str">
            <v>25 kgs. / กระสอบ</v>
          </cell>
          <cell r="F52">
            <v>25</v>
          </cell>
          <cell r="G52" t="str">
            <v>-</v>
          </cell>
          <cell r="H52">
            <v>15</v>
          </cell>
          <cell r="I52">
            <v>25</v>
          </cell>
          <cell r="J52" t="str">
            <v>VICKER PIGMENT COMPANY LIMITED</v>
          </cell>
          <cell r="K52" t="str">
            <v xml:space="preserve">BOOT </v>
          </cell>
          <cell r="L52" t="str">
            <v>Raw Material</v>
          </cell>
          <cell r="M52" t="str">
            <v>Material Storage</v>
          </cell>
          <cell r="N52" t="str">
            <v>สุดาพร</v>
          </cell>
          <cell r="O52">
            <v>25010</v>
          </cell>
          <cell r="P52" t="str">
            <v>Direct Supply</v>
          </cell>
          <cell r="Q52">
            <v>1</v>
          </cell>
          <cell r="R52">
            <v>140</v>
          </cell>
          <cell r="S52" t="str">
            <v>Purchase</v>
          </cell>
        </row>
        <row r="53">
          <cell r="B53" t="str">
            <v>PA(PA-6) 1022B T153891</v>
          </cell>
          <cell r="C53">
            <v>137</v>
          </cell>
          <cell r="D53" t="str">
            <v>kg.</v>
          </cell>
          <cell r="E53" t="str">
            <v>25 kgs. / กระสอบ</v>
          </cell>
          <cell r="F53">
            <v>1000</v>
          </cell>
          <cell r="G53" t="str">
            <v>-</v>
          </cell>
          <cell r="H53">
            <v>90</v>
          </cell>
          <cell r="I53">
            <v>500.89835131578945</v>
          </cell>
          <cell r="J53" t="str">
            <v>RELIANCE PLASCHEM COMPANY LIMITED</v>
          </cell>
          <cell r="K53" t="str">
            <v>CAP</v>
          </cell>
          <cell r="L53" t="str">
            <v>Raw Material</v>
          </cell>
          <cell r="M53" t="str">
            <v>Material Storage</v>
          </cell>
          <cell r="N53" t="str">
            <v>สุดาพร</v>
          </cell>
          <cell r="O53">
            <v>1056</v>
          </cell>
          <cell r="P53" t="str">
            <v>Direct Supply</v>
          </cell>
          <cell r="Q53">
            <v>1</v>
          </cell>
          <cell r="R53">
            <v>137</v>
          </cell>
          <cell r="S53" t="str">
            <v>Purchase</v>
          </cell>
        </row>
        <row r="54">
          <cell r="B54" t="str">
            <v>MV 9S013-P</v>
          </cell>
          <cell r="C54">
            <v>320</v>
          </cell>
          <cell r="D54" t="str">
            <v>kg.</v>
          </cell>
          <cell r="E54" t="str">
            <v>25 kgs. / กระสอบ</v>
          </cell>
          <cell r="F54">
            <v>25</v>
          </cell>
          <cell r="G54" t="str">
            <v>-</v>
          </cell>
          <cell r="H54">
            <v>15</v>
          </cell>
          <cell r="I54">
            <v>0</v>
          </cell>
          <cell r="J54" t="str">
            <v>VICKER PIGMENT COMPANY LIMITED</v>
          </cell>
          <cell r="K54" t="str">
            <v>COVER PILLAR LOOP</v>
          </cell>
          <cell r="L54" t="str">
            <v>Raw Material</v>
          </cell>
          <cell r="M54" t="str">
            <v>Material Storage</v>
          </cell>
          <cell r="N54" t="str">
            <v>สุดาพร</v>
          </cell>
          <cell r="O54">
            <v>21910</v>
          </cell>
          <cell r="P54" t="str">
            <v>Direct Supply</v>
          </cell>
          <cell r="Q54">
            <v>1</v>
          </cell>
          <cell r="R54">
            <v>320</v>
          </cell>
          <cell r="S54" t="str">
            <v>Purchase</v>
          </cell>
        </row>
        <row r="55">
          <cell r="B55" t="str">
            <v>MV 9S036-A</v>
          </cell>
          <cell r="C55">
            <v>300</v>
          </cell>
          <cell r="D55" t="str">
            <v>kg.</v>
          </cell>
          <cell r="E55" t="str">
            <v>25 kgs. / กระสอบ</v>
          </cell>
          <cell r="F55">
            <v>25</v>
          </cell>
          <cell r="G55" t="str">
            <v>-</v>
          </cell>
          <cell r="H55">
            <v>15</v>
          </cell>
          <cell r="I55">
            <v>25</v>
          </cell>
          <cell r="J55" t="str">
            <v>VICKER PIGMENT COMPANY LIMITED</v>
          </cell>
          <cell r="K55" t="str">
            <v>BEZEL REAR</v>
          </cell>
          <cell r="L55" t="str">
            <v>Raw Material</v>
          </cell>
          <cell r="M55" t="str">
            <v>Material Storage</v>
          </cell>
          <cell r="N55" t="str">
            <v>สุดาพร</v>
          </cell>
          <cell r="O55">
            <v>22620</v>
          </cell>
          <cell r="P55" t="str">
            <v>Direct Supply</v>
          </cell>
          <cell r="Q55">
            <v>1</v>
          </cell>
          <cell r="R55">
            <v>300</v>
          </cell>
          <cell r="S55" t="str">
            <v>Purchase</v>
          </cell>
        </row>
        <row r="56">
          <cell r="B56" t="str">
            <v>ABS 717C</v>
          </cell>
          <cell r="C56">
            <v>1</v>
          </cell>
          <cell r="D56" t="str">
            <v>kg.</v>
          </cell>
          <cell r="E56" t="str">
            <v>25 kgs. / กระสอบ</v>
          </cell>
          <cell r="F56">
            <v>25</v>
          </cell>
          <cell r="G56" t="str">
            <v>-</v>
          </cell>
          <cell r="H56">
            <v>7</v>
          </cell>
          <cell r="I56">
            <v>25</v>
          </cell>
          <cell r="J56" t="str">
            <v>-</v>
          </cell>
          <cell r="K56" t="str">
            <v>BEZEL REAR</v>
          </cell>
          <cell r="L56" t="str">
            <v>Raw Material</v>
          </cell>
          <cell r="M56" t="str">
            <v>Material Storage</v>
          </cell>
          <cell r="N56" t="str">
            <v>สุดาพร</v>
          </cell>
          <cell r="O56" t="str">
            <v>-</v>
          </cell>
          <cell r="P56" t="str">
            <v>Direct Supply</v>
          </cell>
          <cell r="Q56">
            <v>1</v>
          </cell>
          <cell r="R56">
            <v>1</v>
          </cell>
          <cell r="S56" t="str">
            <v>Purchase</v>
          </cell>
        </row>
        <row r="57">
          <cell r="B57" t="str">
            <v>POM DELRIN 127 UV RD 401</v>
          </cell>
          <cell r="C57">
            <v>216</v>
          </cell>
          <cell r="D57" t="str">
            <v>kg.</v>
          </cell>
          <cell r="E57" t="str">
            <v>25 kgs. / กระสอบ</v>
          </cell>
          <cell r="F57">
            <v>25</v>
          </cell>
          <cell r="G57" t="str">
            <v>-</v>
          </cell>
          <cell r="H57">
            <v>14</v>
          </cell>
          <cell r="I57">
            <v>25</v>
          </cell>
          <cell r="J57" t="str">
            <v>GLOBAL CONNECTION PUBLIC COMPANY LIMITED</v>
          </cell>
          <cell r="K57" t="str">
            <v xml:space="preserve">Push Botton </v>
          </cell>
          <cell r="L57" t="str">
            <v>Raw Material</v>
          </cell>
          <cell r="M57" t="str">
            <v>Material Storage</v>
          </cell>
          <cell r="N57" t="str">
            <v>สุดาพร</v>
          </cell>
          <cell r="O57">
            <v>90</v>
          </cell>
          <cell r="P57" t="str">
            <v>Direct Supply</v>
          </cell>
          <cell r="Q57">
            <v>1</v>
          </cell>
          <cell r="R57">
            <v>216</v>
          </cell>
          <cell r="S57" t="str">
            <v>Purchase</v>
          </cell>
        </row>
        <row r="58">
          <cell r="B58" t="str">
            <v>MILASTOMER TA4003B</v>
          </cell>
          <cell r="C58">
            <v>117.8</v>
          </cell>
          <cell r="D58" t="str">
            <v>kg.</v>
          </cell>
          <cell r="E58" t="str">
            <v>25 kgs. / กระสอบ</v>
          </cell>
          <cell r="F58">
            <v>7000</v>
          </cell>
          <cell r="G58" t="str">
            <v>-</v>
          </cell>
          <cell r="H58">
            <v>60</v>
          </cell>
          <cell r="I58">
            <v>18526.563167959997</v>
          </cell>
          <cell r="J58" t="str">
            <v>PLA MATELS (THAILAND) COMPANY LIMITED</v>
          </cell>
          <cell r="K58" t="str">
            <v>Model Toyota 230B</v>
          </cell>
          <cell r="L58" t="str">
            <v>Raw Material</v>
          </cell>
          <cell r="M58" t="str">
            <v>Material Storage</v>
          </cell>
          <cell r="N58" t="str">
            <v>สุดาพร</v>
          </cell>
          <cell r="O58">
            <v>5290</v>
          </cell>
          <cell r="P58" t="str">
            <v>Direct Supply</v>
          </cell>
          <cell r="Q58">
            <v>1</v>
          </cell>
          <cell r="R58">
            <v>117.8</v>
          </cell>
          <cell r="S58" t="str">
            <v>Purchase</v>
          </cell>
        </row>
        <row r="59">
          <cell r="B59" t="str">
            <v>PHYSICALITY ,TBD TA5003</v>
          </cell>
          <cell r="C59">
            <v>123</v>
          </cell>
          <cell r="D59" t="str">
            <v>kg.</v>
          </cell>
          <cell r="E59" t="str">
            <v>25 kgs. / กระสอบ</v>
          </cell>
          <cell r="F59">
            <v>4000</v>
          </cell>
          <cell r="G59" t="str">
            <v>-</v>
          </cell>
          <cell r="H59">
            <v>60</v>
          </cell>
          <cell r="I59">
            <v>2500</v>
          </cell>
          <cell r="J59" t="str">
            <v>PLA MATELS (THAILAND) COMPANY LIMITED</v>
          </cell>
          <cell r="K59" t="str">
            <v>Model 4L45W</v>
          </cell>
          <cell r="L59" t="str">
            <v>Raw Material</v>
          </cell>
          <cell r="M59" t="str">
            <v>Material Storage</v>
          </cell>
          <cell r="N59" t="str">
            <v>สุดาพร</v>
          </cell>
          <cell r="O59">
            <v>4015</v>
          </cell>
          <cell r="P59" t="str">
            <v>Direct Supply</v>
          </cell>
          <cell r="Q59">
            <v>1</v>
          </cell>
          <cell r="R59">
            <v>123</v>
          </cell>
          <cell r="S59" t="str">
            <v>Purchase</v>
          </cell>
        </row>
        <row r="60">
          <cell r="B60" t="str">
            <v>MV-5T149-UL</v>
          </cell>
          <cell r="C60">
            <v>335</v>
          </cell>
          <cell r="D60" t="str">
            <v>kg.</v>
          </cell>
          <cell r="E60" t="str">
            <v>25 kgs. / กระสอบ</v>
          </cell>
          <cell r="F60">
            <v>25</v>
          </cell>
          <cell r="G60" t="str">
            <v>-</v>
          </cell>
          <cell r="H60">
            <v>15</v>
          </cell>
          <cell r="I60">
            <v>25</v>
          </cell>
          <cell r="J60" t="str">
            <v>VICKER PIGMENT COMPANY LIMITED</v>
          </cell>
          <cell r="K60" t="str">
            <v>Honda 2GM</v>
          </cell>
          <cell r="L60" t="str">
            <v>Raw Material</v>
          </cell>
          <cell r="M60" t="str">
            <v>Material Storage</v>
          </cell>
          <cell r="N60" t="str">
            <v>สุดาพร</v>
          </cell>
          <cell r="O60">
            <v>17680</v>
          </cell>
          <cell r="P60" t="str">
            <v>Direct Supply</v>
          </cell>
          <cell r="Q60">
            <v>1</v>
          </cell>
          <cell r="R60">
            <v>335</v>
          </cell>
          <cell r="S60" t="str">
            <v>Purchase</v>
          </cell>
        </row>
        <row r="61">
          <cell r="B61" t="str">
            <v>MV-9T150-UL</v>
          </cell>
          <cell r="C61">
            <v>320</v>
          </cell>
          <cell r="D61" t="str">
            <v>kg.</v>
          </cell>
          <cell r="E61" t="str">
            <v>25 kgs. / กระสอบ</v>
          </cell>
          <cell r="F61">
            <v>25</v>
          </cell>
          <cell r="G61" t="str">
            <v>-</v>
          </cell>
          <cell r="H61">
            <v>15</v>
          </cell>
          <cell r="I61">
            <v>25</v>
          </cell>
          <cell r="J61" t="str">
            <v>VICKER PIGMENT COMPANY LIMITED</v>
          </cell>
          <cell r="K61" t="str">
            <v>Honda 2GM</v>
          </cell>
          <cell r="L61" t="str">
            <v>Raw Material</v>
          </cell>
          <cell r="M61" t="str">
            <v>Material Storage</v>
          </cell>
          <cell r="N61" t="str">
            <v>สุดาพร</v>
          </cell>
          <cell r="O61">
            <v>25000</v>
          </cell>
          <cell r="P61" t="str">
            <v>Direct Supply</v>
          </cell>
          <cell r="Q61">
            <v>1</v>
          </cell>
          <cell r="R61">
            <v>320</v>
          </cell>
          <cell r="S61" t="str">
            <v>Purchase</v>
          </cell>
        </row>
        <row r="62">
          <cell r="B62" t="str">
            <v>SANTOPRENE 8211-35</v>
          </cell>
          <cell r="C62">
            <v>220</v>
          </cell>
          <cell r="D62" t="str">
            <v>kg.</v>
          </cell>
          <cell r="E62" t="str">
            <v>25 kgs. / กระสอบ</v>
          </cell>
          <cell r="F62">
            <v>25</v>
          </cell>
          <cell r="G62" t="str">
            <v>-</v>
          </cell>
          <cell r="H62">
            <v>90</v>
          </cell>
          <cell r="I62">
            <v>25</v>
          </cell>
          <cell r="J62" t="str">
            <v>GLOBAL CONNECTION PUBLIC COMPANY LIMITED</v>
          </cell>
          <cell r="K62" t="str">
            <v xml:space="preserve">CORRUGATED TUBE </v>
          </cell>
          <cell r="L62" t="str">
            <v>Raw Material</v>
          </cell>
          <cell r="M62" t="str">
            <v>Material Storage</v>
          </cell>
          <cell r="N62" t="str">
            <v>สุดาพร</v>
          </cell>
          <cell r="O62">
            <v>68</v>
          </cell>
          <cell r="P62" t="str">
            <v>Direct Supply</v>
          </cell>
          <cell r="Q62">
            <v>1</v>
          </cell>
          <cell r="R62">
            <v>220</v>
          </cell>
          <cell r="S62" t="str">
            <v>Purchase</v>
          </cell>
        </row>
        <row r="63">
          <cell r="B63" t="str">
            <v>MV 9T301-UL</v>
          </cell>
          <cell r="C63">
            <v>350</v>
          </cell>
          <cell r="D63" t="str">
            <v>kg.</v>
          </cell>
          <cell r="E63" t="str">
            <v>25 kgs. / กระสอบ</v>
          </cell>
          <cell r="F63">
            <v>25</v>
          </cell>
          <cell r="G63" t="str">
            <v>-</v>
          </cell>
          <cell r="H63">
            <v>15</v>
          </cell>
          <cell r="I63">
            <v>25</v>
          </cell>
          <cell r="J63" t="str">
            <v>VICKER PIGMENT COMPANY LIMITED</v>
          </cell>
          <cell r="K63" t="str">
            <v>CORRUGATED TUBE (RAW)</v>
          </cell>
          <cell r="L63" t="str">
            <v>Raw Material</v>
          </cell>
          <cell r="M63" t="str">
            <v>Material Storage</v>
          </cell>
          <cell r="N63" t="str">
            <v>สุดาพร</v>
          </cell>
          <cell r="O63">
            <v>2180</v>
          </cell>
          <cell r="P63" t="str">
            <v>Direct Supply</v>
          </cell>
          <cell r="Q63">
            <v>1</v>
          </cell>
          <cell r="R63">
            <v>350</v>
          </cell>
          <cell r="S63" t="str">
            <v>Purchase</v>
          </cell>
        </row>
        <row r="64">
          <cell r="B64" t="str">
            <v>SARLINK 3939DB</v>
          </cell>
          <cell r="C64">
            <v>1</v>
          </cell>
          <cell r="D64" t="str">
            <v>kg.</v>
          </cell>
          <cell r="E64" t="str">
            <v>25 kgs. / กระสอบ</v>
          </cell>
          <cell r="F64">
            <v>25</v>
          </cell>
          <cell r="G64" t="str">
            <v>-</v>
          </cell>
          <cell r="H64">
            <v>7</v>
          </cell>
          <cell r="I64">
            <v>2000</v>
          </cell>
          <cell r="J64" t="str">
            <v>ISI AUTOMOTIVE THAILAND</v>
          </cell>
          <cell r="K64" t="str">
            <v>Model SK370 CAB, KDF10</v>
          </cell>
          <cell r="L64" t="str">
            <v>Raw Material</v>
          </cell>
          <cell r="M64" t="str">
            <v>Material Storage</v>
          </cell>
          <cell r="N64" t="str">
            <v>สุดาพร</v>
          </cell>
          <cell r="O64">
            <v>364</v>
          </cell>
          <cell r="P64" t="str">
            <v>Direct Supply</v>
          </cell>
          <cell r="Q64">
            <v>1</v>
          </cell>
          <cell r="R64">
            <v>1</v>
          </cell>
          <cell r="S64" t="str">
            <v>Purchase</v>
          </cell>
        </row>
        <row r="65">
          <cell r="B65" t="str">
            <v>TPO TT850BT</v>
          </cell>
          <cell r="C65">
            <v>1</v>
          </cell>
          <cell r="D65" t="str">
            <v>kg.</v>
          </cell>
          <cell r="E65" t="str">
            <v>25 kgs. / กระสอบ</v>
          </cell>
          <cell r="F65">
            <v>3000</v>
          </cell>
          <cell r="G65" t="str">
            <v>-</v>
          </cell>
          <cell r="H65">
            <v>60</v>
          </cell>
          <cell r="I65">
            <v>500</v>
          </cell>
          <cell r="J65" t="str">
            <v>MITSUBISHI CHEMICAL PERFORMANCE POLYMERS (THAILAND) CO.,LTD.</v>
          </cell>
          <cell r="K65" t="str">
            <v>2JA</v>
          </cell>
          <cell r="L65" t="str">
            <v>Raw Material</v>
          </cell>
          <cell r="M65" t="str">
            <v>Material Storage</v>
          </cell>
          <cell r="N65" t="str">
            <v>สุดาพร</v>
          </cell>
          <cell r="O65">
            <v>315</v>
          </cell>
          <cell r="P65" t="str">
            <v>Direct Supply</v>
          </cell>
          <cell r="Q65">
            <v>1</v>
          </cell>
          <cell r="R65">
            <v>1</v>
          </cell>
          <cell r="S65" t="str">
            <v>Purchase</v>
          </cell>
        </row>
        <row r="66">
          <cell r="B66" t="str">
            <v>TPO TT850BJ</v>
          </cell>
          <cell r="C66">
            <v>1</v>
          </cell>
          <cell r="D66" t="str">
            <v>kg.</v>
          </cell>
          <cell r="E66" t="str">
            <v>25 kgs. / กระสอบ</v>
          </cell>
          <cell r="F66">
            <v>300</v>
          </cell>
          <cell r="G66" t="str">
            <v>-</v>
          </cell>
          <cell r="H66">
            <v>90</v>
          </cell>
          <cell r="I66" t="str">
            <v>-</v>
          </cell>
          <cell r="J66" t="str">
            <v>MITSUBISHI CHEMICAL PERFORMANCE POLYMERS (THAILAND) CO.,LTD.</v>
          </cell>
          <cell r="K66" t="str">
            <v>2JA</v>
          </cell>
          <cell r="L66" t="str">
            <v>Raw Material</v>
          </cell>
          <cell r="M66" t="str">
            <v>Material Storage</v>
          </cell>
          <cell r="N66" t="str">
            <v>สุดาพร</v>
          </cell>
          <cell r="O66">
            <v>0</v>
          </cell>
          <cell r="P66" t="str">
            <v>Direct Supply</v>
          </cell>
          <cell r="Q66">
            <v>1</v>
          </cell>
          <cell r="R66">
            <v>1</v>
          </cell>
          <cell r="S66" t="str">
            <v>Purchase</v>
          </cell>
        </row>
        <row r="67">
          <cell r="B67" t="str">
            <v>MV 5W374-UL</v>
          </cell>
          <cell r="C67">
            <v>360</v>
          </cell>
          <cell r="D67" t="str">
            <v>kg.</v>
          </cell>
          <cell r="E67" t="str">
            <v>25 kgs. / กระสอบ</v>
          </cell>
          <cell r="F67">
            <v>25</v>
          </cell>
          <cell r="G67" t="str">
            <v>-</v>
          </cell>
          <cell r="H67">
            <v>10</v>
          </cell>
          <cell r="I67">
            <v>25</v>
          </cell>
          <cell r="J67" t="str">
            <v>VICKER PIGMENT COMPANY LIMITED</v>
          </cell>
          <cell r="K67" t="str">
            <v>Honda 2HX</v>
          </cell>
          <cell r="L67" t="str">
            <v>Raw Material</v>
          </cell>
          <cell r="M67" t="str">
            <v>Material Storage</v>
          </cell>
          <cell r="N67" t="str">
            <v>สุดาพร</v>
          </cell>
          <cell r="O67">
            <v>21400</v>
          </cell>
          <cell r="P67" t="str">
            <v>Direct Supply</v>
          </cell>
          <cell r="Q67">
            <v>1</v>
          </cell>
          <cell r="R67">
            <v>360</v>
          </cell>
          <cell r="S67" t="str">
            <v>Purchase</v>
          </cell>
        </row>
        <row r="68">
          <cell r="B68" t="str">
            <v>TPE-Compound Soul 6PS (4PK)</v>
          </cell>
          <cell r="C68">
            <v>1</v>
          </cell>
          <cell r="D68" t="str">
            <v>kg.</v>
          </cell>
          <cell r="E68" t="str">
            <v>25 kgs. / กระสอบ</v>
          </cell>
          <cell r="F68">
            <v>25</v>
          </cell>
          <cell r="G68" t="str">
            <v>-</v>
          </cell>
          <cell r="H68">
            <v>90</v>
          </cell>
          <cell r="I68" t="str">
            <v>-</v>
          </cell>
          <cell r="J68" t="str">
            <v>ISI AUTOMOTIVE THAILAND</v>
          </cell>
          <cell r="K68" t="str">
            <v>Airbag Cover BFS AU326</v>
          </cell>
          <cell r="L68" t="str">
            <v>Raw Material</v>
          </cell>
          <cell r="M68" t="str">
            <v>Material Storage</v>
          </cell>
          <cell r="N68" t="str">
            <v>สุดาพร</v>
          </cell>
          <cell r="O68">
            <v>2</v>
          </cell>
          <cell r="P68" t="str">
            <v>Direct Supply</v>
          </cell>
          <cell r="Q68">
            <v>1</v>
          </cell>
          <cell r="R68">
            <v>1</v>
          </cell>
          <cell r="S68" t="str">
            <v>Purchase</v>
          </cell>
        </row>
        <row r="69">
          <cell r="B69" t="str">
            <v>MABS toyolac T920-55</v>
          </cell>
          <cell r="C69">
            <v>98</v>
          </cell>
          <cell r="D69" t="str">
            <v>kg.</v>
          </cell>
          <cell r="E69" t="str">
            <v>25 kgs. / กระสอบ</v>
          </cell>
          <cell r="F69">
            <v>25</v>
          </cell>
          <cell r="G69" t="str">
            <v>-</v>
          </cell>
          <cell r="H69">
            <v>30</v>
          </cell>
          <cell r="I69" t="str">
            <v>-</v>
          </cell>
          <cell r="J69" t="str">
            <v>RELIANCE PLASCHEM COMPANY LIMITED</v>
          </cell>
          <cell r="K69" t="str">
            <v>ใช้ฉีดงานที่ใส่ TAG</v>
          </cell>
          <cell r="L69" t="str">
            <v>Raw Material</v>
          </cell>
          <cell r="M69" t="str">
            <v>Material Storage</v>
          </cell>
          <cell r="N69" t="str">
            <v>สุดาพร</v>
          </cell>
          <cell r="O69">
            <v>0</v>
          </cell>
          <cell r="P69" t="str">
            <v>Direct Supply</v>
          </cell>
          <cell r="Q69">
            <v>1</v>
          </cell>
          <cell r="R69">
            <v>98</v>
          </cell>
          <cell r="S69" t="str">
            <v>Purchase</v>
          </cell>
        </row>
        <row r="70">
          <cell r="B70" t="str">
            <v>MV 5X187-UL</v>
          </cell>
          <cell r="C70">
            <v>380</v>
          </cell>
          <cell r="D70" t="str">
            <v>kg.</v>
          </cell>
          <cell r="E70" t="str">
            <v>25 kgs. / กระสอบ</v>
          </cell>
          <cell r="F70">
            <v>25</v>
          </cell>
          <cell r="G70" t="str">
            <v>-</v>
          </cell>
          <cell r="H70">
            <v>7</v>
          </cell>
          <cell r="I70">
            <v>25</v>
          </cell>
          <cell r="J70" t="str">
            <v>VICKER PIGMENT COMPANY LIMITED</v>
          </cell>
          <cell r="K70" t="str">
            <v>CORRUGATED TUBE (YY)</v>
          </cell>
          <cell r="L70" t="str">
            <v>Raw Material</v>
          </cell>
          <cell r="M70" t="str">
            <v>Material Storage</v>
          </cell>
          <cell r="N70" t="str">
            <v>สุดาพร</v>
          </cell>
          <cell r="O70">
            <v>23680</v>
          </cell>
          <cell r="P70" t="str">
            <v>Direct Supply</v>
          </cell>
          <cell r="Q70">
            <v>1</v>
          </cell>
          <cell r="R70">
            <v>380</v>
          </cell>
          <cell r="S70" t="str">
            <v>Purchase</v>
          </cell>
        </row>
        <row r="71">
          <cell r="B71" t="str">
            <v>MV 9Y241-NS</v>
          </cell>
          <cell r="C71">
            <v>180</v>
          </cell>
          <cell r="D71" t="str">
            <v>kg.</v>
          </cell>
          <cell r="E71" t="str">
            <v>25 kgs. / กระสอบ</v>
          </cell>
          <cell r="F71">
            <v>25</v>
          </cell>
          <cell r="G71" t="str">
            <v>-</v>
          </cell>
          <cell r="H71">
            <v>7</v>
          </cell>
          <cell r="I71">
            <v>100</v>
          </cell>
          <cell r="J71" t="str">
            <v>VICKER PIGMENT COMPANY LIMITED</v>
          </cell>
          <cell r="K71" t="str">
            <v>Model 690A</v>
          </cell>
          <cell r="L71" t="str">
            <v>Raw Material</v>
          </cell>
          <cell r="M71" t="str">
            <v>Material Storage</v>
          </cell>
          <cell r="N71" t="str">
            <v>สุดาพร</v>
          </cell>
          <cell r="O71">
            <v>21870</v>
          </cell>
          <cell r="P71" t="str">
            <v>Direct Supply</v>
          </cell>
          <cell r="Q71">
            <v>1</v>
          </cell>
          <cell r="R71">
            <v>180</v>
          </cell>
          <cell r="S71" t="str">
            <v>Purchase</v>
          </cell>
        </row>
        <row r="72">
          <cell r="B72" t="str">
            <v>MV 9Y649-UL</v>
          </cell>
          <cell r="C72">
            <v>285</v>
          </cell>
          <cell r="D72" t="str">
            <v>KG.</v>
          </cell>
          <cell r="E72">
            <v>25</v>
          </cell>
          <cell r="F72">
            <v>25</v>
          </cell>
          <cell r="G72" t="str">
            <v>-</v>
          </cell>
          <cell r="H72">
            <v>15</v>
          </cell>
          <cell r="I72">
            <v>25</v>
          </cell>
          <cell r="J72" t="str">
            <v>VICKER PIGMENT COMPANY LIMITED</v>
          </cell>
          <cell r="K72" t="str">
            <v>MODEL 400B</v>
          </cell>
          <cell r="L72" t="str">
            <v>Raw Material</v>
          </cell>
          <cell r="M72" t="str">
            <v>Material Storage</v>
          </cell>
          <cell r="N72" t="str">
            <v>สุดาพร</v>
          </cell>
          <cell r="O72">
            <v>980</v>
          </cell>
          <cell r="P72" t="str">
            <v>Direct Supply</v>
          </cell>
          <cell r="Q72">
            <v>1</v>
          </cell>
          <cell r="R72">
            <v>285</v>
          </cell>
          <cell r="S72" t="str">
            <v>Purchase</v>
          </cell>
        </row>
        <row r="73">
          <cell r="B73" t="str">
            <v xml:space="preserve">Digimatic Caliper </v>
          </cell>
          <cell r="C73">
            <v>0</v>
          </cell>
          <cell r="D73" t="str">
            <v>เครื่อง</v>
          </cell>
          <cell r="E73" t="str">
            <v>-</v>
          </cell>
          <cell r="F73" t="str">
            <v>-</v>
          </cell>
          <cell r="G73" t="str">
            <v>500-714-10</v>
          </cell>
          <cell r="H73">
            <v>90</v>
          </cell>
          <cell r="I73" t="str">
            <v>-</v>
          </cell>
          <cell r="J73" t="str">
            <v>MITUTOYO</v>
          </cell>
          <cell r="K73" t="str">
            <v>เครื่องมือวัด</v>
          </cell>
          <cell r="L73" t="str">
            <v>Measuring instrument</v>
          </cell>
          <cell r="M73" t="str">
            <v>-</v>
          </cell>
          <cell r="N73" t="str">
            <v>ณรงค์ฤทธิ์</v>
          </cell>
          <cell r="O73">
            <v>0</v>
          </cell>
          <cell r="P73" t="str">
            <v>Indirect Supply</v>
          </cell>
          <cell r="Q73">
            <v>1</v>
          </cell>
          <cell r="R73">
            <v>0</v>
          </cell>
          <cell r="S73" t="str">
            <v>Purchase</v>
          </cell>
        </row>
        <row r="74">
          <cell r="B74" t="str">
            <v>Digimatic Neck Caliper</v>
          </cell>
          <cell r="C74">
            <v>0</v>
          </cell>
          <cell r="D74" t="str">
            <v>เครื่อง</v>
          </cell>
          <cell r="E74" t="str">
            <v>-</v>
          </cell>
          <cell r="F74" t="str">
            <v>-</v>
          </cell>
          <cell r="G74" t="str">
            <v>573-752-20</v>
          </cell>
          <cell r="H74">
            <v>90</v>
          </cell>
          <cell r="I74" t="str">
            <v>-</v>
          </cell>
          <cell r="J74" t="str">
            <v>MITUTOYO</v>
          </cell>
          <cell r="K74" t="str">
            <v>เครื่องมือวัด</v>
          </cell>
          <cell r="L74" t="str">
            <v>Measuring instrument</v>
          </cell>
          <cell r="M74" t="str">
            <v>-</v>
          </cell>
          <cell r="N74" t="str">
            <v>ณรงค์ฤทธิ์</v>
          </cell>
          <cell r="O74">
            <v>0</v>
          </cell>
          <cell r="P74" t="str">
            <v>Indirect Supply</v>
          </cell>
          <cell r="Q74">
            <v>1</v>
          </cell>
          <cell r="R74">
            <v>0</v>
          </cell>
          <cell r="S74" t="str">
            <v>Purchase</v>
          </cell>
        </row>
        <row r="75">
          <cell r="B75" t="str">
            <v>Universal tensile testing machine</v>
          </cell>
          <cell r="C75">
            <v>0</v>
          </cell>
          <cell r="D75" t="str">
            <v>SET.</v>
          </cell>
          <cell r="E75" t="str">
            <v>-</v>
          </cell>
          <cell r="F75" t="str">
            <v>-</v>
          </cell>
          <cell r="G75" t="str">
            <v>1066A</v>
          </cell>
          <cell r="H75">
            <v>14</v>
          </cell>
          <cell r="I75" t="str">
            <v>-</v>
          </cell>
          <cell r="J75" t="str">
            <v>SP METROLOGU SYSTEM (THAILAND) CO.,LTD</v>
          </cell>
          <cell r="K75" t="str">
            <v>เครื่องมือวัดแรงดึง</v>
          </cell>
          <cell r="L75" t="str">
            <v>Measuring instrument</v>
          </cell>
          <cell r="M75" t="str">
            <v>-</v>
          </cell>
          <cell r="N75" t="str">
            <v>ณรงค์ฤทธิ์</v>
          </cell>
          <cell r="O75">
            <v>0</v>
          </cell>
          <cell r="P75" t="str">
            <v>Indirect Supply</v>
          </cell>
          <cell r="Q75">
            <v>1</v>
          </cell>
          <cell r="R75">
            <v>0</v>
          </cell>
          <cell r="S75" t="str">
            <v>Purchase</v>
          </cell>
        </row>
        <row r="76">
          <cell r="B76" t="str">
            <v>Gloss meter  (CHJ-QA-034)</v>
          </cell>
          <cell r="C76">
            <v>0</v>
          </cell>
          <cell r="D76" t="str">
            <v>SET</v>
          </cell>
          <cell r="E76" t="str">
            <v>-</v>
          </cell>
          <cell r="F76" t="str">
            <v>-</v>
          </cell>
          <cell r="G76" t="str">
            <v>TQC PolyGloss</v>
          </cell>
          <cell r="H76">
            <v>30</v>
          </cell>
          <cell r="I76" t="str">
            <v>-</v>
          </cell>
          <cell r="J76" t="str">
            <v>ASTRO INSTRUMENT COMPANY LIMITED</v>
          </cell>
          <cell r="K76" t="str">
            <v>เครื่องมือวัดค่าสี</v>
          </cell>
          <cell r="L76" t="str">
            <v>Measuring instrument</v>
          </cell>
          <cell r="M76" t="str">
            <v>-</v>
          </cell>
          <cell r="N76" t="str">
            <v>ณรงค์ฤทธิ์</v>
          </cell>
          <cell r="O76">
            <v>0</v>
          </cell>
          <cell r="P76" t="str">
            <v>Indirect Supply</v>
          </cell>
          <cell r="Q76">
            <v>1</v>
          </cell>
          <cell r="R76">
            <v>0</v>
          </cell>
          <cell r="S76" t="str">
            <v>Purchase</v>
          </cell>
        </row>
        <row r="77">
          <cell r="B77" t="str">
            <v>Tenmars ST-140D เครื่องวัดความสั่นสะเทือนแบบ Datalogger</v>
          </cell>
          <cell r="C77">
            <v>16500</v>
          </cell>
          <cell r="D77" t="str">
            <v>เครื่อง</v>
          </cell>
          <cell r="E77" t="str">
            <v>-</v>
          </cell>
          <cell r="F77" t="str">
            <v>-</v>
          </cell>
          <cell r="G77" t="str">
            <v>ST-1400D</v>
          </cell>
          <cell r="H77">
            <v>15</v>
          </cell>
          <cell r="I77" t="str">
            <v>-</v>
          </cell>
          <cell r="J77" t="str">
            <v>บริษัท คอมคิวบ์ จำกัด</v>
          </cell>
          <cell r="K77" t="str">
            <v>เครื่องมือวัดความสั่นสะเทือน</v>
          </cell>
          <cell r="L77" t="str">
            <v>Measuring instrument</v>
          </cell>
          <cell r="M77" t="str">
            <v>-</v>
          </cell>
          <cell r="N77" t="str">
            <v>ณรงค์ฤทธิ์</v>
          </cell>
          <cell r="O77">
            <v>0</v>
          </cell>
          <cell r="P77" t="str">
            <v>Indirect Supply</v>
          </cell>
          <cell r="Q77">
            <v>1</v>
          </cell>
          <cell r="R77">
            <v>16500</v>
          </cell>
          <cell r="S77" t="str">
            <v>Purchase</v>
          </cell>
        </row>
        <row r="78">
          <cell r="B78" t="str">
            <v>Feeler Gauge Set 0.04-0.63 (26 PCS.)</v>
          </cell>
          <cell r="C78">
            <v>3568</v>
          </cell>
          <cell r="D78" t="str">
            <v>EA.</v>
          </cell>
          <cell r="E78" t="str">
            <v>-</v>
          </cell>
          <cell r="F78" t="str">
            <v>-</v>
          </cell>
          <cell r="G78" t="str">
            <v>-</v>
          </cell>
          <cell r="H78">
            <v>7</v>
          </cell>
          <cell r="I78" t="str">
            <v>-</v>
          </cell>
          <cell r="J78" t="str">
            <v>NA CALTECHNOLOGIES COMPANY LIMITED</v>
          </cell>
          <cell r="K78" t="str">
            <v>สอบเทียบเครื่องมือ</v>
          </cell>
          <cell r="L78" t="str">
            <v>Outsources</v>
          </cell>
          <cell r="M78" t="str">
            <v>-</v>
          </cell>
          <cell r="N78" t="str">
            <v>ณรงค์ฤทธิ์</v>
          </cell>
          <cell r="O78">
            <v>0</v>
          </cell>
          <cell r="P78" t="str">
            <v>Indirect Supply</v>
          </cell>
          <cell r="Q78">
            <v>1</v>
          </cell>
          <cell r="R78">
            <v>3568</v>
          </cell>
          <cell r="S78" t="str">
            <v>Purchase</v>
          </cell>
        </row>
        <row r="79">
          <cell r="B79" t="str">
            <v>Spray Painting Part 636650600E</v>
          </cell>
          <cell r="C79">
            <v>58.18</v>
          </cell>
          <cell r="D79" t="str">
            <v>Pcs.</v>
          </cell>
          <cell r="E79" t="str">
            <v>10 ชิ้น / กล่อง</v>
          </cell>
          <cell r="F79">
            <v>240</v>
          </cell>
          <cell r="G79" t="str">
            <v>-</v>
          </cell>
          <cell r="H79">
            <v>7</v>
          </cell>
          <cell r="I79">
            <v>4800</v>
          </cell>
          <cell r="J79" t="str">
            <v>AAPICO PLASTICS PUBLIC COMPANY LIMITED</v>
          </cell>
          <cell r="K79" t="str">
            <v>Model 4L45W</v>
          </cell>
          <cell r="L79" t="str">
            <v>Outsources</v>
          </cell>
          <cell r="M79" t="str">
            <v>-</v>
          </cell>
          <cell r="N79" t="str">
            <v>สุดาพร</v>
          </cell>
          <cell r="O79">
            <v>0</v>
          </cell>
          <cell r="P79" t="str">
            <v>Direct Supply</v>
          </cell>
          <cell r="Q79">
            <v>1</v>
          </cell>
          <cell r="R79">
            <v>58.18</v>
          </cell>
          <cell r="S79" t="str">
            <v>Purchase</v>
          </cell>
        </row>
        <row r="80">
          <cell r="B80" t="str">
            <v>Spray Painting Part 635704500E</v>
          </cell>
          <cell r="C80">
            <v>58.18</v>
          </cell>
          <cell r="D80" t="str">
            <v>Pcs.</v>
          </cell>
          <cell r="E80" t="str">
            <v>10 ชิ้น / กล่อง</v>
          </cell>
          <cell r="F80">
            <v>240</v>
          </cell>
          <cell r="G80" t="str">
            <v>-</v>
          </cell>
          <cell r="H80">
            <v>7</v>
          </cell>
          <cell r="I80">
            <v>4800</v>
          </cell>
          <cell r="J80" t="str">
            <v>AAPICO PLASTICS PUBLIC COMPANY LIMITED</v>
          </cell>
          <cell r="K80" t="str">
            <v>Model 4L45W</v>
          </cell>
          <cell r="L80" t="str">
            <v>Outsources</v>
          </cell>
          <cell r="M80" t="str">
            <v>-</v>
          </cell>
          <cell r="N80" t="str">
            <v>สุดาพร</v>
          </cell>
          <cell r="O80">
            <v>0</v>
          </cell>
          <cell r="P80" t="str">
            <v>Direct Supply</v>
          </cell>
          <cell r="Q80">
            <v>1</v>
          </cell>
          <cell r="R80">
            <v>58.18</v>
          </cell>
          <cell r="S80" t="str">
            <v>Purchase</v>
          </cell>
        </row>
        <row r="81">
          <cell r="B81" t="str">
            <v xml:space="preserve">TOOL 09490 AIRBAG COVER FS AU516 BFS </v>
          </cell>
          <cell r="C81">
            <v>27500</v>
          </cell>
          <cell r="D81" t="str">
            <v>SET</v>
          </cell>
          <cell r="E81" t="str">
            <v>-</v>
          </cell>
          <cell r="F81" t="str">
            <v>-</v>
          </cell>
          <cell r="G81" t="str">
            <v>-</v>
          </cell>
          <cell r="H81" t="str">
            <v>-</v>
          </cell>
          <cell r="I81" t="str">
            <v>-</v>
          </cell>
          <cell r="J81" t="str">
            <v>CH MOULD COMPANY LIMITED</v>
          </cell>
          <cell r="K81" t="str">
            <v>ทำแม่พิมพ์ขึ้นรูปชิ้นงาน</v>
          </cell>
          <cell r="L81" t="str">
            <v>Outsources</v>
          </cell>
          <cell r="M81" t="str">
            <v>-</v>
          </cell>
          <cell r="N81" t="str">
            <v>-</v>
          </cell>
          <cell r="O81">
            <v>0</v>
          </cell>
          <cell r="P81" t="str">
            <v>Indirect Supply</v>
          </cell>
          <cell r="Q81">
            <v>1</v>
          </cell>
          <cell r="R81">
            <v>27500</v>
          </cell>
          <cell r="S81" t="str">
            <v>Purchase</v>
          </cell>
        </row>
        <row r="82">
          <cell r="B82" t="str">
            <v xml:space="preserve">Tuning gloss </v>
          </cell>
          <cell r="C82">
            <v>35000</v>
          </cell>
          <cell r="D82" t="str">
            <v>EA</v>
          </cell>
          <cell r="E82" t="str">
            <v>-</v>
          </cell>
          <cell r="F82" t="str">
            <v>-</v>
          </cell>
          <cell r="G82" t="str">
            <v>-</v>
          </cell>
          <cell r="H82" t="str">
            <v>-</v>
          </cell>
          <cell r="I82" t="str">
            <v>-</v>
          </cell>
          <cell r="J82" t="str">
            <v>CH MOULD COMPANY LIMITED</v>
          </cell>
          <cell r="K82" t="str">
            <v>Modify แม่พิมพ์</v>
          </cell>
          <cell r="L82" t="str">
            <v>Outsources</v>
          </cell>
          <cell r="M82" t="str">
            <v>-</v>
          </cell>
          <cell r="N82" t="str">
            <v>-</v>
          </cell>
          <cell r="O82">
            <v>0</v>
          </cell>
          <cell r="P82" t="str">
            <v>Indirect Supply</v>
          </cell>
          <cell r="Q82">
            <v>1</v>
          </cell>
          <cell r="R82">
            <v>35000</v>
          </cell>
          <cell r="S82" t="str">
            <v>Purchase</v>
          </cell>
        </row>
        <row r="83">
          <cell r="B83" t="str">
            <v xml:space="preserve"> Part No : KEY LOCK 6 CAVITY</v>
          </cell>
          <cell r="C83">
            <v>280000</v>
          </cell>
          <cell r="D83" t="str">
            <v>SET</v>
          </cell>
          <cell r="E83" t="str">
            <v>-</v>
          </cell>
          <cell r="F83" t="str">
            <v>-</v>
          </cell>
          <cell r="G83" t="str">
            <v>-</v>
          </cell>
          <cell r="H83" t="str">
            <v>-</v>
          </cell>
          <cell r="I83" t="str">
            <v>-</v>
          </cell>
          <cell r="J83" t="str">
            <v>CH MOULD COMPANY LIMITED</v>
          </cell>
          <cell r="K83" t="str">
            <v>Modify แม่พิมพ์</v>
          </cell>
          <cell r="L83" t="str">
            <v>Outsources</v>
          </cell>
          <cell r="M83" t="str">
            <v>-</v>
          </cell>
          <cell r="N83" t="str">
            <v>-</v>
          </cell>
          <cell r="O83">
            <v>0</v>
          </cell>
          <cell r="P83" t="str">
            <v>Indirect Supply</v>
          </cell>
          <cell r="Q83">
            <v>1</v>
          </cell>
          <cell r="R83">
            <v>280000</v>
          </cell>
          <cell r="S83" t="str">
            <v>Purchase</v>
          </cell>
        </row>
        <row r="84">
          <cell r="B84" t="str">
            <v xml:space="preserve"> Part No : PARTE NUMBER 2 CAVITY</v>
          </cell>
          <cell r="C84">
            <v>320000</v>
          </cell>
          <cell r="D84" t="str">
            <v>SET</v>
          </cell>
          <cell r="E84" t="str">
            <v>-</v>
          </cell>
          <cell r="F84" t="str">
            <v>-</v>
          </cell>
          <cell r="G84" t="str">
            <v>-</v>
          </cell>
          <cell r="H84" t="str">
            <v>-</v>
          </cell>
          <cell r="I84" t="str">
            <v>-</v>
          </cell>
          <cell r="J84" t="str">
            <v>CH MOULD COMPANY LIMITED</v>
          </cell>
          <cell r="K84" t="str">
            <v>Modify แม่พิมพ์</v>
          </cell>
          <cell r="L84" t="str">
            <v>Outsources</v>
          </cell>
          <cell r="M84" t="str">
            <v>-</v>
          </cell>
          <cell r="N84" t="str">
            <v>-</v>
          </cell>
          <cell r="O84">
            <v>0</v>
          </cell>
          <cell r="P84" t="str">
            <v>Indirect Supply</v>
          </cell>
          <cell r="Q84">
            <v>1</v>
          </cell>
          <cell r="R84">
            <v>320000</v>
          </cell>
          <cell r="S84" t="str">
            <v>Purchase</v>
          </cell>
        </row>
        <row r="85">
          <cell r="B85" t="str">
            <v xml:space="preserve"> Part No. SIDE BOX 1 CAVITY</v>
          </cell>
          <cell r="C85">
            <v>1400000</v>
          </cell>
          <cell r="D85" t="str">
            <v>SET</v>
          </cell>
          <cell r="E85" t="str">
            <v>-</v>
          </cell>
          <cell r="F85" t="str">
            <v>-</v>
          </cell>
          <cell r="G85" t="str">
            <v>-</v>
          </cell>
          <cell r="H85" t="str">
            <v>-</v>
          </cell>
          <cell r="I85" t="str">
            <v>-</v>
          </cell>
          <cell r="J85" t="str">
            <v>CH MOULD COMPANY LIMITED</v>
          </cell>
          <cell r="K85" t="str">
            <v>Modify แม่พิมพ์</v>
          </cell>
          <cell r="L85" t="str">
            <v>Outsources</v>
          </cell>
          <cell r="M85" t="str">
            <v>-</v>
          </cell>
          <cell r="N85" t="str">
            <v>-</v>
          </cell>
          <cell r="O85">
            <v>0</v>
          </cell>
          <cell r="P85" t="str">
            <v>Indirect Supply</v>
          </cell>
          <cell r="Q85">
            <v>1</v>
          </cell>
          <cell r="R85">
            <v>1400000</v>
          </cell>
          <cell r="S85" t="str">
            <v>Purchase</v>
          </cell>
        </row>
        <row r="86">
          <cell r="B86" t="str">
            <v>Part No. BOX LOVER 1 CAVITY</v>
          </cell>
          <cell r="C86">
            <v>1600000</v>
          </cell>
          <cell r="D86" t="str">
            <v>SET</v>
          </cell>
          <cell r="E86" t="str">
            <v>-</v>
          </cell>
          <cell r="F86" t="str">
            <v>-</v>
          </cell>
          <cell r="G86" t="str">
            <v>-</v>
          </cell>
          <cell r="H86" t="str">
            <v>-</v>
          </cell>
          <cell r="I86" t="str">
            <v>-</v>
          </cell>
          <cell r="J86" t="str">
            <v>CH MOULD COMPANY LIMITED</v>
          </cell>
          <cell r="K86" t="str">
            <v>Modify แม่พิมพ์</v>
          </cell>
          <cell r="L86" t="str">
            <v>Outsources</v>
          </cell>
          <cell r="M86" t="str">
            <v>-</v>
          </cell>
          <cell r="N86" t="str">
            <v>-</v>
          </cell>
          <cell r="O86">
            <v>0</v>
          </cell>
          <cell r="P86" t="str">
            <v>Indirect Supply</v>
          </cell>
          <cell r="Q86">
            <v>1</v>
          </cell>
          <cell r="R86">
            <v>1600000</v>
          </cell>
          <cell r="S86" t="str">
            <v>Purchase</v>
          </cell>
        </row>
        <row r="87">
          <cell r="B87" t="str">
            <v xml:space="preserve"> Part No. Boot LH (6359417000)</v>
          </cell>
          <cell r="C87">
            <v>1500000</v>
          </cell>
          <cell r="D87" t="str">
            <v>EA</v>
          </cell>
          <cell r="E87" t="str">
            <v>-</v>
          </cell>
          <cell r="F87" t="str">
            <v>-</v>
          </cell>
          <cell r="G87" t="str">
            <v>-</v>
          </cell>
          <cell r="H87" t="str">
            <v>-</v>
          </cell>
          <cell r="I87" t="str">
            <v>-</v>
          </cell>
          <cell r="J87" t="str">
            <v>CH MOULD COMPANY LIMITED</v>
          </cell>
          <cell r="K87" t="str">
            <v>Modify แม่พิมพ์</v>
          </cell>
          <cell r="L87" t="str">
            <v>Outsources</v>
          </cell>
          <cell r="M87" t="str">
            <v>-</v>
          </cell>
          <cell r="N87" t="str">
            <v>-</v>
          </cell>
          <cell r="O87">
            <v>0</v>
          </cell>
          <cell r="P87" t="str">
            <v>Indirect Supply</v>
          </cell>
          <cell r="Q87">
            <v>1</v>
          </cell>
          <cell r="R87">
            <v>1500000</v>
          </cell>
          <cell r="S87" t="str">
            <v>Purchase</v>
          </cell>
        </row>
        <row r="88">
          <cell r="B88" t="str">
            <v xml:space="preserve"> Part No. Boot RH (6359416000)</v>
          </cell>
          <cell r="C88">
            <v>1500000</v>
          </cell>
          <cell r="D88" t="str">
            <v>EA</v>
          </cell>
          <cell r="E88" t="str">
            <v>-</v>
          </cell>
          <cell r="F88" t="str">
            <v>-</v>
          </cell>
          <cell r="G88" t="str">
            <v>-</v>
          </cell>
          <cell r="H88" t="str">
            <v>-</v>
          </cell>
          <cell r="I88" t="str">
            <v>-</v>
          </cell>
          <cell r="J88" t="str">
            <v>CH MOULD COMPANY LIMITED</v>
          </cell>
          <cell r="K88" t="str">
            <v>Modify แม่พิมพ์</v>
          </cell>
          <cell r="L88" t="str">
            <v>Outsources</v>
          </cell>
          <cell r="M88" t="str">
            <v>-</v>
          </cell>
          <cell r="N88" t="str">
            <v>-</v>
          </cell>
          <cell r="O88">
            <v>0</v>
          </cell>
          <cell r="P88" t="str">
            <v>Indirect Supply</v>
          </cell>
          <cell r="Q88">
            <v>1</v>
          </cell>
          <cell r="R88">
            <v>1500000</v>
          </cell>
          <cell r="S88" t="str">
            <v>Purchase</v>
          </cell>
        </row>
        <row r="89">
          <cell r="B89" t="str">
            <v>TOOL 09413#3 Series tool PACKAGE SUPPORT</v>
          </cell>
          <cell r="C89">
            <v>0</v>
          </cell>
          <cell r="D89" t="str">
            <v>Set</v>
          </cell>
          <cell r="E89" t="str">
            <v>-</v>
          </cell>
          <cell r="F89" t="str">
            <v>-</v>
          </cell>
          <cell r="G89" t="str">
            <v>-</v>
          </cell>
          <cell r="H89" t="str">
            <v>-</v>
          </cell>
          <cell r="I89" t="str">
            <v>-</v>
          </cell>
          <cell r="J89" t="str">
            <v>CH MOULD COMPANY LIMITED</v>
          </cell>
          <cell r="K89" t="str">
            <v>ทำแม่พิมพ์ขึ้นรูปชิ้นงาน</v>
          </cell>
          <cell r="L89" t="str">
            <v>Outsources</v>
          </cell>
          <cell r="M89" t="str">
            <v>-</v>
          </cell>
          <cell r="N89" t="str">
            <v>-</v>
          </cell>
          <cell r="O89" t="str">
            <v>-</v>
          </cell>
          <cell r="P89" t="str">
            <v>Indirect Supply</v>
          </cell>
          <cell r="Q89">
            <v>1</v>
          </cell>
          <cell r="R89">
            <v>0</v>
          </cell>
          <cell r="S89" t="str">
            <v>Purchase</v>
          </cell>
        </row>
        <row r="90">
          <cell r="B90" t="str">
            <v>VOC</v>
          </cell>
          <cell r="C90">
            <v>15000</v>
          </cell>
          <cell r="D90" t="str">
            <v>อัน</v>
          </cell>
          <cell r="E90" t="str">
            <v>-</v>
          </cell>
          <cell r="F90" t="str">
            <v>-</v>
          </cell>
          <cell r="G90" t="str">
            <v>-</v>
          </cell>
          <cell r="H90">
            <v>60</v>
          </cell>
          <cell r="I90" t="str">
            <v>-</v>
          </cell>
          <cell r="J90" t="str">
            <v>SGS (Thailand) LTD.</v>
          </cell>
          <cell r="K90" t="str">
            <v>บริการทดสอบผลิตภัณฑ์</v>
          </cell>
          <cell r="L90" t="str">
            <v>Outsources</v>
          </cell>
          <cell r="M90" t="str">
            <v>-</v>
          </cell>
          <cell r="N90" t="str">
            <v>-</v>
          </cell>
          <cell r="O90">
            <v>0</v>
          </cell>
          <cell r="P90" t="str">
            <v>Indirect Supply</v>
          </cell>
          <cell r="Q90">
            <v>1</v>
          </cell>
          <cell r="R90">
            <v>15000</v>
          </cell>
          <cell r="S90" t="str">
            <v>Purchase</v>
          </cell>
        </row>
        <row r="91">
          <cell r="B91" t="str">
            <v>chroma meter  (CHJ-QA-033)</v>
          </cell>
          <cell r="C91">
            <v>0</v>
          </cell>
          <cell r="D91" t="str">
            <v>SET</v>
          </cell>
          <cell r="E91" t="str">
            <v>-</v>
          </cell>
          <cell r="F91" t="str">
            <v>-</v>
          </cell>
          <cell r="G91" t="str">
            <v>CR-400 / DP-400</v>
          </cell>
          <cell r="H91">
            <v>30</v>
          </cell>
          <cell r="I91" t="str">
            <v>-</v>
          </cell>
          <cell r="J91" t="str">
            <v>SGS (Thailand) LTD.</v>
          </cell>
          <cell r="K91" t="str">
            <v>สอบเทียบเครื่องมือ</v>
          </cell>
          <cell r="L91" t="str">
            <v>Outsources</v>
          </cell>
          <cell r="M91" t="str">
            <v>-</v>
          </cell>
          <cell r="N91" t="str">
            <v>ณรงค์ฤทธิ์</v>
          </cell>
          <cell r="O91">
            <v>0</v>
          </cell>
          <cell r="P91" t="str">
            <v>Indirect Supply</v>
          </cell>
          <cell r="Q91">
            <v>1</v>
          </cell>
          <cell r="R91">
            <v>0</v>
          </cell>
          <cell r="S91" t="str">
            <v>Purchase</v>
          </cell>
        </row>
        <row r="92">
          <cell r="B92" t="str">
            <v>Sample handling fee to SGS india</v>
          </cell>
          <cell r="C92">
            <v>0</v>
          </cell>
          <cell r="E92" t="str">
            <v>-</v>
          </cell>
          <cell r="F92" t="str">
            <v>-</v>
          </cell>
          <cell r="G92" t="str">
            <v>-</v>
          </cell>
          <cell r="H92">
            <v>60</v>
          </cell>
          <cell r="I92" t="str">
            <v>-</v>
          </cell>
          <cell r="J92" t="str">
            <v>SGS (Thailand) LTD.</v>
          </cell>
          <cell r="K92" t="str">
            <v>บริการทดสอบผลิตภัณฑ์</v>
          </cell>
          <cell r="L92" t="str">
            <v>Outsources</v>
          </cell>
          <cell r="M92" t="str">
            <v>-</v>
          </cell>
          <cell r="N92" t="str">
            <v>วนิดา</v>
          </cell>
          <cell r="O92">
            <v>0</v>
          </cell>
          <cell r="P92" t="str">
            <v>Indirect Supply</v>
          </cell>
          <cell r="Q92">
            <v>1</v>
          </cell>
          <cell r="R92">
            <v>0</v>
          </cell>
          <cell r="S92" t="str">
            <v>Purchase</v>
          </cell>
        </row>
        <row r="93">
          <cell r="B93" t="str">
            <v xml:space="preserve">Odor (Variant 3 ) </v>
          </cell>
          <cell r="C93">
            <v>0</v>
          </cell>
          <cell r="E93" t="str">
            <v>-</v>
          </cell>
          <cell r="F93" t="str">
            <v>-</v>
          </cell>
          <cell r="G93" t="str">
            <v>-</v>
          </cell>
          <cell r="H93">
            <v>60</v>
          </cell>
          <cell r="I93" t="str">
            <v>-</v>
          </cell>
          <cell r="J93" t="str">
            <v>SGS (Thailand) LTD.</v>
          </cell>
          <cell r="K93" t="str">
            <v>บริการทดสอบผลิตภัณฑ์</v>
          </cell>
          <cell r="L93" t="str">
            <v>Outsources</v>
          </cell>
          <cell r="M93" t="str">
            <v>-</v>
          </cell>
          <cell r="N93" t="str">
            <v>วนิดา</v>
          </cell>
          <cell r="O93">
            <v>0</v>
          </cell>
          <cell r="P93" t="str">
            <v>Indirect Supply</v>
          </cell>
          <cell r="Q93">
            <v>1</v>
          </cell>
          <cell r="R93">
            <v>0</v>
          </cell>
          <cell r="S93" t="str">
            <v>Purchase</v>
          </cell>
        </row>
        <row r="94">
          <cell r="B94" t="str">
            <v xml:space="preserve">Odor (Variant 2 ) </v>
          </cell>
          <cell r="C94">
            <v>0</v>
          </cell>
          <cell r="E94" t="str">
            <v>-</v>
          </cell>
          <cell r="F94" t="str">
            <v>-</v>
          </cell>
          <cell r="G94" t="str">
            <v>-</v>
          </cell>
          <cell r="H94">
            <v>60</v>
          </cell>
          <cell r="I94" t="str">
            <v>-</v>
          </cell>
          <cell r="J94" t="str">
            <v>SGS (Thailand) LTD.</v>
          </cell>
          <cell r="K94" t="str">
            <v>บริการทดสอบผลิตภัณฑ์</v>
          </cell>
          <cell r="L94" t="str">
            <v>Outsources</v>
          </cell>
          <cell r="M94" t="str">
            <v>-</v>
          </cell>
          <cell r="N94" t="str">
            <v>วนิดา</v>
          </cell>
          <cell r="O94">
            <v>0</v>
          </cell>
          <cell r="P94" t="str">
            <v>Indirect Supply</v>
          </cell>
          <cell r="Q94">
            <v>1</v>
          </cell>
          <cell r="R94">
            <v>0</v>
          </cell>
          <cell r="S94" t="str">
            <v>Purchase</v>
          </cell>
        </row>
        <row r="95">
          <cell r="B95" t="str">
            <v xml:space="preserve">Odor (Variant 1 )  </v>
          </cell>
          <cell r="C95">
            <v>0</v>
          </cell>
          <cell r="E95" t="str">
            <v>-</v>
          </cell>
          <cell r="F95" t="str">
            <v>-</v>
          </cell>
          <cell r="G95" t="str">
            <v>-</v>
          </cell>
          <cell r="H95">
            <v>60</v>
          </cell>
          <cell r="I95" t="str">
            <v>-</v>
          </cell>
          <cell r="J95" t="str">
            <v>SGS (Thailand) LTD.</v>
          </cell>
          <cell r="K95" t="str">
            <v>บริการทดสอบผลิตภัณฑ์</v>
          </cell>
          <cell r="L95" t="str">
            <v>Outsources</v>
          </cell>
          <cell r="M95" t="str">
            <v>-</v>
          </cell>
          <cell r="N95" t="str">
            <v>วนิดา</v>
          </cell>
          <cell r="O95">
            <v>0</v>
          </cell>
          <cell r="P95" t="str">
            <v>Indirect Supply</v>
          </cell>
          <cell r="Q95">
            <v>1</v>
          </cell>
          <cell r="R95">
            <v>0</v>
          </cell>
          <cell r="S95" t="str">
            <v>Purchase</v>
          </cell>
        </row>
        <row r="96">
          <cell r="B96" t="str">
            <v xml:space="preserve">Clamp Meter  </v>
          </cell>
          <cell r="C96">
            <v>0</v>
          </cell>
          <cell r="D96" t="str">
            <v>PCS.</v>
          </cell>
          <cell r="E96" t="str">
            <v>-</v>
          </cell>
          <cell r="F96" t="str">
            <v>-</v>
          </cell>
          <cell r="G96" t="str">
            <v>-</v>
          </cell>
          <cell r="H96">
            <v>30</v>
          </cell>
          <cell r="I96" t="str">
            <v>-</v>
          </cell>
          <cell r="J96" t="str">
            <v>NA CALTECHNOLOGIES  COMPANY LIMITED</v>
          </cell>
          <cell r="K96" t="str">
            <v>สอบเทียบเครื่องมือ</v>
          </cell>
          <cell r="L96" t="str">
            <v>Outsources</v>
          </cell>
          <cell r="M96" t="str">
            <v>-</v>
          </cell>
          <cell r="N96" t="str">
            <v>ณรงค์ฤทธิ์</v>
          </cell>
          <cell r="O96">
            <v>0</v>
          </cell>
          <cell r="P96" t="str">
            <v>Indirect Supply</v>
          </cell>
          <cell r="Q96">
            <v>1</v>
          </cell>
          <cell r="R96">
            <v>0</v>
          </cell>
          <cell r="S96" t="str">
            <v>Purchase</v>
          </cell>
        </row>
        <row r="97">
          <cell r="B97" t="str">
            <v>Airbag Cover</v>
          </cell>
          <cell r="C97">
            <v>0</v>
          </cell>
          <cell r="D97" t="str">
            <v>ชิ้น</v>
          </cell>
          <cell r="E97" t="str">
            <v>-</v>
          </cell>
          <cell r="F97" t="str">
            <v>-</v>
          </cell>
          <cell r="G97" t="str">
            <v>-</v>
          </cell>
          <cell r="H97">
            <v>30</v>
          </cell>
          <cell r="I97" t="str">
            <v>-</v>
          </cell>
          <cell r="J97" t="str">
            <v>Eschmann Textures International GMBH</v>
          </cell>
          <cell r="K97" t="str">
            <v>ทำแม่พิมพ์ขึ้นรูปชิ้นงาน</v>
          </cell>
          <cell r="L97" t="str">
            <v>Outsources</v>
          </cell>
          <cell r="M97" t="str">
            <v>-</v>
          </cell>
          <cell r="N97" t="str">
            <v>-</v>
          </cell>
          <cell r="O97">
            <v>0</v>
          </cell>
          <cell r="P97" t="str">
            <v>Indirect Supply</v>
          </cell>
          <cell r="Q97">
            <v>1</v>
          </cell>
          <cell r="R97">
            <v>0</v>
          </cell>
          <cell r="S97" t="str">
            <v>Purchase</v>
          </cell>
        </row>
        <row r="98">
          <cell r="B98" t="str">
            <v>TOOL 09488 AIRBAG COVER FS AU326 NO.09488 Grain No K31&amp; Mat finish</v>
          </cell>
          <cell r="C98">
            <v>27500</v>
          </cell>
          <cell r="D98" t="str">
            <v>SET</v>
          </cell>
          <cell r="E98" t="str">
            <v>-</v>
          </cell>
          <cell r="F98" t="str">
            <v>-</v>
          </cell>
          <cell r="G98" t="str">
            <v>-</v>
          </cell>
          <cell r="H98">
            <v>30</v>
          </cell>
          <cell r="I98" t="str">
            <v>-</v>
          </cell>
          <cell r="J98" t="str">
            <v>CH MOULD COMPANY LIMITED</v>
          </cell>
          <cell r="K98" t="str">
            <v>Modify แม่พิมพ์</v>
          </cell>
          <cell r="L98" t="str">
            <v>Outsources</v>
          </cell>
          <cell r="M98" t="str">
            <v>-</v>
          </cell>
          <cell r="N98" t="str">
            <v>-</v>
          </cell>
          <cell r="O98">
            <v>0</v>
          </cell>
          <cell r="P98" t="str">
            <v>Indirect Supply</v>
          </cell>
          <cell r="Q98">
            <v>1</v>
          </cell>
          <cell r="R98">
            <v>27500</v>
          </cell>
          <cell r="S98" t="str">
            <v>Purchase</v>
          </cell>
        </row>
        <row r="99">
          <cell r="B99" t="str">
            <v>พาเลทไม้ 110*110 ซม. *12 ซม.</v>
          </cell>
          <cell r="C99">
            <v>250</v>
          </cell>
          <cell r="D99" t="str">
            <v>อัน</v>
          </cell>
          <cell r="E99" t="str">
            <v>-</v>
          </cell>
          <cell r="F99">
            <v>50</v>
          </cell>
          <cell r="G99" t="str">
            <v>-</v>
          </cell>
          <cell r="H99">
            <v>15</v>
          </cell>
          <cell r="I99">
            <v>50</v>
          </cell>
          <cell r="J99" t="str">
            <v>BAZONIC FOREST INDUSTRY  COMPANY LIMITED</v>
          </cell>
          <cell r="K99" t="str">
            <v>ใส่ชิ้นงานส่งต่างประเทศ</v>
          </cell>
          <cell r="L99" t="str">
            <v>Packaging</v>
          </cell>
          <cell r="M99" t="str">
            <v>-</v>
          </cell>
          <cell r="N99" t="str">
            <v>สุดาพร</v>
          </cell>
          <cell r="O99">
            <v>0</v>
          </cell>
          <cell r="P99" t="str">
            <v>Indirect Supply</v>
          </cell>
          <cell r="Q99">
            <v>1</v>
          </cell>
          <cell r="R99">
            <v>250</v>
          </cell>
          <cell r="S99" t="str">
            <v>Purchase</v>
          </cell>
        </row>
        <row r="100">
          <cell r="B100" t="str">
            <v>แผ่นพลาสติก HD เกรด A+B 23*30.3/4* หนา 30mm / แผ่น</v>
          </cell>
          <cell r="C100">
            <v>55</v>
          </cell>
          <cell r="D100" t="str">
            <v>kg.</v>
          </cell>
          <cell r="E100" t="str">
            <v>80 ใบ / 1 Kg.</v>
          </cell>
          <cell r="F100">
            <v>300</v>
          </cell>
          <cell r="G100" t="str">
            <v>-</v>
          </cell>
          <cell r="H100">
            <v>15</v>
          </cell>
          <cell r="I100">
            <v>4500</v>
          </cell>
          <cell r="J100" t="str">
            <v>CHOKETHAWORN PLASTIC LIMITED PARTNERSHIP</v>
          </cell>
          <cell r="K100" t="str">
            <v>ปิดกล่อง</v>
          </cell>
          <cell r="L100" t="str">
            <v>Packaging</v>
          </cell>
          <cell r="M100" t="str">
            <v>-</v>
          </cell>
          <cell r="N100" t="str">
            <v>สุดาพร</v>
          </cell>
          <cell r="O100">
            <v>22644</v>
          </cell>
          <cell r="P100" t="str">
            <v>Indirect Supply</v>
          </cell>
          <cell r="Q100">
            <v>80</v>
          </cell>
          <cell r="R100">
            <v>0.6875</v>
          </cell>
          <cell r="S100" t="str">
            <v>Purchase</v>
          </cell>
        </row>
        <row r="101">
          <cell r="B101" t="str">
            <v>ถุงพลาสติก PE 6*9 .1/4 *หนา 70mm /คู่</v>
          </cell>
          <cell r="C101">
            <v>62</v>
          </cell>
          <cell r="D101" t="str">
            <v>kg.</v>
          </cell>
          <cell r="E101" t="str">
            <v>461 ใบ / 1 Kg.</v>
          </cell>
          <cell r="F101">
            <v>100</v>
          </cell>
          <cell r="G101" t="str">
            <v>-</v>
          </cell>
          <cell r="H101">
            <v>15</v>
          </cell>
          <cell r="I101">
            <v>30000</v>
          </cell>
          <cell r="J101" t="str">
            <v>CHOKETHAWORN PLASTIC LIMITED PARTNERSHIP</v>
          </cell>
          <cell r="K101" t="str">
            <v>ใส่ชิ้นงาน</v>
          </cell>
          <cell r="L101" t="str">
            <v>Packaging</v>
          </cell>
          <cell r="M101" t="str">
            <v>-</v>
          </cell>
          <cell r="N101" t="str">
            <v>สุดาพร</v>
          </cell>
          <cell r="O101">
            <v>34030</v>
          </cell>
          <cell r="P101" t="str">
            <v>Indirect Supply</v>
          </cell>
          <cell r="Q101">
            <v>461</v>
          </cell>
          <cell r="R101">
            <v>0.13449023861171366</v>
          </cell>
          <cell r="S101" t="str">
            <v>Purchase</v>
          </cell>
        </row>
        <row r="102">
          <cell r="B102" t="str">
            <v>ถุงพลาสติก PE 4*9 หนา 70 mm / คู่</v>
          </cell>
          <cell r="C102">
            <v>67</v>
          </cell>
          <cell r="D102" t="str">
            <v>kg.</v>
          </cell>
          <cell r="E102" t="str">
            <v>600 ใบ / Kg.</v>
          </cell>
          <cell r="F102">
            <v>300</v>
          </cell>
          <cell r="G102" t="str">
            <v>-</v>
          </cell>
          <cell r="H102">
            <v>15</v>
          </cell>
          <cell r="I102">
            <v>45000</v>
          </cell>
          <cell r="J102" t="str">
            <v>CHOKETHAWORN PLASTIC LIMITED PARTNERSHIP</v>
          </cell>
          <cell r="K102" t="str">
            <v>ใส่ชิ้นงาน</v>
          </cell>
          <cell r="L102" t="str">
            <v>Packaging</v>
          </cell>
          <cell r="M102" t="str">
            <v>-</v>
          </cell>
          <cell r="N102" t="str">
            <v>สุดาพร</v>
          </cell>
          <cell r="O102">
            <v>99000</v>
          </cell>
          <cell r="P102" t="str">
            <v>Indirect Supply</v>
          </cell>
          <cell r="Q102">
            <v>600</v>
          </cell>
          <cell r="R102">
            <v>0.11166666666666666</v>
          </cell>
          <cell r="S102" t="str">
            <v>Purchase</v>
          </cell>
        </row>
        <row r="103">
          <cell r="B103" t="str">
            <v>ถุงพลาสติก PE 4*6 หนา 70 mm / คู่</v>
          </cell>
          <cell r="C103">
            <v>67</v>
          </cell>
          <cell r="D103" t="str">
            <v>kg.</v>
          </cell>
          <cell r="E103" t="str">
            <v>1,000 ใบ / 1 Kg.</v>
          </cell>
          <cell r="F103">
            <v>300</v>
          </cell>
          <cell r="G103" t="str">
            <v>-</v>
          </cell>
          <cell r="H103">
            <v>15</v>
          </cell>
          <cell r="I103">
            <v>2000</v>
          </cell>
          <cell r="J103" t="str">
            <v>CHOKETHAWORN PLASTIC LIMITED PARTNERSHIP</v>
          </cell>
          <cell r="K103" t="str">
            <v>ใส่ชิ้นงาน</v>
          </cell>
          <cell r="L103" t="str">
            <v>Packaging</v>
          </cell>
          <cell r="M103" t="str">
            <v>-</v>
          </cell>
          <cell r="N103" t="str">
            <v>สุดาพร</v>
          </cell>
          <cell r="O103">
            <v>238000</v>
          </cell>
          <cell r="P103" t="str">
            <v>Indirect Supply</v>
          </cell>
          <cell r="Q103">
            <v>1000</v>
          </cell>
          <cell r="R103">
            <v>6.7000000000000004E-2</v>
          </cell>
          <cell r="S103" t="str">
            <v>Purchase</v>
          </cell>
        </row>
        <row r="104">
          <cell r="B104" t="str">
            <v>ถุงพลาสติก PE 10*15 *หนา 70mm /คู่</v>
          </cell>
          <cell r="C104">
            <v>62</v>
          </cell>
          <cell r="D104" t="str">
            <v>kg.</v>
          </cell>
          <cell r="E104" t="str">
            <v>163 ใบ / 1 Kg.</v>
          </cell>
          <cell r="F104">
            <v>100</v>
          </cell>
          <cell r="G104" t="str">
            <v>-</v>
          </cell>
          <cell r="H104">
            <v>15</v>
          </cell>
          <cell r="I104">
            <v>15000</v>
          </cell>
          <cell r="J104" t="str">
            <v>CHOKETHAWORN PLASTIC LIMITED PARTNERSHIP</v>
          </cell>
          <cell r="K104" t="str">
            <v>ใส่ชิ้นงาน</v>
          </cell>
          <cell r="L104" t="str">
            <v>Packaging</v>
          </cell>
          <cell r="M104" t="str">
            <v>-</v>
          </cell>
          <cell r="N104" t="str">
            <v>สุดาพร</v>
          </cell>
          <cell r="O104">
            <v>4050</v>
          </cell>
          <cell r="P104" t="str">
            <v>Indirect Supply</v>
          </cell>
          <cell r="Q104">
            <v>163</v>
          </cell>
          <cell r="R104">
            <v>0.38036809815950923</v>
          </cell>
          <cell r="S104" t="str">
            <v>Purchase</v>
          </cell>
        </row>
        <row r="105">
          <cell r="B105" t="str">
            <v>Paper Sheet 360 x 620 mm.</v>
          </cell>
          <cell r="C105">
            <v>2.54</v>
          </cell>
          <cell r="D105" t="str">
            <v>แผ่น</v>
          </cell>
          <cell r="E105" t="str">
            <v>50 ชิ้น /มัด</v>
          </cell>
          <cell r="F105">
            <v>5000</v>
          </cell>
          <cell r="G105" t="str">
            <v>-</v>
          </cell>
          <cell r="H105">
            <v>15</v>
          </cell>
          <cell r="I105">
            <v>500</v>
          </cell>
          <cell r="J105" t="str">
            <v>PORNRAWIN  LIMITED.,PART.</v>
          </cell>
          <cell r="K105" t="str">
            <v xml:space="preserve">รองชิ้นงาน 638533000B </v>
          </cell>
          <cell r="L105" t="str">
            <v>Packaging</v>
          </cell>
          <cell r="M105" t="str">
            <v>Supplies Storage#3</v>
          </cell>
          <cell r="N105" t="str">
            <v>สุดาพร</v>
          </cell>
          <cell r="O105">
            <v>3700</v>
          </cell>
          <cell r="P105" t="str">
            <v>Indirect Supply</v>
          </cell>
          <cell r="Q105">
            <v>1</v>
          </cell>
          <cell r="R105">
            <v>2.54</v>
          </cell>
          <cell r="S105" t="str">
            <v>Purchase</v>
          </cell>
        </row>
        <row r="106">
          <cell r="B106" t="str">
            <v>Paper Box Size 31.10*46.40*18.40cm</v>
          </cell>
          <cell r="C106">
            <v>25</v>
          </cell>
          <cell r="D106" t="str">
            <v>กล่อง</v>
          </cell>
          <cell r="E106" t="str">
            <v>10 ชิ้น /มัด</v>
          </cell>
          <cell r="F106">
            <v>500</v>
          </cell>
          <cell r="G106" t="str">
            <v>-</v>
          </cell>
          <cell r="H106">
            <v>30</v>
          </cell>
          <cell r="I106" t="str">
            <v>-</v>
          </cell>
          <cell r="J106" t="str">
            <v>GENERAL CARTONS QUALITY COMPANY LIMITED</v>
          </cell>
          <cell r="K106" t="str">
            <v>ใส่งาน COVER PILLAR LOOP</v>
          </cell>
          <cell r="L106" t="str">
            <v>Packaging</v>
          </cell>
          <cell r="M106" t="str">
            <v>Supplies Storage#3</v>
          </cell>
          <cell r="N106" t="str">
            <v>สุดาพร</v>
          </cell>
          <cell r="O106">
            <v>0</v>
          </cell>
          <cell r="P106" t="str">
            <v>Indirect Supply</v>
          </cell>
          <cell r="Q106">
            <v>1</v>
          </cell>
          <cell r="R106">
            <v>25</v>
          </cell>
          <cell r="S106" t="str">
            <v>Purchase</v>
          </cell>
        </row>
        <row r="107">
          <cell r="B107" t="str">
            <v>PAPER BOX CHJ Size 40x66x23cm</v>
          </cell>
          <cell r="C107">
            <v>27</v>
          </cell>
          <cell r="D107" t="str">
            <v>ใบ</v>
          </cell>
          <cell r="E107" t="str">
            <v>10 ชิ้น /มัด</v>
          </cell>
          <cell r="F107">
            <v>500</v>
          </cell>
          <cell r="G107" t="str">
            <v>-</v>
          </cell>
          <cell r="H107">
            <v>30</v>
          </cell>
          <cell r="I107" t="str">
            <v>-</v>
          </cell>
          <cell r="J107" t="str">
            <v>GENERAL CARTONS QUALITY COMPANY LIMITED</v>
          </cell>
          <cell r="K107" t="str">
            <v>ใส่งานตัวอย่างส่งลูกค้า</v>
          </cell>
          <cell r="L107" t="str">
            <v>Packaging</v>
          </cell>
          <cell r="M107" t="str">
            <v>Supplies Storage#3</v>
          </cell>
          <cell r="N107" t="str">
            <v>สุดาพร</v>
          </cell>
          <cell r="O107">
            <v>0</v>
          </cell>
          <cell r="P107" t="str">
            <v>Indirect Supply</v>
          </cell>
          <cell r="Q107">
            <v>1</v>
          </cell>
          <cell r="R107">
            <v>27</v>
          </cell>
          <cell r="S107" t="str">
            <v>Purchase</v>
          </cell>
        </row>
        <row r="108">
          <cell r="B108" t="str">
            <v>PAPER BOX CHJ Export Size 40x66x23cm</v>
          </cell>
          <cell r="C108">
            <v>27</v>
          </cell>
          <cell r="D108" t="str">
            <v>ใบ</v>
          </cell>
          <cell r="E108" t="str">
            <v>10 ชิ้น /มัด</v>
          </cell>
          <cell r="F108">
            <v>2000</v>
          </cell>
          <cell r="G108" t="str">
            <v>-</v>
          </cell>
          <cell r="H108">
            <v>30</v>
          </cell>
          <cell r="I108" t="str">
            <v>-</v>
          </cell>
          <cell r="J108" t="str">
            <v>GENERAL CARTONS QUALITY COMPANY LIMITED</v>
          </cell>
          <cell r="K108" t="str">
            <v>ใส่งานส่งต่างประเทศ</v>
          </cell>
          <cell r="L108" t="str">
            <v>Packaging</v>
          </cell>
          <cell r="M108" t="str">
            <v>Supplies Storage#3</v>
          </cell>
          <cell r="N108" t="str">
            <v>สุดาพร</v>
          </cell>
          <cell r="O108">
            <v>1240</v>
          </cell>
          <cell r="P108" t="str">
            <v>Indirect Supply</v>
          </cell>
          <cell r="Q108">
            <v>1</v>
          </cell>
          <cell r="R108">
            <v>27</v>
          </cell>
          <cell r="S108" t="str">
            <v>Purchase</v>
          </cell>
        </row>
        <row r="109">
          <cell r="B109" t="str">
            <v>Foam sheet T=3(55*55) (For Cover )</v>
          </cell>
          <cell r="C109">
            <v>0.71</v>
          </cell>
          <cell r="D109" t="str">
            <v>แผ่น</v>
          </cell>
          <cell r="E109" t="str">
            <v>500 ชิ้น / ห่อ</v>
          </cell>
          <cell r="F109">
            <v>5000</v>
          </cell>
          <cell r="G109" t="str">
            <v>-</v>
          </cell>
          <cell r="H109">
            <v>15</v>
          </cell>
          <cell r="I109" t="str">
            <v>-</v>
          </cell>
          <cell r="J109" t="str">
            <v>DANBHUS CORPORATION COMPANY LIMITED</v>
          </cell>
          <cell r="K109" t="str">
            <v>Packing Cover</v>
          </cell>
          <cell r="L109" t="str">
            <v>Packaging</v>
          </cell>
          <cell r="M109" t="str">
            <v>Supplies Storage#3</v>
          </cell>
          <cell r="N109" t="str">
            <v>สุดาพร</v>
          </cell>
          <cell r="O109">
            <v>10000</v>
          </cell>
          <cell r="P109" t="str">
            <v>Indirect Supply</v>
          </cell>
          <cell r="Q109">
            <v>1</v>
          </cell>
          <cell r="R109">
            <v>0.71</v>
          </cell>
          <cell r="S109" t="str">
            <v>Purchase</v>
          </cell>
        </row>
        <row r="110">
          <cell r="B110" t="str">
            <v>EPE FOAM SHEET 339*650*0.5mm</v>
          </cell>
          <cell r="C110">
            <v>0.8</v>
          </cell>
          <cell r="D110" t="str">
            <v>แผ่น</v>
          </cell>
          <cell r="E110" t="str">
            <v>500 ชิ้น / ห่อ</v>
          </cell>
          <cell r="F110">
            <v>10000</v>
          </cell>
          <cell r="G110" t="str">
            <v>-</v>
          </cell>
          <cell r="H110">
            <v>15</v>
          </cell>
          <cell r="I110" t="str">
            <v>-</v>
          </cell>
          <cell r="J110" t="str">
            <v>DANBHUS CORPORATION COMPANY LIMITED</v>
          </cell>
          <cell r="K110" t="str">
            <v xml:space="preserve">รองชิ้นงาน 638533000B </v>
          </cell>
          <cell r="L110" t="str">
            <v>Packaging</v>
          </cell>
          <cell r="M110" t="str">
            <v>Supplies Storage#3</v>
          </cell>
          <cell r="N110" t="str">
            <v>สุดาพร</v>
          </cell>
          <cell r="O110">
            <v>7500</v>
          </cell>
          <cell r="P110" t="str">
            <v>Indirect Supply</v>
          </cell>
          <cell r="Q110">
            <v>1</v>
          </cell>
          <cell r="R110">
            <v>0.8</v>
          </cell>
          <cell r="S110" t="str">
            <v>Purchase</v>
          </cell>
        </row>
        <row r="111">
          <cell r="B111" t="str">
            <v>EPE FOAM BAG LAMINAL Size 300*440*1mm</v>
          </cell>
          <cell r="C111">
            <v>1.95</v>
          </cell>
          <cell r="D111" t="str">
            <v>ชิ้น</v>
          </cell>
          <cell r="E111" t="str">
            <v>500 ชิ้น / ห่อ</v>
          </cell>
          <cell r="F111">
            <v>5000</v>
          </cell>
          <cell r="G111" t="str">
            <v>-</v>
          </cell>
          <cell r="H111">
            <v>15</v>
          </cell>
          <cell r="I111" t="str">
            <v>-</v>
          </cell>
          <cell r="J111" t="str">
            <v>DANBHUS CORPORATION COMPANY LIMITED</v>
          </cell>
          <cell r="K111" t="str">
            <v>Model 4L45W</v>
          </cell>
          <cell r="L111" t="str">
            <v>Packaging</v>
          </cell>
          <cell r="M111" t="str">
            <v>Supplies Storage#3</v>
          </cell>
          <cell r="N111" t="str">
            <v>สุดาพร</v>
          </cell>
          <cell r="O111">
            <v>9500</v>
          </cell>
          <cell r="P111" t="str">
            <v>Indirect Supply</v>
          </cell>
          <cell r="Q111">
            <v>1</v>
          </cell>
          <cell r="R111">
            <v>1.95</v>
          </cell>
          <cell r="S111" t="str">
            <v>Purchase</v>
          </cell>
        </row>
        <row r="112">
          <cell r="B112" t="str">
            <v>CARTON BOX CHJ Size 40x66x24cm</v>
          </cell>
          <cell r="C112">
            <v>1</v>
          </cell>
          <cell r="D112" t="str">
            <v>Carton</v>
          </cell>
          <cell r="E112" t="str">
            <v>-</v>
          </cell>
          <cell r="F112" t="str">
            <v>-</v>
          </cell>
          <cell r="G112" t="str">
            <v>-</v>
          </cell>
          <cell r="H112">
            <v>0</v>
          </cell>
          <cell r="I112" t="str">
            <v>-</v>
          </cell>
          <cell r="J112" t="str">
            <v>CH INJECTION CO.,LTD</v>
          </cell>
          <cell r="K112" t="str">
            <v>Returnable box</v>
          </cell>
          <cell r="L112" t="str">
            <v>Packaging</v>
          </cell>
          <cell r="M112" t="str">
            <v>Supplies Storage#3</v>
          </cell>
          <cell r="N112" t="str">
            <v>สุดาพร</v>
          </cell>
          <cell r="O112">
            <v>0</v>
          </cell>
          <cell r="P112" t="str">
            <v>Indirect Supply</v>
          </cell>
          <cell r="Q112">
            <v>1</v>
          </cell>
          <cell r="R112">
            <v>1</v>
          </cell>
          <cell r="S112" t="str">
            <v>Purchase</v>
          </cell>
        </row>
        <row r="113">
          <cell r="B113" t="str">
            <v>12.45mmx12.45mm Sticker UPO 3500pcs/roll</v>
          </cell>
          <cell r="C113">
            <v>0.35</v>
          </cell>
          <cell r="D113" t="str">
            <v>ดวง</v>
          </cell>
          <cell r="E113" t="str">
            <v>3500 ดวง/ม้วน</v>
          </cell>
          <cell r="F113">
            <v>21000</v>
          </cell>
          <cell r="G113" t="str">
            <v>-</v>
          </cell>
          <cell r="H113">
            <v>15</v>
          </cell>
          <cell r="I113">
            <v>6</v>
          </cell>
          <cell r="J113" t="str">
            <v>BARCODE AUTO ID (THAILAND) COMPANY LIMITED</v>
          </cell>
          <cell r="K113" t="str">
            <v>QR Code ติดผลิตภัณฑ์</v>
          </cell>
          <cell r="L113" t="str">
            <v>Packaging</v>
          </cell>
          <cell r="M113" t="str">
            <v>Supplies Storage#1</v>
          </cell>
          <cell r="N113" t="str">
            <v>สุดาพร</v>
          </cell>
          <cell r="O113">
            <v>11</v>
          </cell>
          <cell r="P113" t="str">
            <v>Indirect Supply</v>
          </cell>
          <cell r="Q113">
            <v>1</v>
          </cell>
          <cell r="R113">
            <v>0.35</v>
          </cell>
          <cell r="S113" t="str">
            <v>Purchase</v>
          </cell>
        </row>
        <row r="114">
          <cell r="B114" t="str">
            <v>ข้อต่อสามทาง 8 mm</v>
          </cell>
          <cell r="C114">
            <v>0</v>
          </cell>
          <cell r="D114" t="str">
            <v>อัน</v>
          </cell>
          <cell r="E114" t="str">
            <v>-</v>
          </cell>
          <cell r="F114">
            <v>15</v>
          </cell>
          <cell r="G114" t="str">
            <v>-</v>
          </cell>
          <cell r="H114">
            <v>30</v>
          </cell>
          <cell r="I114">
            <v>5</v>
          </cell>
          <cell r="J114"/>
          <cell r="K114" t="str">
            <v>ต่อสายลม</v>
          </cell>
          <cell r="L114"/>
          <cell r="M114" t="str">
            <v>Supplies Storage#1</v>
          </cell>
          <cell r="N114" t="str">
            <v>สกนธ์</v>
          </cell>
          <cell r="O114">
            <v>0</v>
          </cell>
          <cell r="P114" t="str">
            <v>Indirect Supply</v>
          </cell>
          <cell r="Q114">
            <v>1</v>
          </cell>
          <cell r="R114">
            <v>0</v>
          </cell>
          <cell r="S114" t="str">
            <v>Finance</v>
          </cell>
        </row>
        <row r="115">
          <cell r="B115" t="str">
            <v>ข้อต่อลมสวม 3 ทางตัว T ขนาดรู 8 มิล</v>
          </cell>
          <cell r="C115">
            <v>0</v>
          </cell>
          <cell r="D115" t="str">
            <v>PCS.</v>
          </cell>
          <cell r="E115" t="str">
            <v>-</v>
          </cell>
          <cell r="F115">
            <v>5</v>
          </cell>
          <cell r="G115" t="str">
            <v>-</v>
          </cell>
          <cell r="H115">
            <v>30</v>
          </cell>
          <cell r="I115" t="str">
            <v>-</v>
          </cell>
          <cell r="J115"/>
          <cell r="K115" t="str">
            <v>ต่อสายลม</v>
          </cell>
          <cell r="L115"/>
          <cell r="M115" t="str">
            <v>Supplies Storage#1</v>
          </cell>
          <cell r="N115" t="str">
            <v>สกนธ์</v>
          </cell>
          <cell r="O115">
            <v>10</v>
          </cell>
          <cell r="P115" t="str">
            <v>Indirect Supply</v>
          </cell>
          <cell r="Q115">
            <v>1</v>
          </cell>
          <cell r="R115">
            <v>0</v>
          </cell>
          <cell r="S115" t="str">
            <v>Finance</v>
          </cell>
        </row>
        <row r="116">
          <cell r="B116" t="str">
            <v>ข้อต่อลมตรงเกลียว 3/4 รูเสียบสายลม 8 mm</v>
          </cell>
          <cell r="C116">
            <v>0</v>
          </cell>
          <cell r="D116" t="str">
            <v>อัน</v>
          </cell>
          <cell r="E116" t="str">
            <v>-</v>
          </cell>
          <cell r="F116">
            <v>15</v>
          </cell>
          <cell r="G116" t="str">
            <v>-</v>
          </cell>
          <cell r="H116">
            <v>30</v>
          </cell>
          <cell r="I116">
            <v>20</v>
          </cell>
          <cell r="J116"/>
          <cell r="K116" t="str">
            <v>ต่อสายลม</v>
          </cell>
          <cell r="L116"/>
          <cell r="M116" t="str">
            <v>Supplies Storage#1</v>
          </cell>
          <cell r="N116" t="str">
            <v>สกนธ์</v>
          </cell>
          <cell r="O116">
            <v>0</v>
          </cell>
          <cell r="P116" t="str">
            <v>Indirect Supply</v>
          </cell>
          <cell r="Q116">
            <v>1</v>
          </cell>
          <cell r="R116">
            <v>0</v>
          </cell>
          <cell r="S116" t="str">
            <v>Finance</v>
          </cell>
        </row>
        <row r="117">
          <cell r="B117" t="str">
            <v>ข้อต่อลมตรงเกลียว 1/8 รูเสียบสายลม 8 mm</v>
          </cell>
          <cell r="C117">
            <v>0</v>
          </cell>
          <cell r="D117" t="str">
            <v>อัน</v>
          </cell>
          <cell r="E117" t="str">
            <v>-</v>
          </cell>
          <cell r="F117">
            <v>10</v>
          </cell>
          <cell r="G117" t="str">
            <v>-</v>
          </cell>
          <cell r="H117">
            <v>30</v>
          </cell>
          <cell r="I117">
            <v>20</v>
          </cell>
          <cell r="J117"/>
          <cell r="K117" t="str">
            <v>ต่อสายลม</v>
          </cell>
          <cell r="L117"/>
          <cell r="M117" t="str">
            <v>Supplies Storage#1</v>
          </cell>
          <cell r="N117" t="str">
            <v>สกนธ์</v>
          </cell>
          <cell r="O117">
            <v>0</v>
          </cell>
          <cell r="P117" t="str">
            <v>Indirect Supply</v>
          </cell>
          <cell r="Q117">
            <v>1</v>
          </cell>
          <cell r="R117">
            <v>0</v>
          </cell>
          <cell r="S117" t="str">
            <v>Finance</v>
          </cell>
        </row>
        <row r="118">
          <cell r="B118" t="str">
            <v>ข้อต่อลมตรง ขนาดรู 8 มิล เกลียวนอก 3/8</v>
          </cell>
          <cell r="C118">
            <v>0</v>
          </cell>
          <cell r="D118" t="str">
            <v>PCS.</v>
          </cell>
          <cell r="E118" t="str">
            <v>-</v>
          </cell>
          <cell r="F118">
            <v>5</v>
          </cell>
          <cell r="G118" t="str">
            <v>-</v>
          </cell>
          <cell r="H118">
            <v>30</v>
          </cell>
          <cell r="I118" t="str">
            <v>-</v>
          </cell>
          <cell r="J118"/>
          <cell r="K118" t="str">
            <v>ต่อสายลม</v>
          </cell>
          <cell r="L118"/>
          <cell r="M118" t="str">
            <v>Supplies Storage#1</v>
          </cell>
          <cell r="N118" t="str">
            <v>สกนธ์</v>
          </cell>
          <cell r="O118">
            <v>23</v>
          </cell>
          <cell r="P118" t="str">
            <v>Indirect Supply</v>
          </cell>
          <cell r="Q118">
            <v>1</v>
          </cell>
          <cell r="R118">
            <v>0</v>
          </cell>
          <cell r="S118" t="str">
            <v>Finance</v>
          </cell>
        </row>
        <row r="119">
          <cell r="B119" t="str">
            <v>ข้อต่อลมตรง ขนาดรู 8 มิล เกลียวนอก 1/8</v>
          </cell>
          <cell r="C119">
            <v>0</v>
          </cell>
          <cell r="D119" t="str">
            <v>PCS.</v>
          </cell>
          <cell r="E119" t="str">
            <v>-</v>
          </cell>
          <cell r="F119">
            <v>5</v>
          </cell>
          <cell r="G119" t="str">
            <v>-</v>
          </cell>
          <cell r="H119">
            <v>30</v>
          </cell>
          <cell r="I119" t="str">
            <v>-</v>
          </cell>
          <cell r="J119"/>
          <cell r="K119" t="str">
            <v>ต่อสายลม</v>
          </cell>
          <cell r="L119"/>
          <cell r="M119" t="str">
            <v>Supplies Storage#1</v>
          </cell>
          <cell r="N119" t="str">
            <v>สกนธ์</v>
          </cell>
          <cell r="O119">
            <v>30</v>
          </cell>
          <cell r="P119" t="str">
            <v>Indirect Supply</v>
          </cell>
          <cell r="Q119">
            <v>1</v>
          </cell>
          <cell r="R119">
            <v>0</v>
          </cell>
          <cell r="S119" t="str">
            <v>Finance</v>
          </cell>
        </row>
        <row r="120">
          <cell r="B120" t="str">
            <v>ข้อต่อลมตรง ขนาดรู 8 มิล เกลียวนอก 1/4</v>
          </cell>
          <cell r="C120">
            <v>0</v>
          </cell>
          <cell r="D120" t="str">
            <v>PCS.</v>
          </cell>
          <cell r="E120" t="str">
            <v>-</v>
          </cell>
          <cell r="F120">
            <v>5</v>
          </cell>
          <cell r="G120" t="str">
            <v>-</v>
          </cell>
          <cell r="H120">
            <v>30</v>
          </cell>
          <cell r="I120" t="str">
            <v>-</v>
          </cell>
          <cell r="J120"/>
          <cell r="K120" t="str">
            <v>ต่อสายลม</v>
          </cell>
          <cell r="L120"/>
          <cell r="M120" t="str">
            <v>Supplies Storage#1</v>
          </cell>
          <cell r="N120" t="str">
            <v>สกนธ์</v>
          </cell>
          <cell r="O120">
            <v>0</v>
          </cell>
          <cell r="P120" t="str">
            <v>Indirect Supply</v>
          </cell>
          <cell r="Q120">
            <v>1</v>
          </cell>
          <cell r="R120">
            <v>0</v>
          </cell>
          <cell r="S120" t="str">
            <v>Finance</v>
          </cell>
        </row>
        <row r="121">
          <cell r="B121" t="str">
            <v>ข้อต่อลมงอ 90° เกลียว 1/4 รูเสียบสายลม 8 mm</v>
          </cell>
          <cell r="C121">
            <v>0</v>
          </cell>
          <cell r="D121" t="str">
            <v>อัน</v>
          </cell>
          <cell r="E121" t="str">
            <v>-</v>
          </cell>
          <cell r="F121">
            <v>15</v>
          </cell>
          <cell r="G121" t="str">
            <v>-</v>
          </cell>
          <cell r="H121">
            <v>30</v>
          </cell>
          <cell r="I121">
            <v>5</v>
          </cell>
          <cell r="J121"/>
          <cell r="K121" t="str">
            <v>ต่อสายลม</v>
          </cell>
          <cell r="L121"/>
          <cell r="M121" t="str">
            <v>Supplies Storage#1</v>
          </cell>
          <cell r="N121" t="str">
            <v>สกนธ์</v>
          </cell>
          <cell r="O121">
            <v>30</v>
          </cell>
          <cell r="P121" t="str">
            <v>Indirect Supply</v>
          </cell>
          <cell r="Q121">
            <v>1</v>
          </cell>
          <cell r="R121">
            <v>0</v>
          </cell>
          <cell r="S121" t="str">
            <v>Finance</v>
          </cell>
        </row>
        <row r="122">
          <cell r="B122" t="str">
            <v xml:space="preserve">ข้อต่อลมงอ 90 ° ขนาดรู 8 มิล เกลียวนอก 1/8 </v>
          </cell>
          <cell r="C122">
            <v>0</v>
          </cell>
          <cell r="D122" t="str">
            <v>PCS.</v>
          </cell>
          <cell r="E122" t="str">
            <v>-</v>
          </cell>
          <cell r="F122">
            <v>5</v>
          </cell>
          <cell r="G122" t="str">
            <v>-</v>
          </cell>
          <cell r="H122">
            <v>30</v>
          </cell>
          <cell r="I122" t="str">
            <v>-</v>
          </cell>
          <cell r="J122"/>
          <cell r="K122" t="str">
            <v>ต่อสายลม</v>
          </cell>
          <cell r="L122"/>
          <cell r="M122" t="str">
            <v>Supplies Storage#1</v>
          </cell>
          <cell r="N122" t="str">
            <v>สกนธ์</v>
          </cell>
          <cell r="O122">
            <v>0</v>
          </cell>
          <cell r="P122" t="str">
            <v>Indirect Supply</v>
          </cell>
          <cell r="Q122">
            <v>1</v>
          </cell>
          <cell r="R122">
            <v>0</v>
          </cell>
          <cell r="S122" t="str">
            <v>Finance</v>
          </cell>
        </row>
        <row r="123">
          <cell r="B123" t="str">
            <v>ข้อต่อตรงเกลียว 3/8 รู 8 mm.</v>
          </cell>
          <cell r="C123">
            <v>0</v>
          </cell>
          <cell r="D123" t="str">
            <v>ตัว</v>
          </cell>
          <cell r="E123" t="str">
            <v>-</v>
          </cell>
          <cell r="F123">
            <v>15</v>
          </cell>
          <cell r="G123" t="str">
            <v>-</v>
          </cell>
          <cell r="H123">
            <v>30</v>
          </cell>
          <cell r="I123">
            <v>15</v>
          </cell>
          <cell r="J123"/>
          <cell r="K123" t="str">
            <v>ต่อสายลม</v>
          </cell>
          <cell r="L123"/>
          <cell r="M123" t="str">
            <v>Supplies Storage#1</v>
          </cell>
          <cell r="N123" t="str">
            <v>สกนธ์</v>
          </cell>
          <cell r="O123">
            <v>22</v>
          </cell>
          <cell r="P123" t="str">
            <v>Indirect Supply</v>
          </cell>
          <cell r="Q123">
            <v>1</v>
          </cell>
          <cell r="R123">
            <v>0</v>
          </cell>
          <cell r="S123" t="str">
            <v>Finance</v>
          </cell>
        </row>
        <row r="124">
          <cell r="B124" t="str">
            <v>ข้อต่อคอปเปอร์-แบบล็อคสายลมขนาด 8 มิล ( ตัวผู้สำหรับเสียบต่อลมกับตัว Socket )</v>
          </cell>
          <cell r="C124">
            <v>0</v>
          </cell>
          <cell r="D124" t="str">
            <v>ตัว</v>
          </cell>
          <cell r="E124" t="str">
            <v>-</v>
          </cell>
          <cell r="F124">
            <v>2</v>
          </cell>
          <cell r="G124" t="str">
            <v>-</v>
          </cell>
          <cell r="H124">
            <v>30</v>
          </cell>
          <cell r="I124" t="str">
            <v>-</v>
          </cell>
          <cell r="J124"/>
          <cell r="K124" t="str">
            <v>ใส่ถาดรางกระดกรองชิ้นงาน</v>
          </cell>
          <cell r="L124"/>
          <cell r="M124" t="str">
            <v>Supplies Storage#1</v>
          </cell>
          <cell r="N124" t="str">
            <v>สกนธ์</v>
          </cell>
          <cell r="O124">
            <v>0</v>
          </cell>
          <cell r="P124" t="str">
            <v>Indirect Supply</v>
          </cell>
          <cell r="Q124">
            <v>1</v>
          </cell>
          <cell r="R124">
            <v>0</v>
          </cell>
          <cell r="S124" t="str">
            <v>Finance</v>
          </cell>
        </row>
        <row r="125">
          <cell r="B125" t="str">
            <v>ข้อต่อคอปเปอร์ตัวเมีย-สวมเร็ว-Socket เกลียวนอก 1/2 ( 4 หุล )</v>
          </cell>
          <cell r="C125">
            <v>0</v>
          </cell>
          <cell r="D125" t="str">
            <v>ตัว</v>
          </cell>
          <cell r="E125" t="str">
            <v>-</v>
          </cell>
          <cell r="F125">
            <v>2</v>
          </cell>
          <cell r="G125" t="str">
            <v>-</v>
          </cell>
          <cell r="H125">
            <v>30</v>
          </cell>
          <cell r="I125" t="str">
            <v>-</v>
          </cell>
          <cell r="J125"/>
          <cell r="K125" t="str">
            <v>ใส่ถาดรางกระดกรองชิ้นงาน</v>
          </cell>
          <cell r="L125"/>
          <cell r="M125" t="str">
            <v>Supplies Storage#1</v>
          </cell>
          <cell r="N125" t="str">
            <v>สกนธ์</v>
          </cell>
          <cell r="O125">
            <v>0</v>
          </cell>
          <cell r="P125" t="str">
            <v>Indirect Supply</v>
          </cell>
          <cell r="Q125">
            <v>1</v>
          </cell>
          <cell r="R125">
            <v>0</v>
          </cell>
          <cell r="S125" t="str">
            <v>Finance</v>
          </cell>
        </row>
        <row r="126">
          <cell r="B126" t="str">
            <v>HEATER ฐาน NOZZLE  Ø80 X 40  350 W (แผ่นรัดท่อรูปตัว C) ออกเป็นน๊อตยึด (B) Tybe-K</v>
          </cell>
          <cell r="C126">
            <v>0</v>
          </cell>
          <cell r="D126" t="str">
            <v>PCS.</v>
          </cell>
          <cell r="E126" t="str">
            <v>-</v>
          </cell>
          <cell r="F126">
            <v>2</v>
          </cell>
          <cell r="G126" t="str">
            <v>-</v>
          </cell>
          <cell r="H126">
            <v>30</v>
          </cell>
          <cell r="I126" t="str">
            <v>-</v>
          </cell>
          <cell r="J126"/>
          <cell r="K126"/>
          <cell r="L126" t="str">
            <v>Spare Parts</v>
          </cell>
          <cell r="M126" t="str">
            <v>Supplies Storage#1</v>
          </cell>
          <cell r="N126" t="str">
            <v>สกนธ์</v>
          </cell>
          <cell r="O126">
            <v>3</v>
          </cell>
          <cell r="P126" t="str">
            <v>Indirect Supply</v>
          </cell>
          <cell r="Q126">
            <v>1</v>
          </cell>
          <cell r="R126">
            <v>0</v>
          </cell>
          <cell r="S126" t="str">
            <v>Finance</v>
          </cell>
        </row>
        <row r="127">
          <cell r="B127" t="str">
            <v>HEATER ฐาน NOZZLE  Ø100 X 65  950 W (แผ่นรัดท่อรูปตัว C) ออกเป็นน๊อตยึด (B)Tybe-K</v>
          </cell>
          <cell r="C127">
            <v>0</v>
          </cell>
          <cell r="D127" t="str">
            <v>PCS.</v>
          </cell>
          <cell r="E127" t="str">
            <v>-</v>
          </cell>
          <cell r="F127">
            <v>2</v>
          </cell>
          <cell r="G127" t="str">
            <v>-</v>
          </cell>
          <cell r="H127">
            <v>30</v>
          </cell>
          <cell r="I127" t="str">
            <v>-</v>
          </cell>
          <cell r="J127"/>
          <cell r="K127"/>
          <cell r="L127" t="str">
            <v>Spare Parts</v>
          </cell>
          <cell r="M127" t="str">
            <v>Supplies Storage#1</v>
          </cell>
          <cell r="N127" t="str">
            <v>สกนธ์</v>
          </cell>
          <cell r="O127">
            <v>3</v>
          </cell>
          <cell r="P127" t="str">
            <v>Indirect Supply</v>
          </cell>
          <cell r="Q127">
            <v>1</v>
          </cell>
          <cell r="R127">
            <v>0</v>
          </cell>
          <cell r="S127" t="str">
            <v>Finance</v>
          </cell>
        </row>
        <row r="128">
          <cell r="B128" t="str">
            <v>HEATER กระบอกฉีด  Ø240 X 125  220 v 2800 W  (แผ่นรัดท่อรูปตัว C) ออกเป็นน๊อตยึด (C)Tybe-K</v>
          </cell>
          <cell r="C128">
            <v>0</v>
          </cell>
          <cell r="D128" t="str">
            <v>PCS.</v>
          </cell>
          <cell r="E128" t="str">
            <v>-</v>
          </cell>
          <cell r="F128">
            <v>2</v>
          </cell>
          <cell r="G128" t="str">
            <v>-</v>
          </cell>
          <cell r="H128">
            <v>30</v>
          </cell>
          <cell r="I128" t="str">
            <v>-</v>
          </cell>
          <cell r="J128"/>
          <cell r="K128"/>
          <cell r="L128" t="str">
            <v>Spare Parts</v>
          </cell>
          <cell r="M128" t="str">
            <v>Supplies Storage#1</v>
          </cell>
          <cell r="N128" t="str">
            <v>สกนธ์</v>
          </cell>
          <cell r="O128">
            <v>4</v>
          </cell>
          <cell r="P128" t="str">
            <v>Indirect Supply</v>
          </cell>
          <cell r="Q128">
            <v>1</v>
          </cell>
          <cell r="R128">
            <v>0</v>
          </cell>
          <cell r="S128" t="str">
            <v>Finance</v>
          </cell>
        </row>
        <row r="129">
          <cell r="B129" t="str">
            <v>HEATER กระบอกฉีด  Ø190 X 125 220 v 2600 W  (แผ่นรัดท่อรูปตัว C) ออกเป็นน๊อตยึด  (C)Tybe-K</v>
          </cell>
          <cell r="C129">
            <v>0</v>
          </cell>
          <cell r="D129" t="str">
            <v>PCS.</v>
          </cell>
          <cell r="E129" t="str">
            <v>-</v>
          </cell>
          <cell r="F129">
            <v>2</v>
          </cell>
          <cell r="G129" t="str">
            <v>-</v>
          </cell>
          <cell r="H129">
            <v>30</v>
          </cell>
          <cell r="I129" t="str">
            <v>-</v>
          </cell>
          <cell r="J129"/>
          <cell r="K129"/>
          <cell r="L129" t="str">
            <v>Spare Parts</v>
          </cell>
          <cell r="M129" t="str">
            <v>Supplies Storage#1</v>
          </cell>
          <cell r="N129" t="str">
            <v>สกนธ์</v>
          </cell>
          <cell r="O129">
            <v>3</v>
          </cell>
          <cell r="P129" t="str">
            <v>Indirect Supply</v>
          </cell>
          <cell r="Q129">
            <v>1</v>
          </cell>
          <cell r="R129">
            <v>0</v>
          </cell>
          <cell r="S129" t="str">
            <v>Finance</v>
          </cell>
        </row>
        <row r="130">
          <cell r="B130" t="str">
            <v>HEATER กระบอกฉีด  Ø160 X 110 220 v 1800 W   (แผ่นรัดท่อรูปตัว C) ออกเป็นน๊อตยึด (C) Tybe-K</v>
          </cell>
          <cell r="C130">
            <v>0</v>
          </cell>
          <cell r="D130" t="str">
            <v>PCS.</v>
          </cell>
          <cell r="E130" t="str">
            <v>-</v>
          </cell>
          <cell r="F130">
            <v>2</v>
          </cell>
          <cell r="G130" t="str">
            <v>-</v>
          </cell>
          <cell r="H130">
            <v>30</v>
          </cell>
          <cell r="I130" t="str">
            <v>-</v>
          </cell>
          <cell r="J130"/>
          <cell r="K130"/>
          <cell r="L130" t="str">
            <v>Spare Parts</v>
          </cell>
          <cell r="M130" t="str">
            <v>Supplies Storage#1</v>
          </cell>
          <cell r="N130" t="str">
            <v>สกนธ์</v>
          </cell>
          <cell r="O130">
            <v>1</v>
          </cell>
          <cell r="P130" t="str">
            <v>Indirect Supply</v>
          </cell>
          <cell r="Q130">
            <v>1</v>
          </cell>
          <cell r="R130">
            <v>0</v>
          </cell>
          <cell r="S130" t="str">
            <v>Finance</v>
          </cell>
        </row>
        <row r="131">
          <cell r="B131" t="str">
            <v>HEATER กระบอกฉีด  Ø150 X 90 380 v 1600 W  (แผ่นรัดท่อรูปตัว C) ออกเป็นน๊อตยึด (C)Tybe-K</v>
          </cell>
          <cell r="C131">
            <v>0</v>
          </cell>
          <cell r="D131" t="str">
            <v>PCS.</v>
          </cell>
          <cell r="E131" t="str">
            <v>-</v>
          </cell>
          <cell r="F131">
            <v>2</v>
          </cell>
          <cell r="G131" t="str">
            <v>-</v>
          </cell>
          <cell r="H131">
            <v>30</v>
          </cell>
          <cell r="I131" t="str">
            <v>-</v>
          </cell>
          <cell r="J131"/>
          <cell r="K131"/>
          <cell r="L131" t="str">
            <v>Spare Parts</v>
          </cell>
          <cell r="M131" t="str">
            <v>Supplies Storage#1</v>
          </cell>
          <cell r="N131" t="str">
            <v>สกนธ์</v>
          </cell>
          <cell r="O131">
            <v>2</v>
          </cell>
          <cell r="P131" t="str">
            <v>Indirect Supply</v>
          </cell>
          <cell r="Q131">
            <v>1</v>
          </cell>
          <cell r="R131">
            <v>0</v>
          </cell>
          <cell r="S131" t="str">
            <v>Finance</v>
          </cell>
        </row>
        <row r="132">
          <cell r="B132" t="str">
            <v>HEATER กระบอกฉีด  Ø132 X 80 220 v 1100 W (แผ่นรัดท่อรูปตัว C) ออกเป็นน๊อตยึด (C)Tybe-K</v>
          </cell>
          <cell r="C132">
            <v>0</v>
          </cell>
          <cell r="D132" t="str">
            <v>PCS.</v>
          </cell>
          <cell r="E132" t="str">
            <v>-</v>
          </cell>
          <cell r="F132">
            <v>1</v>
          </cell>
          <cell r="G132" t="str">
            <v>-</v>
          </cell>
          <cell r="H132">
            <v>30</v>
          </cell>
          <cell r="I132" t="str">
            <v>-</v>
          </cell>
          <cell r="J132"/>
          <cell r="K132"/>
          <cell r="L132" t="str">
            <v>Spare Parts</v>
          </cell>
          <cell r="M132" t="str">
            <v>Supplies Storage#1</v>
          </cell>
          <cell r="N132" t="str">
            <v>สกนธ์</v>
          </cell>
          <cell r="O132">
            <v>3</v>
          </cell>
          <cell r="P132" t="str">
            <v>Indirect Supply</v>
          </cell>
          <cell r="Q132">
            <v>1</v>
          </cell>
          <cell r="R132">
            <v>0</v>
          </cell>
          <cell r="S132" t="str">
            <v>Finance</v>
          </cell>
        </row>
        <row r="133">
          <cell r="B133" t="str">
            <v>HEATER กระบอกฉีด  Ø120 X 85  380 v 1200 W  (แผ่นรัดท่อรูปตัว C) ออกเป็นน๊อตยึด (C)Tybe-K</v>
          </cell>
          <cell r="C133">
            <v>0</v>
          </cell>
          <cell r="D133" t="str">
            <v>PCS.</v>
          </cell>
          <cell r="E133" t="str">
            <v>-</v>
          </cell>
          <cell r="F133">
            <v>2</v>
          </cell>
          <cell r="G133" t="str">
            <v>-</v>
          </cell>
          <cell r="H133">
            <v>30</v>
          </cell>
          <cell r="I133" t="str">
            <v>-</v>
          </cell>
          <cell r="J133"/>
          <cell r="K133"/>
          <cell r="L133" t="str">
            <v>Spare Parts</v>
          </cell>
          <cell r="M133" t="str">
            <v>Supplies Storage#1</v>
          </cell>
          <cell r="N133" t="str">
            <v>สกนธ์</v>
          </cell>
          <cell r="O133">
            <v>4</v>
          </cell>
          <cell r="P133" t="str">
            <v>Indirect Supply</v>
          </cell>
          <cell r="Q133">
            <v>1</v>
          </cell>
          <cell r="R133">
            <v>0</v>
          </cell>
          <cell r="S133" t="str">
            <v>Finance</v>
          </cell>
        </row>
        <row r="134">
          <cell r="B134" t="str">
            <v>HEATER กระบอกฉีด  Ø120 X 70  380 v 1180 W  (แผ่นรัดท่อรูปตัว C) ออกเป็นน๊อตยึด (C)Tybe-K</v>
          </cell>
          <cell r="C134">
            <v>0</v>
          </cell>
          <cell r="D134" t="str">
            <v>PCS.</v>
          </cell>
          <cell r="E134" t="str">
            <v>-</v>
          </cell>
          <cell r="F134">
            <v>2</v>
          </cell>
          <cell r="G134" t="str">
            <v>-</v>
          </cell>
          <cell r="H134">
            <v>30</v>
          </cell>
          <cell r="I134" t="str">
            <v>-</v>
          </cell>
          <cell r="J134"/>
          <cell r="K134"/>
          <cell r="L134" t="str">
            <v>Spare Parts</v>
          </cell>
          <cell r="M134" t="str">
            <v>Supplies Storage#1</v>
          </cell>
          <cell r="N134" t="str">
            <v>สกนธ์</v>
          </cell>
          <cell r="O134">
            <v>3</v>
          </cell>
          <cell r="P134" t="str">
            <v>Indirect Supply</v>
          </cell>
          <cell r="Q134">
            <v>1</v>
          </cell>
          <cell r="R134">
            <v>0</v>
          </cell>
          <cell r="S134" t="str">
            <v>Finance</v>
          </cell>
        </row>
        <row r="135">
          <cell r="B135" t="str">
            <v>HEATER กระบอกฉีด  Ø120 X 105 380 v 1550 W  (แผ่นรัดท่อรูปตัว C) ออกเป็นน๊อตยึด (C)Tybe-K</v>
          </cell>
          <cell r="C135">
            <v>0</v>
          </cell>
          <cell r="D135" t="str">
            <v>PCS.</v>
          </cell>
          <cell r="E135" t="str">
            <v>-</v>
          </cell>
          <cell r="F135">
            <v>2</v>
          </cell>
          <cell r="G135" t="str">
            <v>-</v>
          </cell>
          <cell r="H135">
            <v>30</v>
          </cell>
          <cell r="I135" t="str">
            <v>-</v>
          </cell>
          <cell r="J135"/>
          <cell r="K135"/>
          <cell r="L135" t="str">
            <v>Spare Parts</v>
          </cell>
          <cell r="M135" t="str">
            <v>Supplies Storage#1</v>
          </cell>
          <cell r="N135" t="str">
            <v>สกนธ์</v>
          </cell>
          <cell r="O135">
            <v>4</v>
          </cell>
          <cell r="P135" t="str">
            <v>Indirect Supply</v>
          </cell>
          <cell r="Q135">
            <v>1</v>
          </cell>
          <cell r="R135">
            <v>0</v>
          </cell>
          <cell r="S135" t="str">
            <v>Finance</v>
          </cell>
        </row>
        <row r="136">
          <cell r="B136" t="str">
            <v>HEATER NOZZLE Ø40 X 50 230 W (แผ่นรัดท่อรูปตัว C) ออกสายยาว 25 cm. (A)Tybe-K</v>
          </cell>
          <cell r="C136">
            <v>0</v>
          </cell>
          <cell r="D136" t="str">
            <v>PCS.</v>
          </cell>
          <cell r="E136" t="str">
            <v>-</v>
          </cell>
          <cell r="F136">
            <v>2</v>
          </cell>
          <cell r="G136" t="str">
            <v>-</v>
          </cell>
          <cell r="H136">
            <v>30</v>
          </cell>
          <cell r="I136" t="str">
            <v>-</v>
          </cell>
          <cell r="J136"/>
          <cell r="K136"/>
          <cell r="L136" t="str">
            <v>Spare Parts</v>
          </cell>
          <cell r="M136" t="str">
            <v>Supplies Storage#1</v>
          </cell>
          <cell r="N136" t="str">
            <v>สกนธ์</v>
          </cell>
          <cell r="O136">
            <v>2</v>
          </cell>
          <cell r="P136" t="str">
            <v>Indirect Supply</v>
          </cell>
          <cell r="Q136">
            <v>1</v>
          </cell>
          <cell r="R136">
            <v>0</v>
          </cell>
          <cell r="S136" t="str">
            <v>Finance</v>
          </cell>
        </row>
        <row r="137">
          <cell r="B137" t="str">
            <v>HEATER NOZZLE  Ø50 X 50   320 W (แผ่นรัดท่อรูปตัว C) ออกสายยาว 25 cm. (A)Tybe-K</v>
          </cell>
          <cell r="C137">
            <v>0</v>
          </cell>
          <cell r="D137" t="str">
            <v>PCS.</v>
          </cell>
          <cell r="E137" t="str">
            <v>-</v>
          </cell>
          <cell r="F137">
            <v>2</v>
          </cell>
          <cell r="G137" t="str">
            <v>-</v>
          </cell>
          <cell r="H137">
            <v>30</v>
          </cell>
          <cell r="I137" t="str">
            <v>-</v>
          </cell>
          <cell r="J137"/>
          <cell r="K137"/>
          <cell r="L137" t="str">
            <v>Spare Parts</v>
          </cell>
          <cell r="M137" t="str">
            <v>Supplies Storage#1</v>
          </cell>
          <cell r="N137" t="str">
            <v>สกนธ์</v>
          </cell>
          <cell r="O137">
            <v>2</v>
          </cell>
          <cell r="P137" t="str">
            <v>Indirect Supply</v>
          </cell>
          <cell r="Q137">
            <v>1</v>
          </cell>
          <cell r="R137">
            <v>0</v>
          </cell>
          <cell r="S137" t="str">
            <v>Finance</v>
          </cell>
        </row>
        <row r="138">
          <cell r="B138" t="str">
            <v>HEATER NOZZLE  Ø50 X 80   510 W (แผ่นรัดท่อรูปตัว C) ออกสายยาว 25 cm. (A)Tybe-K</v>
          </cell>
          <cell r="C138">
            <v>0</v>
          </cell>
          <cell r="D138" t="str">
            <v>PCS.</v>
          </cell>
          <cell r="E138" t="str">
            <v>-</v>
          </cell>
          <cell r="F138">
            <v>2</v>
          </cell>
          <cell r="G138" t="str">
            <v>-</v>
          </cell>
          <cell r="H138">
            <v>30</v>
          </cell>
          <cell r="I138" t="str">
            <v>-</v>
          </cell>
          <cell r="J138"/>
          <cell r="K138"/>
          <cell r="L138" t="str">
            <v>Spare Parts</v>
          </cell>
          <cell r="M138" t="str">
            <v>Supplies Storage#1</v>
          </cell>
          <cell r="N138" t="str">
            <v>สกนธ์</v>
          </cell>
          <cell r="O138">
            <v>1</v>
          </cell>
          <cell r="P138" t="str">
            <v>Indirect Supply</v>
          </cell>
          <cell r="Q138">
            <v>1</v>
          </cell>
          <cell r="R138">
            <v>0</v>
          </cell>
          <cell r="S138" t="str">
            <v>Finance</v>
          </cell>
        </row>
        <row r="139">
          <cell r="B139" t="str">
            <v>HEATER NOZZLE  Ø60 X 80   560 W (แผ่นรัดท่อรูปตัว C) ออกสายยาว 25 cm. (A)Tybe-K</v>
          </cell>
          <cell r="C139">
            <v>0</v>
          </cell>
          <cell r="D139" t="str">
            <v>PCS.</v>
          </cell>
          <cell r="E139" t="str">
            <v>-</v>
          </cell>
          <cell r="F139">
            <v>2</v>
          </cell>
          <cell r="G139" t="str">
            <v>-</v>
          </cell>
          <cell r="H139">
            <v>30</v>
          </cell>
          <cell r="I139" t="str">
            <v>-</v>
          </cell>
          <cell r="J139"/>
          <cell r="K139"/>
          <cell r="L139" t="str">
            <v>Spare Parts</v>
          </cell>
          <cell r="M139" t="str">
            <v>Supplies Storage#1</v>
          </cell>
          <cell r="N139" t="str">
            <v>สกนธ์</v>
          </cell>
          <cell r="O139">
            <v>2</v>
          </cell>
          <cell r="P139" t="str">
            <v>Indirect Supply</v>
          </cell>
          <cell r="Q139">
            <v>1</v>
          </cell>
          <cell r="R139">
            <v>0</v>
          </cell>
          <cell r="S139" t="str">
            <v>Finance</v>
          </cell>
        </row>
        <row r="140">
          <cell r="B140" t="str">
            <v>แอลกอฮอล์</v>
          </cell>
          <cell r="C140">
            <v>0</v>
          </cell>
          <cell r="D140" t="str">
            <v>ขวด</v>
          </cell>
          <cell r="E140" t="str">
            <v>-</v>
          </cell>
          <cell r="F140">
            <v>1</v>
          </cell>
          <cell r="G140" t="str">
            <v>-</v>
          </cell>
          <cell r="H140">
            <v>30</v>
          </cell>
          <cell r="I140" t="str">
            <v>-</v>
          </cell>
          <cell r="J140" t="str">
            <v>-</v>
          </cell>
          <cell r="K140" t="str">
            <v>ล้างแผล</v>
          </cell>
          <cell r="L140" t="str">
            <v>Supplies</v>
          </cell>
          <cell r="M140" t="str">
            <v>Supplies Storage#1</v>
          </cell>
          <cell r="N140" t="str">
            <v>วนิดา</v>
          </cell>
          <cell r="O140">
            <v>5</v>
          </cell>
          <cell r="P140" t="str">
            <v>General Supply</v>
          </cell>
          <cell r="Q140">
            <v>1</v>
          </cell>
          <cell r="R140">
            <v>0</v>
          </cell>
          <cell r="S140" t="str">
            <v>Finance</v>
          </cell>
        </row>
        <row r="141">
          <cell r="B141" t="str">
            <v>หมึกเติม เครื่องถ่าย Kyocera</v>
          </cell>
          <cell r="C141">
            <v>3000</v>
          </cell>
          <cell r="D141" t="str">
            <v>ตลับ</v>
          </cell>
          <cell r="E141" t="str">
            <v>-</v>
          </cell>
          <cell r="F141">
            <v>1</v>
          </cell>
          <cell r="G141" t="str">
            <v>KM-1650</v>
          </cell>
          <cell r="H141">
            <v>7</v>
          </cell>
          <cell r="I141" t="str">
            <v>-</v>
          </cell>
          <cell r="J141" t="str">
            <v>ดี.ดี. เซอร์วิส แอนด์ ซัพพลาย</v>
          </cell>
          <cell r="K141" t="str">
            <v>ผงหมึกเติมเครื่องถ่ายเอกสาร</v>
          </cell>
          <cell r="L141" t="str">
            <v>Supplies</v>
          </cell>
          <cell r="M141" t="str">
            <v>Supplies Storage#1</v>
          </cell>
          <cell r="N141" t="str">
            <v>วนิดา</v>
          </cell>
          <cell r="O141" t="str">
            <v>-</v>
          </cell>
          <cell r="P141" t="str">
            <v>General Supply</v>
          </cell>
          <cell r="Q141">
            <v>1</v>
          </cell>
          <cell r="R141">
            <v>3000</v>
          </cell>
          <cell r="S141" t="str">
            <v>Purchase</v>
          </cell>
        </row>
        <row r="142">
          <cell r="B142" t="str">
            <v>เสื้อพนักงาน SIZE XXL</v>
          </cell>
          <cell r="C142">
            <v>200</v>
          </cell>
          <cell r="D142" t="str">
            <v>ตัว</v>
          </cell>
          <cell r="E142" t="str">
            <v>-</v>
          </cell>
          <cell r="F142">
            <v>12</v>
          </cell>
          <cell r="G142" t="str">
            <v>-</v>
          </cell>
          <cell r="H142">
            <v>30</v>
          </cell>
          <cell r="I142" t="str">
            <v>-</v>
          </cell>
          <cell r="J142" t="str">
            <v>-</v>
          </cell>
          <cell r="K142" t="str">
            <v>ใส่</v>
          </cell>
          <cell r="L142" t="str">
            <v>Supplies</v>
          </cell>
          <cell r="M142" t="str">
            <v>Supplies Storage#1</v>
          </cell>
          <cell r="N142" t="str">
            <v>วนิดา</v>
          </cell>
          <cell r="O142">
            <v>0</v>
          </cell>
          <cell r="P142" t="str">
            <v>General Supply</v>
          </cell>
          <cell r="Q142">
            <v>1</v>
          </cell>
          <cell r="R142">
            <v>200</v>
          </cell>
          <cell r="S142" t="str">
            <v>Purchase</v>
          </cell>
        </row>
        <row r="143">
          <cell r="B143" t="str">
            <v>เสื้อพนักงาน SIZE XL</v>
          </cell>
          <cell r="C143">
            <v>200</v>
          </cell>
          <cell r="D143" t="str">
            <v>ตัว</v>
          </cell>
          <cell r="E143" t="str">
            <v>-</v>
          </cell>
          <cell r="F143">
            <v>12</v>
          </cell>
          <cell r="G143" t="str">
            <v>-</v>
          </cell>
          <cell r="H143">
            <v>30</v>
          </cell>
          <cell r="I143" t="str">
            <v>-</v>
          </cell>
          <cell r="J143" t="str">
            <v>-</v>
          </cell>
          <cell r="K143" t="str">
            <v>ใส่</v>
          </cell>
          <cell r="L143" t="str">
            <v>Supplies</v>
          </cell>
          <cell r="M143" t="str">
            <v>Supplies Storage#1</v>
          </cell>
          <cell r="N143" t="str">
            <v>วนิดา</v>
          </cell>
          <cell r="O143">
            <v>0</v>
          </cell>
          <cell r="P143" t="str">
            <v>General Supply</v>
          </cell>
          <cell r="Q143">
            <v>1</v>
          </cell>
          <cell r="R143">
            <v>200</v>
          </cell>
          <cell r="S143" t="str">
            <v>Purchase</v>
          </cell>
        </row>
        <row r="144">
          <cell r="B144" t="str">
            <v>เสื้อพนักงาน SIZE S</v>
          </cell>
          <cell r="C144">
            <v>200</v>
          </cell>
          <cell r="D144" t="str">
            <v>ตัว</v>
          </cell>
          <cell r="E144" t="str">
            <v>-</v>
          </cell>
          <cell r="F144">
            <v>12</v>
          </cell>
          <cell r="G144" t="str">
            <v>-</v>
          </cell>
          <cell r="H144">
            <v>30</v>
          </cell>
          <cell r="I144" t="str">
            <v>-</v>
          </cell>
          <cell r="J144" t="str">
            <v>-</v>
          </cell>
          <cell r="K144" t="str">
            <v>ใส่</v>
          </cell>
          <cell r="L144" t="str">
            <v>Supplies</v>
          </cell>
          <cell r="M144" t="str">
            <v>Supplies Storage#1</v>
          </cell>
          <cell r="N144" t="str">
            <v>วนิดา</v>
          </cell>
          <cell r="O144">
            <v>0</v>
          </cell>
          <cell r="P144" t="str">
            <v>General Supply</v>
          </cell>
          <cell r="Q144">
            <v>1</v>
          </cell>
          <cell r="R144">
            <v>200</v>
          </cell>
          <cell r="S144" t="str">
            <v>Purchase</v>
          </cell>
        </row>
        <row r="145">
          <cell r="B145" t="str">
            <v>เสื้อพนักงาน SIZE M</v>
          </cell>
          <cell r="C145">
            <v>200</v>
          </cell>
          <cell r="D145" t="str">
            <v>ตัว</v>
          </cell>
          <cell r="E145" t="str">
            <v>-</v>
          </cell>
          <cell r="F145">
            <v>12</v>
          </cell>
          <cell r="G145" t="str">
            <v>-</v>
          </cell>
          <cell r="H145">
            <v>30</v>
          </cell>
          <cell r="I145" t="str">
            <v>-</v>
          </cell>
          <cell r="J145" t="str">
            <v>-</v>
          </cell>
          <cell r="K145" t="str">
            <v>ใส่</v>
          </cell>
          <cell r="L145" t="str">
            <v>Supplies</v>
          </cell>
          <cell r="M145" t="str">
            <v>Supplies Storage#1</v>
          </cell>
          <cell r="N145" t="str">
            <v>วนิดา</v>
          </cell>
          <cell r="O145">
            <v>0</v>
          </cell>
          <cell r="P145" t="str">
            <v>General Supply</v>
          </cell>
          <cell r="Q145">
            <v>1</v>
          </cell>
          <cell r="R145">
            <v>200</v>
          </cell>
          <cell r="S145" t="str">
            <v>Purchase</v>
          </cell>
        </row>
        <row r="146">
          <cell r="B146" t="str">
            <v>เสื้อพนักงาน SIZE L</v>
          </cell>
          <cell r="C146">
            <v>200</v>
          </cell>
          <cell r="D146" t="str">
            <v>ตัว</v>
          </cell>
          <cell r="E146" t="str">
            <v>-</v>
          </cell>
          <cell r="F146">
            <v>12</v>
          </cell>
          <cell r="G146" t="str">
            <v>-</v>
          </cell>
          <cell r="H146">
            <v>30</v>
          </cell>
          <cell r="I146" t="str">
            <v>-</v>
          </cell>
          <cell r="J146" t="str">
            <v>-</v>
          </cell>
          <cell r="K146" t="str">
            <v>ใส่</v>
          </cell>
          <cell r="L146" t="str">
            <v>Supplies</v>
          </cell>
          <cell r="M146" t="str">
            <v>Supplies Storage#1</v>
          </cell>
          <cell r="N146" t="str">
            <v>วนิดา</v>
          </cell>
          <cell r="O146">
            <v>0</v>
          </cell>
          <cell r="P146" t="str">
            <v>General Supply</v>
          </cell>
          <cell r="Q146">
            <v>1</v>
          </cell>
          <cell r="R146">
            <v>200</v>
          </cell>
          <cell r="S146" t="str">
            <v>Purchase</v>
          </cell>
        </row>
        <row r="147">
          <cell r="B147" t="str">
            <v>สิ้นแฟ้มโลหะสีเงิน</v>
          </cell>
          <cell r="C147">
            <v>0</v>
          </cell>
          <cell r="D147" t="str">
            <v>อัน</v>
          </cell>
          <cell r="E147" t="str">
            <v>-</v>
          </cell>
          <cell r="F147">
            <v>20</v>
          </cell>
          <cell r="G147" t="str">
            <v>-</v>
          </cell>
          <cell r="H147">
            <v>30</v>
          </cell>
          <cell r="I147" t="str">
            <v>-</v>
          </cell>
          <cell r="J147" t="str">
            <v>-</v>
          </cell>
          <cell r="K147" t="str">
            <v>เข้าเล่มเอกสาร</v>
          </cell>
          <cell r="L147" t="str">
            <v>Supplies</v>
          </cell>
          <cell r="M147" t="str">
            <v>Supplies Storage#1</v>
          </cell>
          <cell r="N147" t="str">
            <v>วนิดา</v>
          </cell>
          <cell r="O147">
            <v>0</v>
          </cell>
          <cell r="P147" t="str">
            <v>General Supply</v>
          </cell>
          <cell r="Q147">
            <v>1</v>
          </cell>
          <cell r="R147">
            <v>0</v>
          </cell>
          <cell r="S147" t="str">
            <v>Finance</v>
          </cell>
        </row>
        <row r="148">
          <cell r="B148" t="str">
            <v>สำลี (เช็ดหน้าแม่พิมพ์)</v>
          </cell>
          <cell r="C148">
            <v>0</v>
          </cell>
          <cell r="D148" t="str">
            <v>ห่อ</v>
          </cell>
          <cell r="E148" t="str">
            <v>-</v>
          </cell>
          <cell r="F148">
            <v>1</v>
          </cell>
          <cell r="G148" t="str">
            <v>-</v>
          </cell>
          <cell r="H148">
            <v>30</v>
          </cell>
          <cell r="I148" t="str">
            <v>-</v>
          </cell>
          <cell r="J148" t="str">
            <v>-</v>
          </cell>
          <cell r="K148" t="str">
            <v xml:space="preserve">เช็ดหน้าแม่พิมพ์ </v>
          </cell>
          <cell r="L148" t="str">
            <v>Supplies</v>
          </cell>
          <cell r="M148" t="str">
            <v>Supplies Storage#1</v>
          </cell>
          <cell r="N148" t="str">
            <v>วนิดา</v>
          </cell>
          <cell r="O148">
            <v>2</v>
          </cell>
          <cell r="P148" t="str">
            <v>General Supply</v>
          </cell>
          <cell r="Q148">
            <v>1</v>
          </cell>
          <cell r="R148">
            <v>0</v>
          </cell>
          <cell r="S148" t="str">
            <v>Finance</v>
          </cell>
        </row>
        <row r="149">
          <cell r="B149" t="str">
            <v>สติ๊กเกอร์ตีเส้น</v>
          </cell>
          <cell r="C149">
            <v>0</v>
          </cell>
          <cell r="D149" t="str">
            <v>ม้วน</v>
          </cell>
          <cell r="E149" t="str">
            <v>-</v>
          </cell>
          <cell r="F149" t="str">
            <v>-</v>
          </cell>
          <cell r="G149" t="str">
            <v>-</v>
          </cell>
          <cell r="H149">
            <v>30</v>
          </cell>
          <cell r="I149" t="str">
            <v>-</v>
          </cell>
          <cell r="J149" t="str">
            <v>-</v>
          </cell>
          <cell r="K149" t="str">
            <v>ตีเส้นที่ฟิวเจอร์บอร์ด</v>
          </cell>
          <cell r="L149" t="str">
            <v>Supplies</v>
          </cell>
          <cell r="M149" t="str">
            <v>Supplies Storage#1</v>
          </cell>
          <cell r="N149" t="str">
            <v>วนิดา</v>
          </cell>
          <cell r="O149">
            <v>0</v>
          </cell>
          <cell r="P149" t="str">
            <v>General Supply</v>
          </cell>
          <cell r="Q149">
            <v>1</v>
          </cell>
          <cell r="R149">
            <v>0</v>
          </cell>
          <cell r="S149" t="str">
            <v>Finance</v>
          </cell>
        </row>
        <row r="150">
          <cell r="B150" t="str">
            <v>เศษผ้า</v>
          </cell>
          <cell r="C150">
            <v>0</v>
          </cell>
          <cell r="D150" t="str">
            <v>KG.</v>
          </cell>
          <cell r="E150" t="str">
            <v>-</v>
          </cell>
          <cell r="F150">
            <v>5</v>
          </cell>
          <cell r="G150" t="str">
            <v>-</v>
          </cell>
          <cell r="H150">
            <v>30</v>
          </cell>
          <cell r="I150">
            <v>15</v>
          </cell>
          <cell r="J150" t="str">
            <v>-</v>
          </cell>
          <cell r="K150" t="str">
            <v>ทำความสะอาด</v>
          </cell>
          <cell r="L150" t="str">
            <v>Supplies</v>
          </cell>
          <cell r="M150" t="str">
            <v>Supplies Storage#1</v>
          </cell>
          <cell r="N150" t="str">
            <v>กาญจน์วรินทร์</v>
          </cell>
          <cell r="O150">
            <v>12</v>
          </cell>
          <cell r="P150" t="str">
            <v>General Supply</v>
          </cell>
          <cell r="Q150">
            <v>1</v>
          </cell>
          <cell r="R150">
            <v>0</v>
          </cell>
          <cell r="S150" t="str">
            <v>Finance</v>
          </cell>
        </row>
        <row r="151">
          <cell r="B151" t="str">
            <v xml:space="preserve">ลวดเย็บแม็ก No.23/10 </v>
          </cell>
          <cell r="C151">
            <v>0</v>
          </cell>
          <cell r="D151" t="str">
            <v>กล่อง</v>
          </cell>
          <cell r="E151" t="str">
            <v>-</v>
          </cell>
          <cell r="F151">
            <v>1</v>
          </cell>
          <cell r="G151" t="str">
            <v>-</v>
          </cell>
          <cell r="H151">
            <v>30</v>
          </cell>
          <cell r="I151">
            <v>30</v>
          </cell>
          <cell r="J151" t="str">
            <v>-</v>
          </cell>
          <cell r="K151" t="str">
            <v>แม็กเอกสารงานต่างๆ</v>
          </cell>
          <cell r="L151" t="str">
            <v>Supplies</v>
          </cell>
          <cell r="M151" t="str">
            <v>Supplies Storage#1</v>
          </cell>
          <cell r="N151" t="str">
            <v>วนิดา</v>
          </cell>
          <cell r="O151">
            <v>3</v>
          </cell>
          <cell r="P151" t="str">
            <v>General Supply</v>
          </cell>
          <cell r="Q151">
            <v>1</v>
          </cell>
          <cell r="R151">
            <v>0</v>
          </cell>
          <cell r="S151" t="str">
            <v>Finance</v>
          </cell>
        </row>
        <row r="152">
          <cell r="B152" t="str">
            <v>ลวดเย็บกระดาษ No 10</v>
          </cell>
          <cell r="C152">
            <v>0</v>
          </cell>
          <cell r="D152" t="str">
            <v>กล่อง</v>
          </cell>
          <cell r="E152" t="str">
            <v>-</v>
          </cell>
          <cell r="F152">
            <v>5</v>
          </cell>
          <cell r="G152" t="str">
            <v>-</v>
          </cell>
          <cell r="H152">
            <v>30</v>
          </cell>
          <cell r="I152">
            <v>5</v>
          </cell>
          <cell r="J152" t="str">
            <v>-</v>
          </cell>
          <cell r="K152" t="str">
            <v>เย็บกระดาษ</v>
          </cell>
          <cell r="L152" t="str">
            <v>Supplies</v>
          </cell>
          <cell r="M152" t="str">
            <v>Supplies Storage#1</v>
          </cell>
          <cell r="N152" t="str">
            <v>วนิดา</v>
          </cell>
          <cell r="O152">
            <v>21</v>
          </cell>
          <cell r="P152" t="str">
            <v>General Supply</v>
          </cell>
          <cell r="Q152">
            <v>1</v>
          </cell>
          <cell r="R152">
            <v>0</v>
          </cell>
          <cell r="S152" t="str">
            <v>Finance</v>
          </cell>
        </row>
        <row r="153">
          <cell r="B153" t="str">
            <v>ลดเหลี่ยม 1/2 ลด 1/4</v>
          </cell>
          <cell r="C153">
            <v>0</v>
          </cell>
          <cell r="D153" t="str">
            <v>PCS.</v>
          </cell>
          <cell r="E153" t="str">
            <v>-</v>
          </cell>
          <cell r="F153" t="str">
            <v>-</v>
          </cell>
          <cell r="G153" t="str">
            <v>-</v>
          </cell>
          <cell r="H153">
            <v>30</v>
          </cell>
          <cell r="I153" t="str">
            <v>-</v>
          </cell>
          <cell r="J153" t="str">
            <v>-</v>
          </cell>
          <cell r="K153">
            <v>0</v>
          </cell>
          <cell r="L153" t="str">
            <v>Supplies</v>
          </cell>
          <cell r="M153" t="str">
            <v>Supplies Storage#1</v>
          </cell>
          <cell r="N153" t="str">
            <v>วนิดา</v>
          </cell>
          <cell r="O153">
            <v>0</v>
          </cell>
          <cell r="P153" t="str">
            <v>General Supply</v>
          </cell>
          <cell r="Q153">
            <v>1</v>
          </cell>
          <cell r="R153">
            <v>0</v>
          </cell>
          <cell r="S153" t="str">
            <v>Finance</v>
          </cell>
        </row>
        <row r="154">
          <cell r="B154" t="str">
            <v>ยาธาตุน้ำแดง</v>
          </cell>
          <cell r="C154">
            <v>0</v>
          </cell>
          <cell r="D154" t="str">
            <v>ขวด</v>
          </cell>
          <cell r="E154" t="str">
            <v>-</v>
          </cell>
          <cell r="F154">
            <v>1</v>
          </cell>
          <cell r="G154" t="str">
            <v>-</v>
          </cell>
          <cell r="H154">
            <v>30</v>
          </cell>
          <cell r="I154">
            <v>1</v>
          </cell>
          <cell r="J154" t="str">
            <v>-</v>
          </cell>
          <cell r="K154" t="str">
            <v>แก้ปวดท้อง</v>
          </cell>
          <cell r="L154" t="str">
            <v>Supplies</v>
          </cell>
          <cell r="M154" t="str">
            <v>Supplies Storage#1</v>
          </cell>
          <cell r="N154" t="str">
            <v>วนิดา</v>
          </cell>
          <cell r="O154">
            <v>4</v>
          </cell>
          <cell r="P154" t="str">
            <v>General Supply</v>
          </cell>
          <cell r="Q154">
            <v>1</v>
          </cell>
          <cell r="R154">
            <v>0</v>
          </cell>
          <cell r="S154" t="str">
            <v>Finance</v>
          </cell>
        </row>
        <row r="155">
          <cell r="B155" t="str">
            <v>ยาไทลินอล</v>
          </cell>
          <cell r="C155">
            <v>100</v>
          </cell>
          <cell r="D155" t="str">
            <v>ขวด</v>
          </cell>
          <cell r="E155" t="str">
            <v>-</v>
          </cell>
          <cell r="F155">
            <v>1</v>
          </cell>
          <cell r="G155" t="str">
            <v>-</v>
          </cell>
          <cell r="H155">
            <v>30</v>
          </cell>
          <cell r="I155" t="str">
            <v>-</v>
          </cell>
          <cell r="J155" t="str">
            <v>-</v>
          </cell>
          <cell r="K155" t="str">
            <v>บรรเทาอาการปวด</v>
          </cell>
          <cell r="L155" t="str">
            <v>Supplies</v>
          </cell>
          <cell r="M155" t="str">
            <v>Supplies Storage#1</v>
          </cell>
          <cell r="N155" t="str">
            <v>วนิดา</v>
          </cell>
          <cell r="O155">
            <v>0</v>
          </cell>
          <cell r="P155" t="str">
            <v>General Supply</v>
          </cell>
          <cell r="Q155">
            <v>1</v>
          </cell>
          <cell r="R155">
            <v>100</v>
          </cell>
          <cell r="S155" t="str">
            <v>Finance</v>
          </cell>
        </row>
        <row r="156">
          <cell r="B156" t="str">
            <v>ยางลบ</v>
          </cell>
          <cell r="C156">
            <v>0</v>
          </cell>
          <cell r="D156" t="str">
            <v>อัน</v>
          </cell>
          <cell r="E156" t="str">
            <v>-</v>
          </cell>
          <cell r="F156">
            <v>5</v>
          </cell>
          <cell r="G156" t="str">
            <v>-</v>
          </cell>
          <cell r="H156">
            <v>30</v>
          </cell>
          <cell r="I156">
            <v>2</v>
          </cell>
          <cell r="J156" t="str">
            <v>-</v>
          </cell>
          <cell r="K156" t="str">
            <v>ลบดินสอ</v>
          </cell>
          <cell r="L156" t="str">
            <v>Supplies</v>
          </cell>
          <cell r="M156" t="str">
            <v>Supplies Storage#1</v>
          </cell>
          <cell r="N156" t="str">
            <v>วนิดา</v>
          </cell>
          <cell r="O156">
            <v>49</v>
          </cell>
          <cell r="P156" t="str">
            <v>General Supply</v>
          </cell>
          <cell r="Q156">
            <v>1</v>
          </cell>
          <cell r="R156">
            <v>0</v>
          </cell>
          <cell r="S156" t="str">
            <v>Finance</v>
          </cell>
        </row>
        <row r="157">
          <cell r="B157" t="str">
            <v>ยางรัดของ</v>
          </cell>
          <cell r="C157">
            <v>65</v>
          </cell>
          <cell r="D157" t="str">
            <v>ถุง</v>
          </cell>
          <cell r="E157" t="str">
            <v>-</v>
          </cell>
          <cell r="F157">
            <v>1</v>
          </cell>
          <cell r="G157" t="str">
            <v>-</v>
          </cell>
          <cell r="H157">
            <v>30</v>
          </cell>
          <cell r="I157" t="str">
            <v>-</v>
          </cell>
          <cell r="J157" t="str">
            <v>-</v>
          </cell>
          <cell r="K157" t="str">
            <v>มัดถุง</v>
          </cell>
          <cell r="L157" t="str">
            <v>Supplies</v>
          </cell>
          <cell r="M157" t="str">
            <v>Supplies Storage#1</v>
          </cell>
          <cell r="N157" t="str">
            <v>วนิดา</v>
          </cell>
          <cell r="O157">
            <v>0</v>
          </cell>
          <cell r="P157" t="str">
            <v>General Supply</v>
          </cell>
          <cell r="Q157">
            <v>1</v>
          </cell>
          <cell r="R157">
            <v>65</v>
          </cell>
          <cell r="S157" t="str">
            <v>Finance</v>
          </cell>
        </row>
        <row r="158">
          <cell r="B158" t="str">
            <v>ไม้ถูพิ้น</v>
          </cell>
          <cell r="C158">
            <v>0</v>
          </cell>
          <cell r="D158" t="str">
            <v>อัน</v>
          </cell>
          <cell r="E158" t="str">
            <v>-</v>
          </cell>
          <cell r="F158">
            <v>1</v>
          </cell>
          <cell r="G158" t="str">
            <v>-</v>
          </cell>
          <cell r="H158">
            <v>30</v>
          </cell>
          <cell r="I158" t="str">
            <v>-</v>
          </cell>
          <cell r="J158" t="str">
            <v>-</v>
          </cell>
          <cell r="K158" t="str">
            <v>ถูพื้น</v>
          </cell>
          <cell r="L158" t="str">
            <v>Supplies</v>
          </cell>
          <cell r="M158" t="str">
            <v>Supplies Storage#1</v>
          </cell>
          <cell r="N158" t="str">
            <v>วนิดา</v>
          </cell>
          <cell r="O158">
            <v>4</v>
          </cell>
          <cell r="P158" t="str">
            <v>General Supply</v>
          </cell>
          <cell r="Q158">
            <v>1</v>
          </cell>
          <cell r="R158">
            <v>0</v>
          </cell>
          <cell r="S158" t="str">
            <v>Finance</v>
          </cell>
        </row>
        <row r="159">
          <cell r="B159" t="str">
            <v>ไม้กวาดหยากไย่</v>
          </cell>
          <cell r="C159">
            <v>0</v>
          </cell>
          <cell r="D159" t="str">
            <v>อัน</v>
          </cell>
          <cell r="E159" t="str">
            <v>-</v>
          </cell>
          <cell r="F159">
            <v>1</v>
          </cell>
          <cell r="G159" t="str">
            <v>-</v>
          </cell>
          <cell r="H159">
            <v>30</v>
          </cell>
          <cell r="I159" t="str">
            <v>-</v>
          </cell>
          <cell r="J159" t="str">
            <v>-</v>
          </cell>
          <cell r="K159" t="str">
            <v>กวาดฝุ่น</v>
          </cell>
          <cell r="L159" t="str">
            <v>Supplies</v>
          </cell>
          <cell r="M159" t="str">
            <v>Supplies Storage#1</v>
          </cell>
          <cell r="N159" t="str">
            <v>วนิดา</v>
          </cell>
          <cell r="O159">
            <v>0</v>
          </cell>
          <cell r="P159" t="str">
            <v>General Supply</v>
          </cell>
          <cell r="Q159">
            <v>1</v>
          </cell>
          <cell r="R159">
            <v>0</v>
          </cell>
          <cell r="S159" t="str">
            <v>Finance</v>
          </cell>
        </row>
        <row r="160">
          <cell r="B160" t="str">
            <v>ไม้กวาดทางมะพร้าว</v>
          </cell>
          <cell r="C160">
            <v>0</v>
          </cell>
          <cell r="D160" t="str">
            <v>อัน</v>
          </cell>
          <cell r="E160" t="str">
            <v>-</v>
          </cell>
          <cell r="F160">
            <v>1</v>
          </cell>
          <cell r="G160" t="str">
            <v>-</v>
          </cell>
          <cell r="H160">
            <v>30</v>
          </cell>
          <cell r="I160" t="str">
            <v>-</v>
          </cell>
          <cell r="J160" t="str">
            <v>-</v>
          </cell>
          <cell r="K160" t="str">
            <v>กวาดพื้น</v>
          </cell>
          <cell r="L160" t="str">
            <v>Supplies</v>
          </cell>
          <cell r="M160" t="str">
            <v>Supplies Storage#1</v>
          </cell>
          <cell r="N160" t="str">
            <v>วนิดา</v>
          </cell>
          <cell r="O160">
            <v>4</v>
          </cell>
          <cell r="P160" t="str">
            <v>General Supply</v>
          </cell>
          <cell r="Q160">
            <v>1</v>
          </cell>
          <cell r="R160">
            <v>0</v>
          </cell>
          <cell r="S160" t="str">
            <v>Finance</v>
          </cell>
        </row>
        <row r="161">
          <cell r="B161" t="str">
            <v>ไม้กวาดดอกหญ้า</v>
          </cell>
          <cell r="C161">
            <v>0</v>
          </cell>
          <cell r="D161" t="str">
            <v>อัน</v>
          </cell>
          <cell r="E161" t="str">
            <v>-</v>
          </cell>
          <cell r="F161">
            <v>1</v>
          </cell>
          <cell r="G161" t="str">
            <v>-</v>
          </cell>
          <cell r="H161">
            <v>30</v>
          </cell>
          <cell r="I161">
            <v>2</v>
          </cell>
          <cell r="J161" t="str">
            <v>-</v>
          </cell>
          <cell r="K161" t="str">
            <v>กวาดพื้น</v>
          </cell>
          <cell r="L161" t="str">
            <v>Supplies</v>
          </cell>
          <cell r="M161" t="str">
            <v>Supplies Storage#1</v>
          </cell>
          <cell r="N161" t="str">
            <v>วนิดา</v>
          </cell>
          <cell r="O161">
            <v>6</v>
          </cell>
          <cell r="P161" t="str">
            <v>General Supply</v>
          </cell>
          <cell r="Q161">
            <v>1</v>
          </cell>
          <cell r="R161">
            <v>0</v>
          </cell>
          <cell r="S161" t="str">
            <v>Finance</v>
          </cell>
        </row>
        <row r="162">
          <cell r="B162" t="str">
            <v>แม็ก Elephant No.10</v>
          </cell>
          <cell r="C162">
            <v>0</v>
          </cell>
          <cell r="D162" t="str">
            <v>อัน</v>
          </cell>
          <cell r="E162" t="str">
            <v>-</v>
          </cell>
          <cell r="F162">
            <v>1</v>
          </cell>
          <cell r="G162" t="str">
            <v>-</v>
          </cell>
          <cell r="H162">
            <v>30</v>
          </cell>
          <cell r="I162">
            <v>1</v>
          </cell>
          <cell r="J162" t="str">
            <v>-</v>
          </cell>
          <cell r="K162" t="str">
            <v>เย็บเอกสาร</v>
          </cell>
          <cell r="L162" t="str">
            <v>Supplies</v>
          </cell>
          <cell r="M162" t="str">
            <v>Supplies Storage#1</v>
          </cell>
          <cell r="N162" t="str">
            <v>วนิดา</v>
          </cell>
          <cell r="O162">
            <v>0</v>
          </cell>
          <cell r="P162" t="str">
            <v>General Supply</v>
          </cell>
          <cell r="Q162">
            <v>1</v>
          </cell>
          <cell r="R162">
            <v>0</v>
          </cell>
          <cell r="S162" t="str">
            <v>Finance</v>
          </cell>
        </row>
        <row r="163">
          <cell r="B163" t="str">
            <v>คลิปบอร์ด กระดานรองเขียน</v>
          </cell>
          <cell r="C163">
            <v>0</v>
          </cell>
          <cell r="D163" t="str">
            <v>อัน</v>
          </cell>
          <cell r="E163" t="str">
            <v>-</v>
          </cell>
          <cell r="F163">
            <v>1</v>
          </cell>
          <cell r="G163" t="str">
            <v>-</v>
          </cell>
          <cell r="H163">
            <v>30</v>
          </cell>
          <cell r="I163">
            <v>2</v>
          </cell>
          <cell r="J163" t="str">
            <v>-</v>
          </cell>
          <cell r="K163" t="str">
            <v>ใส่เอกสารต่างๆ</v>
          </cell>
          <cell r="L163" t="str">
            <v>Supplies</v>
          </cell>
          <cell r="M163" t="str">
            <v>Supplies Storage#1</v>
          </cell>
          <cell r="N163" t="str">
            <v>วนิดา</v>
          </cell>
          <cell r="O163">
            <v>0</v>
          </cell>
          <cell r="P163" t="str">
            <v>General Supply</v>
          </cell>
          <cell r="Q163">
            <v>1</v>
          </cell>
          <cell r="R163">
            <v>0</v>
          </cell>
          <cell r="S163" t="str">
            <v>Finance</v>
          </cell>
        </row>
        <row r="164">
          <cell r="B164" t="str">
            <v>แฟ้มใส่เอกสารแบบก้านยก(ขนาด 3นิ้ว)</v>
          </cell>
          <cell r="C164">
            <v>0</v>
          </cell>
          <cell r="D164" t="str">
            <v>อัน</v>
          </cell>
          <cell r="E164" t="str">
            <v>-</v>
          </cell>
          <cell r="F164">
            <v>1</v>
          </cell>
          <cell r="G164" t="str">
            <v>-</v>
          </cell>
          <cell r="H164">
            <v>30</v>
          </cell>
          <cell r="I164">
            <v>5</v>
          </cell>
          <cell r="J164" t="str">
            <v>-</v>
          </cell>
          <cell r="K164" t="str">
            <v>ใส่เอกสาร</v>
          </cell>
          <cell r="L164" t="str">
            <v>Supplies</v>
          </cell>
          <cell r="M164" t="str">
            <v>Supplies Storage#1</v>
          </cell>
          <cell r="N164" t="str">
            <v>วนิดา</v>
          </cell>
          <cell r="O164">
            <v>0</v>
          </cell>
          <cell r="P164" t="str">
            <v>General Supply</v>
          </cell>
          <cell r="Q164">
            <v>1</v>
          </cell>
          <cell r="R164">
            <v>0</v>
          </cell>
          <cell r="S164" t="str">
            <v>Finance</v>
          </cell>
        </row>
        <row r="165">
          <cell r="B165" t="str">
            <v>แฟ้มโชว์เอกสารสันรูด</v>
          </cell>
          <cell r="C165">
            <v>0</v>
          </cell>
          <cell r="D165" t="str">
            <v>อัน</v>
          </cell>
          <cell r="E165" t="str">
            <v>-</v>
          </cell>
          <cell r="F165">
            <v>1</v>
          </cell>
          <cell r="G165" t="str">
            <v>-</v>
          </cell>
          <cell r="H165">
            <v>30</v>
          </cell>
          <cell r="I165">
            <v>5</v>
          </cell>
          <cell r="J165" t="str">
            <v>-</v>
          </cell>
          <cell r="K165" t="str">
            <v>ใส่สันแฟ้ม</v>
          </cell>
          <cell r="L165" t="str">
            <v>Supplies</v>
          </cell>
          <cell r="M165" t="str">
            <v>Supplies Storage#1</v>
          </cell>
          <cell r="N165" t="str">
            <v>วนิดา</v>
          </cell>
          <cell r="O165">
            <v>0</v>
          </cell>
          <cell r="P165" t="str">
            <v>General Supply</v>
          </cell>
          <cell r="Q165">
            <v>1</v>
          </cell>
          <cell r="R165">
            <v>0</v>
          </cell>
          <cell r="S165" t="str">
            <v>Finance</v>
          </cell>
        </row>
        <row r="166">
          <cell r="B166" t="str">
            <v>แฟ้ม ขนาด 40 Pockets A5</v>
          </cell>
          <cell r="C166">
            <v>0</v>
          </cell>
          <cell r="D166" t="str">
            <v>อัน</v>
          </cell>
          <cell r="E166" t="str">
            <v>-</v>
          </cell>
          <cell r="F166">
            <v>1</v>
          </cell>
          <cell r="G166" t="str">
            <v>-</v>
          </cell>
          <cell r="H166">
            <v>30</v>
          </cell>
          <cell r="I166">
            <v>1</v>
          </cell>
          <cell r="J166" t="str">
            <v>-</v>
          </cell>
          <cell r="K166" t="str">
            <v>ใส่เดตัวอย่าง</v>
          </cell>
          <cell r="L166" t="str">
            <v>Supplies</v>
          </cell>
          <cell r="M166" t="str">
            <v>Supplies Storage#1</v>
          </cell>
          <cell r="N166" t="str">
            <v>วนิดา</v>
          </cell>
          <cell r="O166">
            <v>0</v>
          </cell>
          <cell r="P166" t="str">
            <v>General Supply</v>
          </cell>
          <cell r="Q166">
            <v>1</v>
          </cell>
          <cell r="R166">
            <v>0</v>
          </cell>
          <cell r="S166" t="str">
            <v>Finance</v>
          </cell>
        </row>
        <row r="167">
          <cell r="B167" t="str">
            <v>พลาสเตอร์ปิดแผล</v>
          </cell>
          <cell r="C167">
            <v>0</v>
          </cell>
          <cell r="D167" t="str">
            <v>กล่อง</v>
          </cell>
          <cell r="E167" t="str">
            <v>-</v>
          </cell>
          <cell r="F167">
            <v>1</v>
          </cell>
          <cell r="G167" t="str">
            <v>-</v>
          </cell>
          <cell r="H167">
            <v>30</v>
          </cell>
          <cell r="I167">
            <v>1</v>
          </cell>
          <cell r="J167" t="str">
            <v>-</v>
          </cell>
          <cell r="K167" t="str">
            <v>ปิดแผล</v>
          </cell>
          <cell r="L167" t="str">
            <v>Supplies</v>
          </cell>
          <cell r="M167" t="str">
            <v>Supplies Storage#1</v>
          </cell>
          <cell r="N167" t="str">
            <v>วนิดา</v>
          </cell>
          <cell r="O167">
            <v>2</v>
          </cell>
          <cell r="P167" t="str">
            <v>General Supply</v>
          </cell>
          <cell r="Q167">
            <v>1</v>
          </cell>
          <cell r="R167">
            <v>0</v>
          </cell>
          <cell r="S167" t="str">
            <v>Finance</v>
          </cell>
        </row>
        <row r="168">
          <cell r="B168" t="str">
            <v>แผ่นเคลือบกระดาษ A4</v>
          </cell>
          <cell r="C168">
            <v>0</v>
          </cell>
          <cell r="D168" t="str">
            <v>แผ่น</v>
          </cell>
          <cell r="E168" t="str">
            <v>-</v>
          </cell>
          <cell r="F168">
            <v>20</v>
          </cell>
          <cell r="G168" t="str">
            <v>-</v>
          </cell>
          <cell r="H168">
            <v>30</v>
          </cell>
          <cell r="I168">
            <v>20</v>
          </cell>
          <cell r="J168" t="str">
            <v>-</v>
          </cell>
          <cell r="K168" t="str">
            <v>เคลือบกระดาษ</v>
          </cell>
          <cell r="L168" t="str">
            <v>Supplies</v>
          </cell>
          <cell r="M168" t="str">
            <v>Supplies Storage#1</v>
          </cell>
          <cell r="N168" t="str">
            <v>วนิดา</v>
          </cell>
          <cell r="O168">
            <v>200</v>
          </cell>
          <cell r="P168" t="str">
            <v>General Supply</v>
          </cell>
          <cell r="Q168">
            <v>1</v>
          </cell>
          <cell r="R168">
            <v>0</v>
          </cell>
          <cell r="S168" t="str">
            <v>Finance</v>
          </cell>
        </row>
        <row r="169">
          <cell r="B169" t="str">
            <v>ผ้าปิดจมูก</v>
          </cell>
          <cell r="C169">
            <v>0</v>
          </cell>
          <cell r="D169" t="str">
            <v>ชิ้น</v>
          </cell>
          <cell r="E169" t="str">
            <v>-</v>
          </cell>
          <cell r="F169" t="str">
            <v>-</v>
          </cell>
          <cell r="G169" t="str">
            <v>-</v>
          </cell>
          <cell r="H169">
            <v>30</v>
          </cell>
          <cell r="I169" t="str">
            <v>-</v>
          </cell>
          <cell r="J169" t="str">
            <v>-</v>
          </cell>
          <cell r="K169" t="str">
            <v>ปิดจมูกกันฝุ่นละออง</v>
          </cell>
          <cell r="L169" t="str">
            <v>Supplies</v>
          </cell>
          <cell r="M169" t="str">
            <v>Supplies Storage#1</v>
          </cell>
          <cell r="N169" t="str">
            <v>วนิดา</v>
          </cell>
          <cell r="O169">
            <v>2</v>
          </cell>
          <cell r="P169" t="str">
            <v>General Supply</v>
          </cell>
          <cell r="Q169">
            <v>1</v>
          </cell>
          <cell r="R169">
            <v>0</v>
          </cell>
          <cell r="S169" t="str">
            <v>Finance</v>
          </cell>
        </row>
        <row r="170">
          <cell r="B170" t="str">
            <v>ผ้าทราย  No.0</v>
          </cell>
          <cell r="C170">
            <v>0</v>
          </cell>
          <cell r="D170" t="str">
            <v>แผ่น</v>
          </cell>
          <cell r="E170" t="str">
            <v>-</v>
          </cell>
          <cell r="F170">
            <v>5</v>
          </cell>
          <cell r="G170" t="str">
            <v>-</v>
          </cell>
          <cell r="H170">
            <v>30</v>
          </cell>
          <cell r="I170" t="str">
            <v>-</v>
          </cell>
          <cell r="J170" t="str">
            <v>-</v>
          </cell>
          <cell r="K170" t="str">
            <v>ใช้ขัดหัวฉีด+ภายนอกแม่พิมพ์</v>
          </cell>
          <cell r="L170" t="str">
            <v>Supplies</v>
          </cell>
          <cell r="M170" t="str">
            <v>Supplies Storage#1</v>
          </cell>
          <cell r="N170" t="str">
            <v>วนิดา</v>
          </cell>
          <cell r="O170">
            <v>0</v>
          </cell>
          <cell r="P170" t="str">
            <v>General Supply</v>
          </cell>
          <cell r="Q170">
            <v>1</v>
          </cell>
          <cell r="R170">
            <v>0</v>
          </cell>
          <cell r="S170" t="str">
            <v>Finance</v>
          </cell>
        </row>
        <row r="171">
          <cell r="B171" t="str">
            <v>ผ้าถูพื้น</v>
          </cell>
          <cell r="C171">
            <v>0</v>
          </cell>
          <cell r="D171" t="str">
            <v>ผืน</v>
          </cell>
          <cell r="E171" t="str">
            <v>-</v>
          </cell>
          <cell r="F171">
            <v>1</v>
          </cell>
          <cell r="G171" t="str">
            <v>-</v>
          </cell>
          <cell r="H171">
            <v>30</v>
          </cell>
          <cell r="I171">
            <v>2</v>
          </cell>
          <cell r="J171" t="str">
            <v>-</v>
          </cell>
          <cell r="K171" t="str">
            <v>ถูพื้น</v>
          </cell>
          <cell r="L171" t="str">
            <v>Supplies</v>
          </cell>
          <cell r="M171" t="str">
            <v>Supplies Storage#1</v>
          </cell>
          <cell r="N171" t="str">
            <v>วนิดา</v>
          </cell>
          <cell r="O171">
            <v>4</v>
          </cell>
          <cell r="P171" t="str">
            <v>General Supply</v>
          </cell>
          <cell r="Q171">
            <v>1</v>
          </cell>
          <cell r="R171">
            <v>0</v>
          </cell>
          <cell r="S171" t="str">
            <v>Finance</v>
          </cell>
        </row>
        <row r="172">
          <cell r="B172" t="str">
            <v>โปลิดีนใส่แผลสด ขนาด 30cc</v>
          </cell>
          <cell r="C172">
            <v>0</v>
          </cell>
          <cell r="D172" t="str">
            <v>ขวด</v>
          </cell>
          <cell r="E172" t="str">
            <v>-</v>
          </cell>
          <cell r="F172">
            <v>1</v>
          </cell>
          <cell r="G172" t="str">
            <v>-</v>
          </cell>
          <cell r="H172">
            <v>30</v>
          </cell>
          <cell r="I172">
            <v>1</v>
          </cell>
          <cell r="J172" t="str">
            <v>-</v>
          </cell>
          <cell r="K172" t="str">
            <v>ใส่แผล</v>
          </cell>
          <cell r="L172" t="str">
            <v>Supplies</v>
          </cell>
          <cell r="M172" t="str">
            <v>Supplies Storage#1</v>
          </cell>
          <cell r="N172" t="str">
            <v>วนิดา</v>
          </cell>
          <cell r="O172">
            <v>2</v>
          </cell>
          <cell r="P172" t="str">
            <v>General Supply</v>
          </cell>
          <cell r="Q172">
            <v>1</v>
          </cell>
          <cell r="R172">
            <v>0</v>
          </cell>
          <cell r="S172" t="str">
            <v>Finance</v>
          </cell>
        </row>
        <row r="173">
          <cell r="B173" t="str">
            <v>ปากกาสีน้ำเงิน</v>
          </cell>
          <cell r="C173">
            <v>0</v>
          </cell>
          <cell r="D173" t="str">
            <v>แท่ง</v>
          </cell>
          <cell r="E173" t="str">
            <v>-</v>
          </cell>
          <cell r="F173">
            <v>50</v>
          </cell>
          <cell r="G173" t="str">
            <v>-</v>
          </cell>
          <cell r="H173">
            <v>30</v>
          </cell>
          <cell r="I173">
            <v>5</v>
          </cell>
          <cell r="J173" t="str">
            <v>-</v>
          </cell>
          <cell r="K173" t="str">
            <v>เขียนเอกสาร</v>
          </cell>
          <cell r="L173" t="str">
            <v>Supplies</v>
          </cell>
          <cell r="M173" t="str">
            <v>Supplies Storage#1</v>
          </cell>
          <cell r="N173" t="str">
            <v>วนิดา</v>
          </cell>
          <cell r="O173">
            <v>24</v>
          </cell>
          <cell r="P173" t="str">
            <v>General Supply</v>
          </cell>
          <cell r="Q173">
            <v>1</v>
          </cell>
          <cell r="R173">
            <v>0</v>
          </cell>
          <cell r="S173" t="str">
            <v>Finance</v>
          </cell>
        </row>
        <row r="174">
          <cell r="B174" t="str">
            <v>ปากกาสีแดง</v>
          </cell>
          <cell r="C174">
            <v>0</v>
          </cell>
          <cell r="D174" t="str">
            <v>แท่ง</v>
          </cell>
          <cell r="E174" t="str">
            <v>-</v>
          </cell>
          <cell r="F174">
            <v>50</v>
          </cell>
          <cell r="G174" t="str">
            <v>-</v>
          </cell>
          <cell r="H174">
            <v>30</v>
          </cell>
          <cell r="I174">
            <v>5</v>
          </cell>
          <cell r="J174" t="str">
            <v>-</v>
          </cell>
          <cell r="K174" t="str">
            <v>เขียนเอกสาร</v>
          </cell>
          <cell r="L174" t="str">
            <v>Supplies</v>
          </cell>
          <cell r="M174" t="str">
            <v>Supplies Storage#1</v>
          </cell>
          <cell r="N174" t="str">
            <v>วนิดา</v>
          </cell>
          <cell r="O174">
            <v>21</v>
          </cell>
          <cell r="P174" t="str">
            <v>General Supply</v>
          </cell>
          <cell r="Q174">
            <v>1</v>
          </cell>
          <cell r="R174">
            <v>0</v>
          </cell>
          <cell r="S174" t="str">
            <v>Finance</v>
          </cell>
        </row>
        <row r="175">
          <cell r="B175" t="str">
            <v>ปากกาไวท์บอร์ด สีน้ำเงิน</v>
          </cell>
          <cell r="C175">
            <v>0</v>
          </cell>
          <cell r="D175" t="str">
            <v>อัน</v>
          </cell>
          <cell r="E175" t="str">
            <v>-</v>
          </cell>
          <cell r="F175">
            <v>6</v>
          </cell>
          <cell r="G175" t="str">
            <v>-</v>
          </cell>
          <cell r="H175">
            <v>30</v>
          </cell>
          <cell r="I175">
            <v>5</v>
          </cell>
          <cell r="J175" t="str">
            <v>-</v>
          </cell>
          <cell r="K175" t="str">
            <v>เขียนบอร์ด</v>
          </cell>
          <cell r="L175" t="str">
            <v>Supplies</v>
          </cell>
          <cell r="M175" t="str">
            <v>Supplies Storage#1</v>
          </cell>
          <cell r="N175" t="str">
            <v>วนิดา</v>
          </cell>
          <cell r="O175">
            <v>9</v>
          </cell>
          <cell r="P175" t="str">
            <v>General Supply</v>
          </cell>
          <cell r="Q175">
            <v>1</v>
          </cell>
          <cell r="R175">
            <v>0</v>
          </cell>
          <cell r="S175" t="str">
            <v>Finance</v>
          </cell>
        </row>
        <row r="176">
          <cell r="B176" t="str">
            <v>ปากกาเมจิกสีน้ำเงิน</v>
          </cell>
          <cell r="C176">
            <v>0</v>
          </cell>
          <cell r="D176" t="str">
            <v>แท่ง</v>
          </cell>
          <cell r="E176" t="str">
            <v>-</v>
          </cell>
          <cell r="F176">
            <v>6</v>
          </cell>
          <cell r="G176" t="str">
            <v>-</v>
          </cell>
          <cell r="H176">
            <v>30</v>
          </cell>
          <cell r="I176">
            <v>5</v>
          </cell>
          <cell r="J176" t="str">
            <v>-</v>
          </cell>
          <cell r="K176" t="str">
            <v>เขียนป้าย</v>
          </cell>
          <cell r="L176" t="str">
            <v>Supplies</v>
          </cell>
          <cell r="M176" t="str">
            <v>Supplies Storage#1</v>
          </cell>
          <cell r="N176" t="str">
            <v>วนิดา</v>
          </cell>
          <cell r="O176">
            <v>8</v>
          </cell>
          <cell r="P176" t="str">
            <v>General Supply</v>
          </cell>
          <cell r="Q176">
            <v>1</v>
          </cell>
          <cell r="R176">
            <v>0</v>
          </cell>
          <cell r="S176" t="str">
            <v>Finance</v>
          </cell>
        </row>
        <row r="177">
          <cell r="B177" t="str">
            <v>ปากกาเมจิกสีแดง</v>
          </cell>
          <cell r="C177">
            <v>0</v>
          </cell>
          <cell r="D177" t="str">
            <v>แท่ง</v>
          </cell>
          <cell r="E177" t="str">
            <v>-</v>
          </cell>
          <cell r="F177">
            <v>6</v>
          </cell>
          <cell r="G177" t="str">
            <v>-</v>
          </cell>
          <cell r="H177">
            <v>30</v>
          </cell>
          <cell r="I177">
            <v>5</v>
          </cell>
          <cell r="J177" t="str">
            <v>-</v>
          </cell>
          <cell r="K177" t="str">
            <v>เขียนป้าย</v>
          </cell>
          <cell r="L177" t="str">
            <v>Supplies</v>
          </cell>
          <cell r="M177" t="str">
            <v>Supplies Storage#1</v>
          </cell>
          <cell r="N177" t="str">
            <v>วนิดา</v>
          </cell>
          <cell r="O177">
            <v>0</v>
          </cell>
          <cell r="P177" t="str">
            <v>General Supply</v>
          </cell>
          <cell r="Q177">
            <v>1</v>
          </cell>
          <cell r="R177">
            <v>0</v>
          </cell>
          <cell r="S177" t="str">
            <v>Finance</v>
          </cell>
        </row>
        <row r="178">
          <cell r="B178" t="str">
            <v>ปลั๊ก 3 ตรา</v>
          </cell>
          <cell r="C178">
            <v>0</v>
          </cell>
          <cell r="D178" t="str">
            <v>อัน</v>
          </cell>
          <cell r="E178" t="str">
            <v>-</v>
          </cell>
          <cell r="F178" t="str">
            <v>-</v>
          </cell>
          <cell r="G178" t="str">
            <v>-</v>
          </cell>
          <cell r="H178">
            <v>30</v>
          </cell>
          <cell r="I178" t="str">
            <v>-</v>
          </cell>
          <cell r="J178" t="str">
            <v>-</v>
          </cell>
          <cell r="K178" t="str">
            <v>ใช้ในสำนักงาน</v>
          </cell>
          <cell r="L178" t="str">
            <v>Supplies</v>
          </cell>
          <cell r="M178" t="str">
            <v>Supplies Storage#1</v>
          </cell>
          <cell r="N178" t="str">
            <v>วนิดา</v>
          </cell>
          <cell r="O178">
            <v>0</v>
          </cell>
          <cell r="P178" t="str">
            <v>General Supply</v>
          </cell>
          <cell r="Q178">
            <v>1</v>
          </cell>
          <cell r="R178">
            <v>0</v>
          </cell>
          <cell r="S178" t="str">
            <v>Finance</v>
          </cell>
        </row>
        <row r="179">
          <cell r="B179" t="str">
            <v>น้ำหมึกเติมตัวสแต้มป์ชิ้นงาน (สีน้ำเงิน)</v>
          </cell>
          <cell r="C179">
            <v>0</v>
          </cell>
          <cell r="D179" t="str">
            <v>ขวด</v>
          </cell>
          <cell r="E179" t="str">
            <v>-</v>
          </cell>
          <cell r="F179">
            <v>1</v>
          </cell>
          <cell r="G179" t="str">
            <v>-</v>
          </cell>
          <cell r="H179">
            <v>30</v>
          </cell>
          <cell r="I179">
            <v>1</v>
          </cell>
          <cell r="J179" t="str">
            <v>-</v>
          </cell>
          <cell r="K179" t="str">
            <v xml:space="preserve">เติมตัวสแต้มป์ชิ้นงาน </v>
          </cell>
          <cell r="L179" t="str">
            <v>Supplies</v>
          </cell>
          <cell r="M179" t="str">
            <v>Supplies Storage#1</v>
          </cell>
          <cell r="N179" t="str">
            <v>วนิดา</v>
          </cell>
          <cell r="O179">
            <v>0</v>
          </cell>
          <cell r="P179" t="str">
            <v>General Supply</v>
          </cell>
          <cell r="Q179">
            <v>1</v>
          </cell>
          <cell r="R179">
            <v>0</v>
          </cell>
          <cell r="S179" t="str">
            <v>Finance</v>
          </cell>
        </row>
        <row r="180">
          <cell r="B180" t="str">
            <v>น้ำหมึก EPSON T6644 YELLOW</v>
          </cell>
          <cell r="C180">
            <v>0</v>
          </cell>
          <cell r="D180" t="str">
            <v>ขวด</v>
          </cell>
          <cell r="E180" t="str">
            <v>-</v>
          </cell>
          <cell r="F180">
            <v>2</v>
          </cell>
          <cell r="G180" t="str">
            <v>T6644</v>
          </cell>
          <cell r="H180">
            <v>30</v>
          </cell>
          <cell r="I180">
            <v>3</v>
          </cell>
          <cell r="J180" t="str">
            <v>-</v>
          </cell>
          <cell r="K180" t="str">
            <v xml:space="preserve">เติมเครื่องพิมพ์ </v>
          </cell>
          <cell r="L180" t="str">
            <v>Supplies</v>
          </cell>
          <cell r="M180" t="str">
            <v>Supplies Storage#1</v>
          </cell>
          <cell r="N180" t="str">
            <v>วนิดา</v>
          </cell>
          <cell r="O180">
            <v>8</v>
          </cell>
          <cell r="P180" t="str">
            <v>General Supply</v>
          </cell>
          <cell r="Q180">
            <v>1</v>
          </cell>
          <cell r="R180">
            <v>0</v>
          </cell>
          <cell r="S180" t="str">
            <v>Finance</v>
          </cell>
        </row>
        <row r="181">
          <cell r="B181" t="str">
            <v>น้ำหมึก EPSON T6643  PINK</v>
          </cell>
          <cell r="C181">
            <v>0</v>
          </cell>
          <cell r="D181" t="str">
            <v>ขวด</v>
          </cell>
          <cell r="E181" t="str">
            <v>-</v>
          </cell>
          <cell r="F181">
            <v>2</v>
          </cell>
          <cell r="G181" t="str">
            <v>T6643</v>
          </cell>
          <cell r="H181">
            <v>30</v>
          </cell>
          <cell r="I181">
            <v>3</v>
          </cell>
          <cell r="J181" t="str">
            <v>-</v>
          </cell>
          <cell r="K181" t="str">
            <v xml:space="preserve">เติมเครื่องพิมพ์ </v>
          </cell>
          <cell r="L181" t="str">
            <v>Supplies</v>
          </cell>
          <cell r="M181" t="str">
            <v>Supplies Storage#1</v>
          </cell>
          <cell r="N181" t="str">
            <v>วนิดา</v>
          </cell>
          <cell r="O181">
            <v>7</v>
          </cell>
          <cell r="P181" t="str">
            <v>General Supply</v>
          </cell>
          <cell r="Q181">
            <v>1</v>
          </cell>
          <cell r="R181">
            <v>0</v>
          </cell>
          <cell r="S181" t="str">
            <v>Finance</v>
          </cell>
        </row>
        <row r="182">
          <cell r="B182" t="str">
            <v>น้ำหมึก EPSON T6642 BLUE</v>
          </cell>
          <cell r="C182">
            <v>0</v>
          </cell>
          <cell r="D182" t="str">
            <v>ขวด</v>
          </cell>
          <cell r="E182" t="str">
            <v>-</v>
          </cell>
          <cell r="F182">
            <v>2</v>
          </cell>
          <cell r="G182" t="str">
            <v>T6642</v>
          </cell>
          <cell r="H182">
            <v>30</v>
          </cell>
          <cell r="I182">
            <v>3</v>
          </cell>
          <cell r="J182" t="str">
            <v>-</v>
          </cell>
          <cell r="K182" t="str">
            <v xml:space="preserve">เติมเครื่องพิมพ์ </v>
          </cell>
          <cell r="L182" t="str">
            <v>Supplies</v>
          </cell>
          <cell r="M182" t="str">
            <v>Supplies Storage#1</v>
          </cell>
          <cell r="N182" t="str">
            <v>วนิดา</v>
          </cell>
          <cell r="O182">
            <v>7</v>
          </cell>
          <cell r="P182" t="str">
            <v>General Supply</v>
          </cell>
          <cell r="Q182">
            <v>1</v>
          </cell>
          <cell r="R182">
            <v>0</v>
          </cell>
          <cell r="S182" t="str">
            <v>Finance</v>
          </cell>
        </row>
        <row r="183">
          <cell r="B183" t="str">
            <v>น้ำหมึก EPSON T6641 BLACK</v>
          </cell>
          <cell r="C183">
            <v>230</v>
          </cell>
          <cell r="D183" t="str">
            <v>ขวด</v>
          </cell>
          <cell r="E183" t="str">
            <v>-</v>
          </cell>
          <cell r="F183">
            <v>2</v>
          </cell>
          <cell r="G183" t="str">
            <v>T6641</v>
          </cell>
          <cell r="H183">
            <v>30</v>
          </cell>
          <cell r="I183">
            <v>4</v>
          </cell>
          <cell r="J183" t="str">
            <v>-</v>
          </cell>
          <cell r="K183" t="str">
            <v xml:space="preserve">เติมเครื่องพิมพ์ </v>
          </cell>
          <cell r="L183" t="str">
            <v>Supplies</v>
          </cell>
          <cell r="M183" t="str">
            <v>Supplies Storage#1</v>
          </cell>
          <cell r="N183" t="str">
            <v>วนิดา</v>
          </cell>
          <cell r="O183">
            <v>13</v>
          </cell>
          <cell r="P183" t="str">
            <v>General Supply</v>
          </cell>
          <cell r="Q183">
            <v>1</v>
          </cell>
          <cell r="R183">
            <v>230</v>
          </cell>
          <cell r="S183" t="str">
            <v>Finance</v>
          </cell>
        </row>
        <row r="184">
          <cell r="B184" t="str">
            <v>น้ำหมึก BROTHER  BT5000Y YELLOE</v>
          </cell>
          <cell r="C184">
            <v>0</v>
          </cell>
          <cell r="D184" t="str">
            <v>ขวด</v>
          </cell>
          <cell r="E184" t="str">
            <v>-</v>
          </cell>
          <cell r="F184">
            <v>1</v>
          </cell>
          <cell r="G184" t="str">
            <v>BT500Y</v>
          </cell>
          <cell r="H184">
            <v>30</v>
          </cell>
          <cell r="I184">
            <v>1</v>
          </cell>
          <cell r="J184" t="str">
            <v>-</v>
          </cell>
          <cell r="K184" t="str">
            <v xml:space="preserve">เติมเครื่องพิมพ์ </v>
          </cell>
          <cell r="L184" t="str">
            <v>Supplies</v>
          </cell>
          <cell r="M184" t="str">
            <v>Supplies Storage#1</v>
          </cell>
          <cell r="N184" t="str">
            <v>วนิดา</v>
          </cell>
          <cell r="O184">
            <v>3</v>
          </cell>
          <cell r="P184" t="str">
            <v>General Supply</v>
          </cell>
          <cell r="Q184">
            <v>1</v>
          </cell>
          <cell r="R184">
            <v>0</v>
          </cell>
          <cell r="S184" t="str">
            <v>Finance</v>
          </cell>
        </row>
        <row r="185">
          <cell r="B185" t="str">
            <v>น้ำหมึก BROTHER BT 5000C BLUE</v>
          </cell>
          <cell r="C185">
            <v>0</v>
          </cell>
          <cell r="D185" t="str">
            <v>ขวด</v>
          </cell>
          <cell r="E185" t="str">
            <v>-</v>
          </cell>
          <cell r="F185">
            <v>1</v>
          </cell>
          <cell r="G185" t="str">
            <v>BT500C</v>
          </cell>
          <cell r="H185">
            <v>30</v>
          </cell>
          <cell r="I185">
            <v>1</v>
          </cell>
          <cell r="J185" t="str">
            <v>-</v>
          </cell>
          <cell r="K185" t="str">
            <v xml:space="preserve">เติมเครื่องพิมพ์ </v>
          </cell>
          <cell r="L185" t="str">
            <v>Supplies</v>
          </cell>
          <cell r="M185" t="str">
            <v>Supplies Storage#1</v>
          </cell>
          <cell r="N185" t="str">
            <v>วนิดา</v>
          </cell>
          <cell r="O185">
            <v>3</v>
          </cell>
          <cell r="P185" t="str">
            <v>General Supply</v>
          </cell>
          <cell r="Q185">
            <v>1</v>
          </cell>
          <cell r="R185">
            <v>0</v>
          </cell>
          <cell r="S185" t="str">
            <v>Finance</v>
          </cell>
        </row>
        <row r="186">
          <cell r="B186" t="str">
            <v>น้ำหมึก BROTHER  BT 5000M PINK</v>
          </cell>
          <cell r="C186">
            <v>0</v>
          </cell>
          <cell r="D186" t="str">
            <v>ขวด</v>
          </cell>
          <cell r="E186" t="str">
            <v>-</v>
          </cell>
          <cell r="F186">
            <v>1</v>
          </cell>
          <cell r="G186" t="str">
            <v>BT500M</v>
          </cell>
          <cell r="H186">
            <v>30</v>
          </cell>
          <cell r="I186">
            <v>1</v>
          </cell>
          <cell r="J186" t="str">
            <v>-</v>
          </cell>
          <cell r="K186" t="str">
            <v xml:space="preserve">เติมเครื่องพิมพ์ </v>
          </cell>
          <cell r="L186" t="str">
            <v>Supplies</v>
          </cell>
          <cell r="M186" t="str">
            <v>Supplies Storage#1</v>
          </cell>
          <cell r="N186" t="str">
            <v>วนิดา</v>
          </cell>
          <cell r="O186">
            <v>3</v>
          </cell>
          <cell r="P186" t="str">
            <v>General Supply</v>
          </cell>
          <cell r="Q186">
            <v>1</v>
          </cell>
          <cell r="R186">
            <v>0</v>
          </cell>
          <cell r="S186" t="str">
            <v>Finance</v>
          </cell>
        </row>
        <row r="187">
          <cell r="B187" t="str">
            <v>น้ำหมึก BROTHER  BT 6000 BK</v>
          </cell>
          <cell r="C187">
            <v>0</v>
          </cell>
          <cell r="D187" t="str">
            <v>ขวด</v>
          </cell>
          <cell r="E187" t="str">
            <v>-</v>
          </cell>
          <cell r="F187">
            <v>1</v>
          </cell>
          <cell r="G187" t="str">
            <v>BT6000BK</v>
          </cell>
          <cell r="H187">
            <v>30</v>
          </cell>
          <cell r="I187">
            <v>1</v>
          </cell>
          <cell r="J187" t="str">
            <v>-</v>
          </cell>
          <cell r="K187" t="str">
            <v xml:space="preserve">เติมเครื่องพิมพ์ </v>
          </cell>
          <cell r="L187" t="str">
            <v>Supplies</v>
          </cell>
          <cell r="M187" t="str">
            <v>Supplies Storage#1</v>
          </cell>
          <cell r="N187" t="str">
            <v>วนิดา</v>
          </cell>
          <cell r="O187">
            <v>3</v>
          </cell>
          <cell r="P187" t="str">
            <v>General Supply</v>
          </cell>
          <cell r="Q187">
            <v>1</v>
          </cell>
          <cell r="R187">
            <v>0</v>
          </cell>
          <cell r="S187" t="str">
            <v>Finance</v>
          </cell>
        </row>
        <row r="188">
          <cell r="B188" t="str">
            <v>น้ำยาล้างตา</v>
          </cell>
          <cell r="C188">
            <v>0</v>
          </cell>
          <cell r="D188" t="str">
            <v>ขวด</v>
          </cell>
          <cell r="E188" t="str">
            <v>-</v>
          </cell>
          <cell r="F188" t="str">
            <v>-</v>
          </cell>
          <cell r="G188" t="str">
            <v>-</v>
          </cell>
          <cell r="H188">
            <v>30</v>
          </cell>
          <cell r="I188" t="str">
            <v>-</v>
          </cell>
          <cell r="J188" t="str">
            <v>-</v>
          </cell>
          <cell r="K188" t="str">
            <v>ล้างตา</v>
          </cell>
          <cell r="L188" t="str">
            <v>Supplies</v>
          </cell>
          <cell r="M188" t="str">
            <v>Supplies Storage#1</v>
          </cell>
          <cell r="N188" t="str">
            <v>วนิดา</v>
          </cell>
          <cell r="O188">
            <v>3</v>
          </cell>
          <cell r="P188" t="str">
            <v>General Supply</v>
          </cell>
          <cell r="Q188">
            <v>1</v>
          </cell>
          <cell r="R188">
            <v>0</v>
          </cell>
          <cell r="S188" t="str">
            <v>Finance</v>
          </cell>
        </row>
        <row r="189">
          <cell r="B189" t="str">
            <v>น้ำยาล้างจาน</v>
          </cell>
          <cell r="C189">
            <v>0</v>
          </cell>
          <cell r="D189" t="str">
            <v>ขวด</v>
          </cell>
          <cell r="E189" t="str">
            <v>-</v>
          </cell>
          <cell r="F189" t="str">
            <v>-</v>
          </cell>
          <cell r="G189" t="str">
            <v>-</v>
          </cell>
          <cell r="H189">
            <v>30</v>
          </cell>
          <cell r="I189">
            <v>1</v>
          </cell>
          <cell r="J189" t="str">
            <v>-</v>
          </cell>
          <cell r="K189" t="str">
            <v>ทำความสะอาดแก้ว/จาน</v>
          </cell>
          <cell r="L189" t="str">
            <v>Supplies</v>
          </cell>
          <cell r="M189" t="str">
            <v>Supplies Storage#1</v>
          </cell>
          <cell r="N189" t="str">
            <v>วนิดา</v>
          </cell>
          <cell r="O189">
            <v>2</v>
          </cell>
          <cell r="P189" t="str">
            <v>General Supply</v>
          </cell>
          <cell r="Q189">
            <v>1</v>
          </cell>
          <cell r="R189">
            <v>0</v>
          </cell>
          <cell r="S189" t="str">
            <v>Finance</v>
          </cell>
        </row>
        <row r="190">
          <cell r="B190" t="str">
            <v>น้ำยาลบคำผิด</v>
          </cell>
          <cell r="C190">
            <v>0</v>
          </cell>
          <cell r="D190" t="str">
            <v>แท่ง</v>
          </cell>
          <cell r="E190" t="str">
            <v>-</v>
          </cell>
          <cell r="F190" t="str">
            <v>-</v>
          </cell>
          <cell r="G190" t="str">
            <v>-</v>
          </cell>
          <cell r="H190">
            <v>30</v>
          </cell>
          <cell r="I190">
            <v>1</v>
          </cell>
          <cell r="J190" t="str">
            <v>-</v>
          </cell>
          <cell r="K190" t="str">
            <v>ลบคำผิดต่างๆ</v>
          </cell>
          <cell r="L190" t="str">
            <v>Supplies</v>
          </cell>
          <cell r="M190" t="str">
            <v>Supplies Storage#1</v>
          </cell>
          <cell r="N190" t="str">
            <v>วนิดา</v>
          </cell>
          <cell r="O190">
            <v>4</v>
          </cell>
          <cell r="P190" t="str">
            <v>General Supply</v>
          </cell>
          <cell r="Q190">
            <v>1</v>
          </cell>
          <cell r="R190">
            <v>0</v>
          </cell>
          <cell r="S190" t="str">
            <v>Finance</v>
          </cell>
        </row>
        <row r="191">
          <cell r="B191" t="str">
            <v>น้ำยาเช็ดกระจก</v>
          </cell>
          <cell r="C191">
            <v>0</v>
          </cell>
          <cell r="D191" t="str">
            <v>ขวด</v>
          </cell>
          <cell r="E191" t="str">
            <v>-</v>
          </cell>
          <cell r="F191" t="str">
            <v>-</v>
          </cell>
          <cell r="G191" t="str">
            <v>-</v>
          </cell>
          <cell r="H191">
            <v>30</v>
          </cell>
          <cell r="I191">
            <v>1</v>
          </cell>
          <cell r="J191" t="str">
            <v>-</v>
          </cell>
          <cell r="K191" t="str">
            <v>เช็ดกระจก</v>
          </cell>
          <cell r="L191" t="str">
            <v>Supplies</v>
          </cell>
          <cell r="M191" t="str">
            <v>Supplies Storage#1</v>
          </cell>
          <cell r="N191" t="str">
            <v>วนิดา</v>
          </cell>
          <cell r="O191">
            <v>1</v>
          </cell>
          <cell r="P191" t="str">
            <v>General Supply</v>
          </cell>
          <cell r="Q191">
            <v>1</v>
          </cell>
          <cell r="R191">
            <v>0</v>
          </cell>
          <cell r="S191" t="str">
            <v>Finance</v>
          </cell>
        </row>
        <row r="192">
          <cell r="B192" t="str">
            <v>น้ำกลั่นเติมแบตเตอรี่</v>
          </cell>
          <cell r="C192">
            <v>20</v>
          </cell>
          <cell r="D192" t="str">
            <v>ขวด</v>
          </cell>
          <cell r="E192" t="str">
            <v>-</v>
          </cell>
          <cell r="F192" t="str">
            <v>-</v>
          </cell>
          <cell r="G192" t="str">
            <v>-</v>
          </cell>
          <cell r="H192">
            <v>30</v>
          </cell>
          <cell r="I192" t="str">
            <v>-</v>
          </cell>
          <cell r="J192" t="str">
            <v>-</v>
          </cell>
          <cell r="K192" t="str">
            <v>เติมแบตตารี่รถยนต์</v>
          </cell>
          <cell r="L192" t="str">
            <v>Supplies</v>
          </cell>
          <cell r="M192" t="str">
            <v>Supplies Storage#1</v>
          </cell>
          <cell r="N192" t="str">
            <v>กาญจน์วรินทร์</v>
          </cell>
          <cell r="O192">
            <v>3</v>
          </cell>
          <cell r="P192" t="str">
            <v>General Supply</v>
          </cell>
          <cell r="Q192">
            <v>1</v>
          </cell>
          <cell r="R192">
            <v>20</v>
          </cell>
          <cell r="S192" t="str">
            <v>Finance</v>
          </cell>
        </row>
        <row r="193">
          <cell r="B193" t="str">
            <v>เทปพันสายไฟสีดำ</v>
          </cell>
          <cell r="C193">
            <v>7.48</v>
          </cell>
          <cell r="D193" t="str">
            <v>ม้วน</v>
          </cell>
          <cell r="E193" t="str">
            <v>-</v>
          </cell>
          <cell r="F193">
            <v>6</v>
          </cell>
          <cell r="G193" t="str">
            <v>-</v>
          </cell>
          <cell r="H193">
            <v>30</v>
          </cell>
          <cell r="I193">
            <v>10</v>
          </cell>
          <cell r="J193" t="str">
            <v>-</v>
          </cell>
          <cell r="K193" t="str">
            <v>พันสายไฟ</v>
          </cell>
          <cell r="L193" t="str">
            <v>Supplies</v>
          </cell>
          <cell r="M193" t="str">
            <v>Supplies Storage#1</v>
          </cell>
          <cell r="N193" t="str">
            <v>สกนธ์</v>
          </cell>
          <cell r="O193">
            <v>14</v>
          </cell>
          <cell r="P193" t="str">
            <v>General Supply</v>
          </cell>
          <cell r="Q193">
            <v>1</v>
          </cell>
          <cell r="R193">
            <v>7.48</v>
          </cell>
          <cell r="S193" t="str">
            <v>Finance</v>
          </cell>
        </row>
        <row r="194">
          <cell r="B194" t="str">
            <v>เทปพันเกลียว</v>
          </cell>
          <cell r="C194">
            <v>0</v>
          </cell>
          <cell r="D194" t="str">
            <v>ม้วน</v>
          </cell>
          <cell r="E194" t="str">
            <v>-</v>
          </cell>
          <cell r="F194">
            <v>6</v>
          </cell>
          <cell r="G194" t="str">
            <v>-</v>
          </cell>
          <cell r="H194">
            <v>30</v>
          </cell>
          <cell r="I194">
            <v>10</v>
          </cell>
          <cell r="J194" t="str">
            <v>-</v>
          </cell>
          <cell r="K194" t="str">
            <v>พันเกลียว</v>
          </cell>
          <cell r="L194" t="str">
            <v>Supplies</v>
          </cell>
          <cell r="M194" t="str">
            <v>Supplies Storage#1</v>
          </cell>
          <cell r="N194" t="str">
            <v>สกนธ์</v>
          </cell>
          <cell r="O194">
            <v>29</v>
          </cell>
          <cell r="P194" t="str">
            <v>General Supply</v>
          </cell>
          <cell r="Q194">
            <v>1</v>
          </cell>
          <cell r="R194">
            <v>0</v>
          </cell>
          <cell r="S194" t="str">
            <v>Finance</v>
          </cell>
        </row>
        <row r="195">
          <cell r="B195" t="str">
            <v>เทปกาวใส</v>
          </cell>
          <cell r="C195">
            <v>0</v>
          </cell>
          <cell r="D195" t="str">
            <v>ม้วน</v>
          </cell>
          <cell r="E195" t="str">
            <v>-</v>
          </cell>
          <cell r="F195" t="str">
            <v>-</v>
          </cell>
          <cell r="G195" t="str">
            <v>-</v>
          </cell>
          <cell r="H195">
            <v>30</v>
          </cell>
          <cell r="I195" t="str">
            <v>-</v>
          </cell>
          <cell r="J195" t="str">
            <v>-</v>
          </cell>
          <cell r="K195" t="str">
            <v>ใช้ติดกล่องงาน</v>
          </cell>
          <cell r="L195" t="str">
            <v>Supplies</v>
          </cell>
          <cell r="M195" t="str">
            <v>Supplies Storage#1</v>
          </cell>
          <cell r="N195" t="str">
            <v>วนิดา</v>
          </cell>
          <cell r="O195">
            <v>0</v>
          </cell>
          <cell r="P195" t="str">
            <v>General Supply</v>
          </cell>
          <cell r="Q195">
            <v>1</v>
          </cell>
          <cell r="R195">
            <v>0</v>
          </cell>
          <cell r="S195" t="str">
            <v>Finance</v>
          </cell>
        </row>
        <row r="196">
          <cell r="B196" t="str">
            <v>เทปกาว 2 หน้าแบบหนา</v>
          </cell>
          <cell r="C196">
            <v>11</v>
          </cell>
          <cell r="D196" t="str">
            <v>ม้วน</v>
          </cell>
          <cell r="E196" t="str">
            <v>-</v>
          </cell>
          <cell r="F196" t="str">
            <v>-</v>
          </cell>
          <cell r="G196" t="str">
            <v>-</v>
          </cell>
          <cell r="H196">
            <v>30</v>
          </cell>
          <cell r="I196">
            <v>5</v>
          </cell>
          <cell r="J196" t="str">
            <v>-</v>
          </cell>
          <cell r="K196" t="str">
            <v>ติดเอกสาร</v>
          </cell>
          <cell r="L196" t="str">
            <v>Supplies</v>
          </cell>
          <cell r="M196" t="str">
            <v>Supplies Storage#1</v>
          </cell>
          <cell r="N196" t="str">
            <v>วนิดา</v>
          </cell>
          <cell r="O196">
            <v>1</v>
          </cell>
          <cell r="P196" t="str">
            <v>General Supply</v>
          </cell>
          <cell r="Q196">
            <v>1</v>
          </cell>
          <cell r="R196">
            <v>11</v>
          </cell>
          <cell r="S196" t="str">
            <v>Finance</v>
          </cell>
        </row>
        <row r="197">
          <cell r="B197" t="str">
            <v>เทปกาว 2 หน้าแบบบาง</v>
          </cell>
          <cell r="C197">
            <v>0</v>
          </cell>
          <cell r="D197" t="str">
            <v>ม้วน</v>
          </cell>
          <cell r="E197" t="str">
            <v>-</v>
          </cell>
          <cell r="F197" t="str">
            <v>-</v>
          </cell>
          <cell r="G197" t="str">
            <v>-</v>
          </cell>
          <cell r="H197">
            <v>30</v>
          </cell>
          <cell r="I197">
            <v>5</v>
          </cell>
          <cell r="J197" t="str">
            <v>-</v>
          </cell>
          <cell r="K197" t="str">
            <v>ติดเอกสาร</v>
          </cell>
          <cell r="L197" t="str">
            <v>Supplies</v>
          </cell>
          <cell r="M197" t="str">
            <v>Supplies Storage#1</v>
          </cell>
          <cell r="N197" t="str">
            <v>วนิดา</v>
          </cell>
          <cell r="O197">
            <v>4</v>
          </cell>
          <cell r="P197" t="str">
            <v>General Supply</v>
          </cell>
          <cell r="Q197">
            <v>1</v>
          </cell>
          <cell r="R197">
            <v>0</v>
          </cell>
          <cell r="S197" t="str">
            <v>Finance</v>
          </cell>
        </row>
        <row r="198">
          <cell r="B198" t="str">
            <v>ถุงมือผ้าสีขาว</v>
          </cell>
          <cell r="C198">
            <v>0</v>
          </cell>
          <cell r="D198" t="str">
            <v>คู่</v>
          </cell>
          <cell r="E198" t="str">
            <v>-</v>
          </cell>
          <cell r="F198">
            <v>100</v>
          </cell>
          <cell r="G198" t="str">
            <v>-</v>
          </cell>
          <cell r="H198">
            <v>30</v>
          </cell>
          <cell r="I198">
            <v>250</v>
          </cell>
          <cell r="J198" t="str">
            <v>-</v>
          </cell>
          <cell r="K198" t="str">
            <v>พนักงาน</v>
          </cell>
          <cell r="L198" t="str">
            <v>Supplies</v>
          </cell>
          <cell r="M198" t="str">
            <v>Supplies Storage#1</v>
          </cell>
          <cell r="N198" t="str">
            <v>รุ่งทิวา</v>
          </cell>
          <cell r="O198">
            <v>180</v>
          </cell>
          <cell r="P198" t="str">
            <v>General Supply</v>
          </cell>
          <cell r="Q198">
            <v>1</v>
          </cell>
          <cell r="R198">
            <v>0</v>
          </cell>
          <cell r="S198" t="str">
            <v>Finance</v>
          </cell>
        </row>
        <row r="199">
          <cell r="B199" t="str">
            <v>ถุงมือไนล่อนเคลือบโพลียูริเทน (PU)</v>
          </cell>
          <cell r="C199">
            <v>0</v>
          </cell>
          <cell r="D199" t="str">
            <v>คู่</v>
          </cell>
          <cell r="E199" t="str">
            <v>-</v>
          </cell>
          <cell r="F199" t="str">
            <v>-</v>
          </cell>
          <cell r="G199" t="str">
            <v>-</v>
          </cell>
          <cell r="H199">
            <v>30</v>
          </cell>
          <cell r="I199">
            <v>10</v>
          </cell>
          <cell r="J199" t="str">
            <v>-</v>
          </cell>
          <cell r="K199" t="str">
            <v>ใส่จับงาน</v>
          </cell>
          <cell r="L199" t="str">
            <v>Supplies</v>
          </cell>
          <cell r="M199" t="str">
            <v>Supplies Storage#1</v>
          </cell>
          <cell r="N199" t="str">
            <v>รุ่งทิวา</v>
          </cell>
          <cell r="O199">
            <v>0</v>
          </cell>
          <cell r="P199" t="str">
            <v>General Supply</v>
          </cell>
          <cell r="Q199">
            <v>1</v>
          </cell>
          <cell r="R199">
            <v>0</v>
          </cell>
          <cell r="S199" t="str">
            <v>Finance</v>
          </cell>
        </row>
        <row r="200">
          <cell r="B200" t="str">
            <v>ดินสอ</v>
          </cell>
          <cell r="C200">
            <v>0</v>
          </cell>
          <cell r="D200" t="str">
            <v>แท่ง</v>
          </cell>
          <cell r="E200" t="str">
            <v>-</v>
          </cell>
          <cell r="F200" t="str">
            <v>-</v>
          </cell>
          <cell r="G200" t="str">
            <v>-</v>
          </cell>
          <cell r="H200">
            <v>30</v>
          </cell>
          <cell r="I200">
            <v>2</v>
          </cell>
          <cell r="J200" t="str">
            <v>-</v>
          </cell>
          <cell r="K200" t="str">
            <v>เขียนเอกสาร</v>
          </cell>
          <cell r="L200" t="str">
            <v>Supplies</v>
          </cell>
          <cell r="M200" t="str">
            <v>Supplies Storage#1</v>
          </cell>
          <cell r="N200" t="str">
            <v>วนิดา</v>
          </cell>
          <cell r="O200">
            <v>53</v>
          </cell>
          <cell r="P200" t="str">
            <v>General Supply</v>
          </cell>
          <cell r="Q200">
            <v>1</v>
          </cell>
          <cell r="R200">
            <v>0</v>
          </cell>
          <cell r="S200" t="str">
            <v>Finance</v>
          </cell>
        </row>
        <row r="201">
          <cell r="B201" t="str">
            <v>ซองถนอมเอกสาร A4</v>
          </cell>
          <cell r="C201">
            <v>429</v>
          </cell>
          <cell r="D201" t="str">
            <v>PACK</v>
          </cell>
          <cell r="E201" t="str">
            <v>-</v>
          </cell>
          <cell r="F201" t="str">
            <v>-</v>
          </cell>
          <cell r="G201" t="str">
            <v>-</v>
          </cell>
          <cell r="H201">
            <v>30</v>
          </cell>
          <cell r="I201">
            <v>100</v>
          </cell>
          <cell r="J201" t="str">
            <v>-</v>
          </cell>
          <cell r="K201" t="str">
            <v>ใส่เอกสาร</v>
          </cell>
          <cell r="L201" t="str">
            <v>Supplies</v>
          </cell>
          <cell r="M201" t="str">
            <v>Supplies Storage#1</v>
          </cell>
          <cell r="N201" t="str">
            <v>วนิดา</v>
          </cell>
          <cell r="O201">
            <v>10</v>
          </cell>
          <cell r="P201" t="str">
            <v>General Supply</v>
          </cell>
          <cell r="Q201">
            <v>1</v>
          </cell>
          <cell r="R201">
            <v>429</v>
          </cell>
          <cell r="S201" t="str">
            <v>Finance</v>
          </cell>
        </row>
        <row r="202">
          <cell r="B202" t="str">
            <v>ซองแข็ง ขนาด A3</v>
          </cell>
          <cell r="C202">
            <v>33</v>
          </cell>
          <cell r="D202" t="str">
            <v>แผ่น</v>
          </cell>
          <cell r="E202" t="str">
            <v>-</v>
          </cell>
          <cell r="F202" t="str">
            <v>-</v>
          </cell>
          <cell r="G202" t="str">
            <v>-</v>
          </cell>
          <cell r="H202">
            <v>30</v>
          </cell>
          <cell r="I202" t="str">
            <v>-</v>
          </cell>
          <cell r="J202" t="str">
            <v>-</v>
          </cell>
          <cell r="K202" t="str">
            <v>ใส่ WI</v>
          </cell>
          <cell r="L202" t="str">
            <v>Supplies</v>
          </cell>
          <cell r="M202" t="str">
            <v>Supplies Storage#1</v>
          </cell>
          <cell r="N202" t="str">
            <v>วนิดา</v>
          </cell>
          <cell r="O202">
            <v>0</v>
          </cell>
          <cell r="P202" t="str">
            <v>General Supply</v>
          </cell>
          <cell r="Q202">
            <v>1</v>
          </cell>
          <cell r="R202">
            <v>33</v>
          </cell>
          <cell r="S202" t="str">
            <v>Finance</v>
          </cell>
        </row>
        <row r="203">
          <cell r="B203" t="str">
            <v>เชือกฟาง</v>
          </cell>
          <cell r="C203">
            <v>42</v>
          </cell>
          <cell r="D203" t="str">
            <v>ม้วน</v>
          </cell>
          <cell r="E203" t="str">
            <v>-</v>
          </cell>
          <cell r="F203" t="str">
            <v>-</v>
          </cell>
          <cell r="G203" t="str">
            <v>-</v>
          </cell>
          <cell r="H203">
            <v>30</v>
          </cell>
          <cell r="I203" t="str">
            <v>-</v>
          </cell>
          <cell r="J203" t="str">
            <v>-</v>
          </cell>
          <cell r="K203" t="str">
            <v>ใช้รัดกล่องจัดเก็บ</v>
          </cell>
          <cell r="L203" t="str">
            <v>Supplies</v>
          </cell>
          <cell r="M203" t="str">
            <v>Supplies Storage#1</v>
          </cell>
          <cell r="N203" t="str">
            <v>วนิดา</v>
          </cell>
          <cell r="O203">
            <v>1</v>
          </cell>
          <cell r="P203" t="str">
            <v>General Supply</v>
          </cell>
          <cell r="Q203">
            <v>1</v>
          </cell>
          <cell r="R203">
            <v>42</v>
          </cell>
          <cell r="S203" t="str">
            <v>Finance</v>
          </cell>
        </row>
        <row r="204">
          <cell r="B204" t="str">
            <v>ชา</v>
          </cell>
          <cell r="C204">
            <v>0</v>
          </cell>
          <cell r="D204" t="str">
            <v>กระปุก</v>
          </cell>
          <cell r="E204" t="str">
            <v>-</v>
          </cell>
          <cell r="F204" t="str">
            <v>-</v>
          </cell>
          <cell r="G204" t="str">
            <v>-</v>
          </cell>
          <cell r="H204">
            <v>30</v>
          </cell>
          <cell r="I204">
            <v>1</v>
          </cell>
          <cell r="J204" t="str">
            <v>-</v>
          </cell>
          <cell r="K204" t="str">
            <v>ชงสำหรับลูกค้า</v>
          </cell>
          <cell r="L204" t="str">
            <v>Supplies</v>
          </cell>
          <cell r="M204" t="str">
            <v>Supplies Storage#1</v>
          </cell>
          <cell r="N204" t="str">
            <v>วนิดา</v>
          </cell>
          <cell r="O204">
            <v>5</v>
          </cell>
          <cell r="P204" t="str">
            <v>General Supply</v>
          </cell>
          <cell r="Q204">
            <v>1</v>
          </cell>
          <cell r="R204">
            <v>0</v>
          </cell>
          <cell r="S204" t="str">
            <v>Finance</v>
          </cell>
        </row>
        <row r="205">
          <cell r="B205" t="str">
            <v>จารบีทนความร้อน "เนื้อสีทอง" ยี้ห้อ XEON 507</v>
          </cell>
          <cell r="C205">
            <v>0</v>
          </cell>
          <cell r="D205" t="str">
            <v>kg.</v>
          </cell>
          <cell r="E205" t="str">
            <v>-</v>
          </cell>
          <cell r="F205" t="str">
            <v>-</v>
          </cell>
          <cell r="G205" t="str">
            <v>-</v>
          </cell>
          <cell r="H205">
            <v>30</v>
          </cell>
          <cell r="I205" t="str">
            <v>-</v>
          </cell>
          <cell r="J205" t="str">
            <v>-</v>
          </cell>
          <cell r="K205" t="str">
            <v>ทาแม่พิมพ์ และเกลียวหัวฉีด</v>
          </cell>
          <cell r="L205" t="str">
            <v>Supplies</v>
          </cell>
          <cell r="M205" t="str">
            <v>Supplies Storage#1</v>
          </cell>
          <cell r="N205" t="str">
            <v>สกนธ์</v>
          </cell>
          <cell r="O205">
            <v>0</v>
          </cell>
          <cell r="P205" t="str">
            <v>General Supply</v>
          </cell>
          <cell r="Q205">
            <v>1</v>
          </cell>
          <cell r="R205">
            <v>0</v>
          </cell>
          <cell r="S205" t="str">
            <v>Finance</v>
          </cell>
        </row>
        <row r="206">
          <cell r="B206" t="str">
            <v>จารบี เทรน กระปุกสีทอง ขนาด 5 kg./กระปุก</v>
          </cell>
          <cell r="C206">
            <v>0</v>
          </cell>
          <cell r="D206" t="str">
            <v>กระปุก</v>
          </cell>
          <cell r="E206" t="str">
            <v>-</v>
          </cell>
          <cell r="F206" t="str">
            <v>-</v>
          </cell>
          <cell r="G206" t="str">
            <v>-</v>
          </cell>
          <cell r="H206">
            <v>30</v>
          </cell>
          <cell r="I206">
            <v>1</v>
          </cell>
          <cell r="J206" t="str">
            <v>-</v>
          </cell>
          <cell r="K206" t="str">
            <v>ล่อลื่น</v>
          </cell>
          <cell r="L206" t="str">
            <v>Supplies</v>
          </cell>
          <cell r="M206" t="str">
            <v>Supplies Storage#1</v>
          </cell>
          <cell r="N206" t="str">
            <v>สกนธ์</v>
          </cell>
          <cell r="O206">
            <v>0</v>
          </cell>
          <cell r="P206" t="str">
            <v>General Supply</v>
          </cell>
          <cell r="Q206">
            <v>1</v>
          </cell>
          <cell r="R206">
            <v>0</v>
          </cell>
          <cell r="S206" t="str">
            <v>Finance</v>
          </cell>
        </row>
        <row r="207">
          <cell r="B207" t="str">
            <v>เครื่องตัด OPP TAPE</v>
          </cell>
          <cell r="C207">
            <v>0</v>
          </cell>
          <cell r="D207" t="str">
            <v>อัน</v>
          </cell>
          <cell r="E207" t="str">
            <v>-</v>
          </cell>
          <cell r="F207" t="str">
            <v>-</v>
          </cell>
          <cell r="G207" t="str">
            <v>-</v>
          </cell>
          <cell r="H207">
            <v>30</v>
          </cell>
          <cell r="I207">
            <v>1</v>
          </cell>
          <cell r="J207" t="str">
            <v>-</v>
          </cell>
          <cell r="K207" t="str">
            <v>ติดกล่อง</v>
          </cell>
          <cell r="L207" t="str">
            <v>Supplies</v>
          </cell>
          <cell r="M207" t="str">
            <v>Supplies Storage#1</v>
          </cell>
          <cell r="N207" t="str">
            <v>วนิดา</v>
          </cell>
          <cell r="O207">
            <v>0</v>
          </cell>
          <cell r="P207" t="str">
            <v>General Supply</v>
          </cell>
          <cell r="Q207">
            <v>1</v>
          </cell>
          <cell r="R207">
            <v>0</v>
          </cell>
          <cell r="S207" t="str">
            <v>Finance</v>
          </cell>
        </row>
        <row r="208">
          <cell r="B208" t="str">
            <v>เคเบิ้ลไทส์</v>
          </cell>
          <cell r="C208">
            <v>35</v>
          </cell>
          <cell r="D208" t="str">
            <v>ถุง</v>
          </cell>
          <cell r="E208" t="str">
            <v>-</v>
          </cell>
          <cell r="F208" t="str">
            <v>-</v>
          </cell>
          <cell r="G208" t="str">
            <v>-</v>
          </cell>
          <cell r="H208">
            <v>15</v>
          </cell>
          <cell r="I208" t="str">
            <v>-</v>
          </cell>
          <cell r="J208" t="str">
            <v>-</v>
          </cell>
          <cell r="K208" t="str">
            <v xml:space="preserve">ใช้รัดจัดเก็บสายไฟ </v>
          </cell>
          <cell r="L208" t="str">
            <v>Supplies</v>
          </cell>
          <cell r="M208" t="str">
            <v>Supplies Storage#1</v>
          </cell>
          <cell r="N208" t="str">
            <v>สกนธ์</v>
          </cell>
          <cell r="O208">
            <v>0</v>
          </cell>
          <cell r="P208" t="str">
            <v>General Supply</v>
          </cell>
          <cell r="Q208">
            <v>1</v>
          </cell>
          <cell r="R208">
            <v>35</v>
          </cell>
          <cell r="S208" t="str">
            <v>Finance</v>
          </cell>
        </row>
        <row r="209">
          <cell r="B209" t="str">
            <v>เคเบิ้ลไทม์ ขนาด 4 นิ้ว</v>
          </cell>
          <cell r="C209">
            <v>0</v>
          </cell>
          <cell r="D209" t="str">
            <v>ห่อ</v>
          </cell>
          <cell r="E209" t="str">
            <v>-</v>
          </cell>
          <cell r="F209" t="str">
            <v>-</v>
          </cell>
          <cell r="G209" t="str">
            <v>-</v>
          </cell>
          <cell r="H209">
            <v>7</v>
          </cell>
          <cell r="I209" t="str">
            <v>-</v>
          </cell>
          <cell r="J209" t="str">
            <v>-</v>
          </cell>
          <cell r="K209" t="str">
            <v xml:space="preserve">ใช้รัดจัดเก็บสายไฟ </v>
          </cell>
          <cell r="L209" t="str">
            <v>Supplies</v>
          </cell>
          <cell r="M209" t="str">
            <v>Supplies Storage#1</v>
          </cell>
          <cell r="N209" t="str">
            <v>สกนธ์</v>
          </cell>
          <cell r="O209">
            <v>0</v>
          </cell>
          <cell r="P209" t="str">
            <v>General Supply</v>
          </cell>
          <cell r="Q209">
            <v>1</v>
          </cell>
          <cell r="R209">
            <v>0</v>
          </cell>
          <cell r="S209" t="str">
            <v>Finance</v>
          </cell>
        </row>
        <row r="210">
          <cell r="B210" t="str">
            <v>คลิปหนีบกระดาษตัวเล็ก</v>
          </cell>
          <cell r="C210">
            <v>0</v>
          </cell>
          <cell r="D210" t="str">
            <v>กล่อง</v>
          </cell>
          <cell r="E210" t="str">
            <v>-</v>
          </cell>
          <cell r="F210" t="str">
            <v>-</v>
          </cell>
          <cell r="G210" t="str">
            <v>-</v>
          </cell>
          <cell r="H210">
            <v>15</v>
          </cell>
          <cell r="I210">
            <v>1</v>
          </cell>
          <cell r="J210" t="str">
            <v>-</v>
          </cell>
          <cell r="K210" t="str">
            <v>หนีบกระดาษ</v>
          </cell>
          <cell r="L210" t="str">
            <v>Supplies</v>
          </cell>
          <cell r="M210" t="str">
            <v>Supplies Storage#1</v>
          </cell>
          <cell r="N210" t="str">
            <v>วนิดา</v>
          </cell>
          <cell r="O210">
            <v>0</v>
          </cell>
          <cell r="P210" t="str">
            <v>General Supply</v>
          </cell>
          <cell r="Q210">
            <v>1</v>
          </cell>
          <cell r="R210">
            <v>0</v>
          </cell>
          <cell r="S210" t="str">
            <v>Finance</v>
          </cell>
        </row>
        <row r="211">
          <cell r="B211" t="str">
            <v>คลิบหนีบกระดาษสีดำ</v>
          </cell>
          <cell r="C211">
            <v>0</v>
          </cell>
          <cell r="D211" t="str">
            <v>อัน</v>
          </cell>
          <cell r="E211" t="str">
            <v>-</v>
          </cell>
          <cell r="F211" t="str">
            <v>-</v>
          </cell>
          <cell r="G211" t="str">
            <v>-</v>
          </cell>
          <cell r="H211">
            <v>15</v>
          </cell>
          <cell r="I211">
            <v>15</v>
          </cell>
          <cell r="J211" t="str">
            <v>-</v>
          </cell>
          <cell r="K211" t="str">
            <v>ใช้หนีบการะดาษ</v>
          </cell>
          <cell r="L211" t="str">
            <v>Supplies</v>
          </cell>
          <cell r="M211" t="str">
            <v>Supplies Storage#1</v>
          </cell>
          <cell r="N211" t="str">
            <v>วนิดา</v>
          </cell>
          <cell r="O211">
            <v>1</v>
          </cell>
          <cell r="P211" t="str">
            <v>General Supply</v>
          </cell>
          <cell r="Q211">
            <v>1</v>
          </cell>
          <cell r="R211">
            <v>0</v>
          </cell>
          <cell r="S211" t="str">
            <v>Finance</v>
          </cell>
        </row>
        <row r="212">
          <cell r="B212" t="str">
            <v>ครีมเทียม</v>
          </cell>
          <cell r="C212">
            <v>0</v>
          </cell>
          <cell r="D212" t="str">
            <v>ถุง</v>
          </cell>
          <cell r="E212" t="str">
            <v>-</v>
          </cell>
          <cell r="F212" t="str">
            <v>-</v>
          </cell>
          <cell r="G212" t="str">
            <v>-</v>
          </cell>
          <cell r="H212">
            <v>15</v>
          </cell>
          <cell r="I212">
            <v>1</v>
          </cell>
          <cell r="J212" t="str">
            <v>-</v>
          </cell>
          <cell r="K212" t="str">
            <v>ชงกาแฟ</v>
          </cell>
          <cell r="L212" t="str">
            <v>Supplies</v>
          </cell>
          <cell r="M212" t="str">
            <v>Supplies Storage#1</v>
          </cell>
          <cell r="N212" t="str">
            <v>วนิดา</v>
          </cell>
          <cell r="O212">
            <v>0</v>
          </cell>
          <cell r="P212" t="str">
            <v>General Supply</v>
          </cell>
          <cell r="Q212">
            <v>1</v>
          </cell>
          <cell r="R212">
            <v>0</v>
          </cell>
          <cell r="S212" t="str">
            <v>Finance</v>
          </cell>
        </row>
        <row r="213">
          <cell r="B213" t="str">
            <v>ครีม TANCHO (สำหรับหล่อลื่นแม่พิมพ์)</v>
          </cell>
          <cell r="C213">
            <v>0</v>
          </cell>
          <cell r="D213" t="str">
            <v>กระปุก</v>
          </cell>
          <cell r="E213" t="str">
            <v>-</v>
          </cell>
          <cell r="F213" t="str">
            <v>-</v>
          </cell>
          <cell r="G213" t="str">
            <v>-</v>
          </cell>
          <cell r="H213">
            <v>15</v>
          </cell>
          <cell r="I213">
            <v>1</v>
          </cell>
          <cell r="J213" t="str">
            <v>-</v>
          </cell>
          <cell r="K213" t="str">
            <v xml:space="preserve">เช็ดหน้าแม่พิมพ์ </v>
          </cell>
          <cell r="L213" t="str">
            <v>Supplies</v>
          </cell>
          <cell r="M213" t="str">
            <v>Supplies Storage#1</v>
          </cell>
          <cell r="N213" t="str">
            <v>สกนธ์</v>
          </cell>
          <cell r="O213">
            <v>1</v>
          </cell>
          <cell r="P213" t="str">
            <v>General Supply</v>
          </cell>
          <cell r="Q213">
            <v>1</v>
          </cell>
          <cell r="R213">
            <v>0</v>
          </cell>
          <cell r="S213" t="str">
            <v>Finance</v>
          </cell>
        </row>
        <row r="214">
          <cell r="B214" t="str">
            <v>ขี้ผึ้งนับธนบัตร</v>
          </cell>
          <cell r="C214">
            <v>0</v>
          </cell>
          <cell r="D214" t="str">
            <v>ตลับ</v>
          </cell>
          <cell r="E214" t="str">
            <v>-</v>
          </cell>
          <cell r="F214" t="str">
            <v>-</v>
          </cell>
          <cell r="G214" t="str">
            <v>-</v>
          </cell>
          <cell r="H214">
            <v>15</v>
          </cell>
          <cell r="I214" t="str">
            <v>-</v>
          </cell>
          <cell r="J214" t="str">
            <v>-</v>
          </cell>
          <cell r="K214" t="str">
            <v xml:space="preserve">ขัดชิ้นงาน  </v>
          </cell>
          <cell r="L214" t="str">
            <v>Supplies</v>
          </cell>
          <cell r="M214" t="str">
            <v>Supplies Storage#1</v>
          </cell>
          <cell r="N214" t="str">
            <v>วนิดา</v>
          </cell>
          <cell r="O214">
            <v>2</v>
          </cell>
          <cell r="P214" t="str">
            <v>General Supply</v>
          </cell>
          <cell r="Q214">
            <v>1</v>
          </cell>
          <cell r="R214">
            <v>0</v>
          </cell>
          <cell r="S214" t="str">
            <v>Finance</v>
          </cell>
        </row>
        <row r="215">
          <cell r="B215" t="str">
            <v>กาวร้อน</v>
          </cell>
          <cell r="C215">
            <v>0</v>
          </cell>
          <cell r="D215" t="str">
            <v>ขวด</v>
          </cell>
          <cell r="E215" t="str">
            <v>-</v>
          </cell>
          <cell r="F215" t="str">
            <v>-</v>
          </cell>
          <cell r="G215" t="str">
            <v>-</v>
          </cell>
          <cell r="H215">
            <v>15</v>
          </cell>
          <cell r="I215">
            <v>2</v>
          </cell>
          <cell r="J215" t="str">
            <v>-</v>
          </cell>
          <cell r="K215" t="str">
            <v>ติดของใช้ต่างๆ</v>
          </cell>
          <cell r="L215" t="str">
            <v>Supplies</v>
          </cell>
          <cell r="M215" t="str">
            <v>Supplies Storage#1</v>
          </cell>
          <cell r="N215" t="str">
            <v>สกนธ์</v>
          </cell>
          <cell r="O215">
            <v>11</v>
          </cell>
          <cell r="P215" t="str">
            <v>General Supply</v>
          </cell>
          <cell r="Q215">
            <v>1</v>
          </cell>
          <cell r="R215">
            <v>0</v>
          </cell>
          <cell r="S215" t="str">
            <v>Finance</v>
          </cell>
        </row>
        <row r="216">
          <cell r="B216" t="str">
            <v>กาแฟ</v>
          </cell>
          <cell r="C216">
            <v>0</v>
          </cell>
          <cell r="D216" t="str">
            <v>PACK</v>
          </cell>
          <cell r="E216" t="str">
            <v>-</v>
          </cell>
          <cell r="F216" t="str">
            <v>-</v>
          </cell>
          <cell r="G216" t="str">
            <v>-</v>
          </cell>
          <cell r="H216">
            <v>15</v>
          </cell>
          <cell r="I216">
            <v>1</v>
          </cell>
          <cell r="J216" t="str">
            <v>-</v>
          </cell>
          <cell r="K216" t="str">
            <v>ชงสำหรับลูกค้า</v>
          </cell>
          <cell r="L216" t="str">
            <v>Supplies</v>
          </cell>
          <cell r="M216" t="str">
            <v>Supplies Storage#1</v>
          </cell>
          <cell r="N216" t="str">
            <v>วนิดา</v>
          </cell>
          <cell r="O216">
            <v>2</v>
          </cell>
          <cell r="P216" t="str">
            <v>General Supply</v>
          </cell>
          <cell r="Q216">
            <v>1</v>
          </cell>
          <cell r="R216">
            <v>0</v>
          </cell>
          <cell r="S216" t="str">
            <v>Finance</v>
          </cell>
        </row>
        <row r="217">
          <cell r="B217" t="str">
            <v>กระดาษกาว 1 นิ้ว</v>
          </cell>
          <cell r="C217">
            <v>0</v>
          </cell>
          <cell r="D217" t="str">
            <v>ม้วน</v>
          </cell>
          <cell r="E217" t="str">
            <v>360 ม้วน / กล่อง</v>
          </cell>
          <cell r="F217">
            <v>360</v>
          </cell>
          <cell r="G217" t="str">
            <v>-</v>
          </cell>
          <cell r="H217">
            <v>30</v>
          </cell>
          <cell r="I217">
            <v>10</v>
          </cell>
          <cell r="J217" t="str">
            <v>-</v>
          </cell>
          <cell r="K217" t="str">
            <v>ปิดแท็กงาน</v>
          </cell>
          <cell r="L217" t="str">
            <v>Supplies</v>
          </cell>
          <cell r="M217" t="str">
            <v>Supplies Storage#1</v>
          </cell>
          <cell r="N217" t="str">
            <v>วนิดา</v>
          </cell>
          <cell r="O217">
            <v>0</v>
          </cell>
          <cell r="P217" t="str">
            <v>General Supply</v>
          </cell>
          <cell r="Q217">
            <v>1</v>
          </cell>
          <cell r="R217">
            <v>0</v>
          </cell>
          <cell r="S217" t="str">
            <v>Finance</v>
          </cell>
        </row>
        <row r="218">
          <cell r="B218" t="str">
            <v>กระดาษ A4</v>
          </cell>
          <cell r="C218">
            <v>0</v>
          </cell>
          <cell r="D218" t="str">
            <v>รีม</v>
          </cell>
          <cell r="E218" t="str">
            <v>5 รีม / กล่อง</v>
          </cell>
          <cell r="F218" t="str">
            <v>-</v>
          </cell>
          <cell r="G218" t="str">
            <v>-</v>
          </cell>
          <cell r="H218">
            <v>15</v>
          </cell>
          <cell r="I218">
            <v>20</v>
          </cell>
          <cell r="J218" t="str">
            <v>-</v>
          </cell>
          <cell r="K218" t="str">
            <v>พิมพ์เอกสาร</v>
          </cell>
          <cell r="L218" t="str">
            <v>Supplies</v>
          </cell>
          <cell r="M218" t="str">
            <v>Supplies Storage#1</v>
          </cell>
          <cell r="N218" t="str">
            <v>วนิดา</v>
          </cell>
          <cell r="O218">
            <v>20</v>
          </cell>
          <cell r="P218" t="str">
            <v>General Supply</v>
          </cell>
          <cell r="Q218">
            <v>1</v>
          </cell>
          <cell r="R218">
            <v>0</v>
          </cell>
          <cell r="S218" t="str">
            <v>Finance</v>
          </cell>
        </row>
        <row r="219">
          <cell r="B219" t="str">
            <v>กระดาษ A3</v>
          </cell>
          <cell r="C219">
            <v>0</v>
          </cell>
          <cell r="D219" t="str">
            <v>รีม</v>
          </cell>
          <cell r="E219" t="str">
            <v>-</v>
          </cell>
          <cell r="F219" t="str">
            <v>-</v>
          </cell>
          <cell r="G219" t="str">
            <v>-</v>
          </cell>
          <cell r="H219">
            <v>15</v>
          </cell>
          <cell r="I219">
            <v>1</v>
          </cell>
          <cell r="J219" t="str">
            <v>-</v>
          </cell>
          <cell r="K219" t="str">
            <v>ปริ้นเอกสาร</v>
          </cell>
          <cell r="L219" t="str">
            <v>Supplies</v>
          </cell>
          <cell r="M219" t="str">
            <v>Supplies Storage#1</v>
          </cell>
          <cell r="N219" t="str">
            <v>วนิดา</v>
          </cell>
          <cell r="O219">
            <v>1</v>
          </cell>
          <cell r="P219" t="str">
            <v>General Supply</v>
          </cell>
          <cell r="Q219">
            <v>1</v>
          </cell>
          <cell r="R219">
            <v>0</v>
          </cell>
          <cell r="S219" t="str">
            <v>Finance</v>
          </cell>
        </row>
        <row r="220">
          <cell r="B220" t="str">
            <v>กรรไกรตัดกระดาษ</v>
          </cell>
          <cell r="C220">
            <v>0</v>
          </cell>
          <cell r="D220" t="str">
            <v>อัน</v>
          </cell>
          <cell r="E220" t="str">
            <v>-</v>
          </cell>
          <cell r="F220" t="str">
            <v>-</v>
          </cell>
          <cell r="G220" t="str">
            <v>-</v>
          </cell>
          <cell r="H220">
            <v>15</v>
          </cell>
          <cell r="I220">
            <v>1</v>
          </cell>
          <cell r="J220" t="str">
            <v>-</v>
          </cell>
          <cell r="K220" t="str">
            <v>ตัดกระดาษ</v>
          </cell>
          <cell r="L220" t="str">
            <v>Supplies</v>
          </cell>
          <cell r="M220" t="str">
            <v>Supplies Storage#1</v>
          </cell>
          <cell r="N220" t="str">
            <v>วนิดา</v>
          </cell>
          <cell r="O220">
            <v>0</v>
          </cell>
          <cell r="P220" t="str">
            <v>General Supply</v>
          </cell>
          <cell r="Q220">
            <v>1</v>
          </cell>
          <cell r="R220">
            <v>0</v>
          </cell>
          <cell r="S220" t="str">
            <v>Finance</v>
          </cell>
        </row>
        <row r="221">
          <cell r="B221" t="str">
            <v>Polynic CX เคมีภัณฑ์ป้องกันตะกรันหินปูนในระบบคูลลิ่ง</v>
          </cell>
          <cell r="C221">
            <v>0</v>
          </cell>
          <cell r="D221" t="str">
            <v>ถัง</v>
          </cell>
          <cell r="E221" t="str">
            <v>20 ลิตร / ถัง</v>
          </cell>
          <cell r="F221" t="str">
            <v>-</v>
          </cell>
          <cell r="G221" t="str">
            <v>-</v>
          </cell>
          <cell r="H221">
            <v>7</v>
          </cell>
          <cell r="I221" t="str">
            <v>-</v>
          </cell>
          <cell r="J221" t="str">
            <v>THAI PEEKEN COMPANY LIMITED</v>
          </cell>
          <cell r="K221" t="str">
            <v>ใช้ใส่ระบบคูลิ่ง</v>
          </cell>
          <cell r="L221" t="str">
            <v>Supplies</v>
          </cell>
          <cell r="M221" t="str">
            <v>Supplies Storage#1</v>
          </cell>
          <cell r="N221" t="str">
            <v>วนิดา</v>
          </cell>
          <cell r="O221">
            <v>0</v>
          </cell>
          <cell r="P221" t="str">
            <v>General Supply</v>
          </cell>
          <cell r="Q221">
            <v>1</v>
          </cell>
          <cell r="R221">
            <v>0</v>
          </cell>
          <cell r="S221" t="str">
            <v>Finance</v>
          </cell>
        </row>
        <row r="222">
          <cell r="B222" t="str">
            <v>PVC TAPE 48mm*33mtr (สีเหลือง)</v>
          </cell>
          <cell r="C222">
            <v>59</v>
          </cell>
          <cell r="D222" t="str">
            <v>ม้วน</v>
          </cell>
          <cell r="E222" t="str">
            <v>6 ม้วน /แพ็ค</v>
          </cell>
          <cell r="F222" t="str">
            <v>-</v>
          </cell>
          <cell r="G222" t="str">
            <v>-</v>
          </cell>
          <cell r="H222">
            <v>0</v>
          </cell>
          <cell r="I222" t="str">
            <v>-</v>
          </cell>
          <cell r="J222" t="str">
            <v>บางกอก อินทรูเมนท์ แอนด์ เซอร์วิส จำกัด</v>
          </cell>
          <cell r="K222" t="str">
            <v>ติดพื้น</v>
          </cell>
          <cell r="L222" t="str">
            <v>Supplies</v>
          </cell>
          <cell r="M222" t="str">
            <v>Supplies Storage#1</v>
          </cell>
          <cell r="N222" t="str">
            <v>วนิดา</v>
          </cell>
          <cell r="O222">
            <v>0</v>
          </cell>
          <cell r="P222" t="str">
            <v>General Supply</v>
          </cell>
          <cell r="Q222">
            <v>1</v>
          </cell>
          <cell r="R222">
            <v>59</v>
          </cell>
          <cell r="S222" t="str">
            <v>Finance</v>
          </cell>
        </row>
        <row r="223">
          <cell r="B223" t="str">
            <v>ปากกาไวท์บอร์ด สีแดง</v>
          </cell>
          <cell r="C223">
            <v>0</v>
          </cell>
          <cell r="D223" t="str">
            <v>แท่ง</v>
          </cell>
          <cell r="E223" t="str">
            <v>12 แท่ง /กล่อง</v>
          </cell>
          <cell r="F223" t="str">
            <v>-</v>
          </cell>
          <cell r="G223" t="str">
            <v>-</v>
          </cell>
          <cell r="H223">
            <v>15</v>
          </cell>
          <cell r="I223" t="str">
            <v>-</v>
          </cell>
          <cell r="J223" t="str">
            <v>-</v>
          </cell>
          <cell r="K223" t="str">
            <v>เขียนกระดาน</v>
          </cell>
          <cell r="L223" t="str">
            <v>Supplies</v>
          </cell>
          <cell r="M223" t="str">
            <v>Supplies Storage#1</v>
          </cell>
          <cell r="N223" t="str">
            <v>วนิดา</v>
          </cell>
          <cell r="O223">
            <v>9</v>
          </cell>
          <cell r="P223" t="str">
            <v>General Supply</v>
          </cell>
          <cell r="Q223">
            <v>1</v>
          </cell>
          <cell r="R223">
            <v>0</v>
          </cell>
          <cell r="S223" t="str">
            <v>Finance</v>
          </cell>
        </row>
        <row r="224">
          <cell r="B224" t="str">
            <v>ปากกาไวท์บอร์ด สีดำ</v>
          </cell>
          <cell r="C224">
            <v>0</v>
          </cell>
          <cell r="D224" t="str">
            <v>แท่ง</v>
          </cell>
          <cell r="E224" t="str">
            <v>12 แท่ง /กล่อง</v>
          </cell>
          <cell r="F224" t="str">
            <v>-</v>
          </cell>
          <cell r="G224" t="str">
            <v>-</v>
          </cell>
          <cell r="H224">
            <v>15</v>
          </cell>
          <cell r="I224" t="str">
            <v>-</v>
          </cell>
          <cell r="J224" t="str">
            <v>-</v>
          </cell>
          <cell r="K224" t="str">
            <v>เขียนกระดาน</v>
          </cell>
          <cell r="L224" t="str">
            <v>Supplies</v>
          </cell>
          <cell r="M224" t="str">
            <v>Supplies Storage#1</v>
          </cell>
          <cell r="N224" t="str">
            <v>วนิดา</v>
          </cell>
          <cell r="O224">
            <v>5</v>
          </cell>
          <cell r="P224" t="str">
            <v>General Supply</v>
          </cell>
          <cell r="Q224">
            <v>1</v>
          </cell>
          <cell r="R224">
            <v>0</v>
          </cell>
          <cell r="S224" t="str">
            <v>Finance</v>
          </cell>
        </row>
        <row r="225">
          <cell r="B225" t="str">
            <v>กระดาษใบเสร็จรับเงิน 57*50 mm /58 gsm.</v>
          </cell>
          <cell r="C225">
            <v>0</v>
          </cell>
          <cell r="D225" t="str">
            <v>ม้วน</v>
          </cell>
          <cell r="E225" t="str">
            <v>-</v>
          </cell>
          <cell r="F225" t="str">
            <v>-</v>
          </cell>
          <cell r="G225" t="str">
            <v>-</v>
          </cell>
          <cell r="H225">
            <v>30</v>
          </cell>
          <cell r="I225" t="str">
            <v>-</v>
          </cell>
          <cell r="J225" t="str">
            <v>-</v>
          </cell>
          <cell r="K225" t="str">
            <v>ใส่เครื่องวัดค่าสีสำหรับพิมพ์ข้อมูล</v>
          </cell>
          <cell r="L225" t="str">
            <v>Supplies</v>
          </cell>
          <cell r="M225" t="str">
            <v>Supplies Storage#1</v>
          </cell>
          <cell r="N225" t="str">
            <v>วนิดา</v>
          </cell>
          <cell r="O225">
            <v>2</v>
          </cell>
          <cell r="P225" t="str">
            <v>General Supply</v>
          </cell>
          <cell r="Q225">
            <v>1</v>
          </cell>
          <cell r="R225">
            <v>0</v>
          </cell>
          <cell r="S225" t="str">
            <v>Finance</v>
          </cell>
        </row>
        <row r="226">
          <cell r="B226" t="str">
            <v>คีมตัดชิ้นงาน( ตัวใหญ่ )</v>
          </cell>
          <cell r="C226">
            <v>0</v>
          </cell>
          <cell r="D226" t="str">
            <v>อัน</v>
          </cell>
          <cell r="E226" t="str">
            <v>-</v>
          </cell>
          <cell r="F226" t="str">
            <v>-</v>
          </cell>
          <cell r="G226" t="str">
            <v>KEIBA PL-726 (150mm)</v>
          </cell>
          <cell r="H226">
            <v>30</v>
          </cell>
          <cell r="I226" t="str">
            <v>-</v>
          </cell>
          <cell r="J226" t="str">
            <v>-</v>
          </cell>
          <cell r="K226" t="str">
            <v>ตัดแต่งชิ้นงาน</v>
          </cell>
          <cell r="L226" t="str">
            <v>Tools</v>
          </cell>
          <cell r="M226" t="str">
            <v>Supplies Storage#1</v>
          </cell>
          <cell r="N226" t="str">
            <v>รุ่งทิวา</v>
          </cell>
          <cell r="O226">
            <v>0</v>
          </cell>
          <cell r="P226" t="str">
            <v>General Supply</v>
          </cell>
          <cell r="Q226">
            <v>1</v>
          </cell>
          <cell r="R226">
            <v>0</v>
          </cell>
          <cell r="S226" t="str">
            <v>Finance</v>
          </cell>
        </row>
        <row r="227">
          <cell r="B227" t="str">
            <v>คีมตัดชิ้นงาน( ตัวเล็ก )</v>
          </cell>
          <cell r="C227">
            <v>0</v>
          </cell>
          <cell r="D227" t="str">
            <v>อัน</v>
          </cell>
          <cell r="E227" t="str">
            <v>-</v>
          </cell>
          <cell r="F227" t="str">
            <v>-</v>
          </cell>
          <cell r="G227" t="str">
            <v>KEIBA KM -017 (110mm)</v>
          </cell>
          <cell r="H227">
            <v>30</v>
          </cell>
          <cell r="I227" t="str">
            <v>-</v>
          </cell>
          <cell r="J227" t="str">
            <v>-</v>
          </cell>
          <cell r="K227" t="str">
            <v>ตัดแต่งชิ้นงาน</v>
          </cell>
          <cell r="L227" t="str">
            <v>Tools</v>
          </cell>
          <cell r="M227" t="str">
            <v>Supplies Storage#1</v>
          </cell>
          <cell r="N227" t="str">
            <v>รุ่งทิวา</v>
          </cell>
          <cell r="O227">
            <v>0</v>
          </cell>
          <cell r="P227" t="str">
            <v>General Supply</v>
          </cell>
          <cell r="Q227">
            <v>1</v>
          </cell>
          <cell r="R227">
            <v>0</v>
          </cell>
          <cell r="S227" t="str">
            <v>Finance</v>
          </cell>
        </row>
        <row r="228">
          <cell r="B228" t="str">
            <v>สปริงแม่พิมพ์ 18 x 30 mm.</v>
          </cell>
          <cell r="C228">
            <v>0</v>
          </cell>
          <cell r="D228" t="str">
            <v>Pcs.</v>
          </cell>
          <cell r="E228" t="str">
            <v>-</v>
          </cell>
          <cell r="F228" t="str">
            <v>-</v>
          </cell>
          <cell r="G228" t="str">
            <v>-</v>
          </cell>
          <cell r="H228">
            <v>15</v>
          </cell>
          <cell r="I228" t="str">
            <v>-</v>
          </cell>
          <cell r="J228" t="str">
            <v>-</v>
          </cell>
          <cell r="K228" t="str">
            <v>ใส่หัวฉัดตัดเส้นใย</v>
          </cell>
          <cell r="L228" t="str">
            <v>Spare Parts</v>
          </cell>
          <cell r="M228" t="str">
            <v>Supplies Storage#1</v>
          </cell>
          <cell r="N228" t="str">
            <v>สกนธ์</v>
          </cell>
          <cell r="O228" t="str">
            <v>-</v>
          </cell>
          <cell r="P228" t="str">
            <v>General Supply</v>
          </cell>
          <cell r="Q228">
            <v>1</v>
          </cell>
          <cell r="R228">
            <v>0</v>
          </cell>
          <cell r="S228" t="str">
            <v>Finance</v>
          </cell>
        </row>
      </sheetData>
      <sheetData sheetId="3"/>
      <sheetData sheetId="4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48837BC9-888B-4293-BE63-5472FACAD838}" name="Table4" displayName="Table4" ref="B2:BV8" totalsRowShown="0" headerRowDxfId="75" dataDxfId="74" tableBorderDxfId="73">
  <autoFilter ref="B2:BV8" xr:uid="{3FD6703E-9C79-4FCE-B874-01B2ADBAD12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  <filterColumn colId="28" hiddenButton="1"/>
    <filterColumn colId="29" hiddenButton="1"/>
    <filterColumn colId="30" hiddenButton="1"/>
    <filterColumn colId="31" hiddenButton="1"/>
    <filterColumn colId="32" hiddenButton="1"/>
    <filterColumn colId="33" hiddenButton="1"/>
    <filterColumn colId="34" hiddenButton="1"/>
    <filterColumn colId="35" hiddenButton="1"/>
    <filterColumn colId="36" hiddenButton="1"/>
    <filterColumn colId="37" hiddenButton="1"/>
    <filterColumn colId="38" hiddenButton="1"/>
    <filterColumn colId="39" hiddenButton="1"/>
    <filterColumn colId="40" hiddenButton="1"/>
    <filterColumn colId="41" hiddenButton="1"/>
    <filterColumn colId="42" hiddenButton="1"/>
    <filterColumn colId="43" hiddenButton="1"/>
    <filterColumn colId="44" hiddenButton="1"/>
    <filterColumn colId="45" hiddenButton="1"/>
    <filterColumn colId="46" hiddenButton="1"/>
    <filterColumn colId="47" hiddenButton="1"/>
    <filterColumn colId="48" hiddenButton="1"/>
    <filterColumn colId="49" hiddenButton="1"/>
    <filterColumn colId="50" hiddenButton="1"/>
    <filterColumn colId="51" hiddenButton="1"/>
    <filterColumn colId="52" hiddenButton="1"/>
    <filterColumn colId="53" hiddenButton="1"/>
    <filterColumn colId="54" hiddenButton="1"/>
    <filterColumn colId="55" hiddenButton="1"/>
    <filterColumn colId="56" hiddenButton="1"/>
    <filterColumn colId="57" hiddenButton="1"/>
    <filterColumn colId="58" hiddenButton="1"/>
    <filterColumn colId="59" hiddenButton="1"/>
    <filterColumn colId="60" hiddenButton="1"/>
    <filterColumn colId="61" hiddenButton="1"/>
    <filterColumn colId="62" hiddenButton="1"/>
    <filterColumn colId="63" hiddenButton="1"/>
    <filterColumn colId="64" hiddenButton="1"/>
    <filterColumn colId="65" hiddenButton="1"/>
    <filterColumn colId="66" hiddenButton="1"/>
    <filterColumn colId="67" hiddenButton="1"/>
    <filterColumn colId="68" hiddenButton="1"/>
    <filterColumn colId="69" hiddenButton="1"/>
    <filterColumn colId="70" hiddenButton="1"/>
    <filterColumn colId="71" hiddenButton="1"/>
    <filterColumn colId="72" hiddenButton="1"/>
  </autoFilter>
  <tableColumns count="73">
    <tableColumn id="1" xr3:uid="{604022A7-01A6-44F7-9697-CCA4D23825FC}" name="Step" dataDxfId="72">
      <calculatedColumnFormula>IF(C3&gt;"",(B2+1),(""))</calculatedColumnFormula>
    </tableColumn>
    <tableColumn id="2" xr3:uid="{355B6CF7-14BE-4739-B29D-CCA059DAFD7C}" name="PO No." dataDxfId="71"/>
    <tableColumn id="3" xr3:uid="{E0CB4C59-C9DA-4D70-B7BF-24C64EFDFD08}" name="PR No." dataDxfId="70"/>
    <tableColumn id="4" xr3:uid="{55F48C2E-6454-49C0-8425-B1958177E2AD}" name="Date of Purchase" dataDxfId="69"/>
    <tableColumn id="5" xr3:uid="{71FAEF9A-456A-4D19-BDB0-F61B109B3419}" name="Description" dataDxfId="68"/>
    <tableColumn id="6" xr3:uid="{3EDE087D-CD90-46F3-B9B2-8FAC05CE0B7E}" name="Vendor Name" dataDxfId="67"/>
    <tableColumn id="7" xr3:uid="{11FF4645-C1A1-497A-AFC0-84A381C8E14C}" name="Price / Unit" dataDxfId="66" dataCellStyle="Comma"/>
    <tableColumn id="8" xr3:uid="{8143E625-746D-4DFA-83B2-4CF33117D100}" name="Quanitity of Purchase" dataDxfId="65"/>
    <tableColumn id="9" xr3:uid="{CA9CC695-24A0-4937-90FB-F41A8765241B}" name="Quanitity of Received" dataDxfId="64"/>
    <tableColumn id="10" xr3:uid="{07A54E34-0724-4E28-BD98-076CD1852607}" name="Due to Receive Date" dataDxfId="63"/>
    <tableColumn id="11" xr3:uid="{737801F2-5397-4742-86BA-F9BA7466374F}" name="Actually Received Date" dataDxfId="62"/>
    <tableColumn id="12" xr3:uid="{6AC9D167-E610-4229-956E-23B2F8E96146}" name="พบผลิตภัณฑ์ไม่เป็นไปตามข้อกำหนดและมีการ ออก NCR" dataDxfId="61"/>
    <tableColumn id="13" xr3:uid="{9AB20B34-05C9-49E3-ADD5-47358F2B6488}" name="พบผลิตภัณฑ์ไม่เป็นไปตามข้อกำหนด มีการเครมแลกเปลี่ยนผลิตภัณฑ์" dataDxfId="60"/>
    <tableColumn id="14" xr3:uid="{319C9238-6F5C-46BC-AB0E-99288067E11C}" name="มีเอกสารเช่น Inspection Data, Daily Report, Certificates พร้อมกับสินค้าที่ส่งมอบ" dataDxfId="59"/>
    <tableColumn id="15" xr3:uid="{2E8F622C-F90B-4CD4-A003-E2450F87BB43}" name="บรรจุภัณฑ์ไม่ชำรุดเสียหายหรือสกปรก" dataDxfId="58"/>
    <tableColumn id="16" xr3:uid="{4B8CAEAD-AE61-4A83-8028-531A93C119DA}" name="ปัญหาคุณภาพสินค้าหรือผลิตภัณฑ์ที่ตรวจสอบ ส่งผลกระทบต่อแผนการผลิตและแผนการส่งงานของลูกค้า " dataDxfId="57"/>
    <tableColumn id="17" xr3:uid="{5958FBFD-62A0-42B6-9EB0-2F0743E8AF5D}" name="จำนวนสินค้ามาครบตามใบสั่งซื้อ" dataDxfId="56"/>
    <tableColumn id="18" xr3:uid="{50ADCA08-0DD7-49C0-8494-8564E93A8878}" name="ความถูกต้องของใบส่งสินค้า/ใบกำกับภาษี/Tag" dataDxfId="55"/>
    <tableColumn id="19" xr3:uid="{35AB6706-0534-4954-8DC7-2BAEAB108026}" name="ให้ความร่วมมือในการแก้ไขปัญหาในการจัดการผลิตภัณฑ์ที่ไม่มีไปตามข้อกำหนดหรือการเครมสินค้าเป็นอย่างดี" dataDxfId="54"/>
    <tableColumn id="20" xr3:uid="{9FA816CA-D6F9-4F73-8AD4-04B21FAF7C50}" name="พนักงานส่งของหรือผู้ติดต่อให้ความร่วมมือในการปฏิบัตตามข้อกำหนดของบริษัท" dataDxfId="53"/>
    <tableColumn id="21" xr3:uid="{A09CEC1E-D907-4B3C-BDC0-AFFA32E2BDB9}" name="ส่งสินค้าล่าช้าทำให้เกิดค่าใช้จ่ายพิเศษ Premium freight" dataDxfId="52"/>
    <tableColumn id="22" xr3:uid="{E9E75B6A-D685-431C-80D1-DC7510B6594A}" name="ราคาต่ำกว่าราคาที่กำหนดเดิมและมีแนวโน้มลดลง2" dataDxfId="51"/>
    <tableColumn id="23" xr3:uid="{FBBE6AC4-121B-4343-AF30-C7F9154E590E}" name="ราคาสูงกว่าราคาที่กำหนดเดิมและมีแนวโน้มเพิ่มขึ้น " dataDxfId="50"/>
    <tableColumn id="24" xr3:uid="{5D0D225B-9A39-462D-A187-703CBCCEA95F}" name="ส่งสินค้าล่าช้ากว่าเวลากำหนดมากกว่า 3 วัน" dataDxfId="49"/>
    <tableColumn id="25" xr3:uid="{3BB10346-24B1-4F5E-A7BF-E5D8F2B2A2E0}" name="แจ้งข้อมูลการขอส่งสินค้าหรือจำนวนสินค้าไม่ได้ตามที่สั่งซื้อ น้อยกว่า 3 วันก่อนครบกำหนดการส่งมอบ" dataDxfId="48"/>
    <tableColumn id="26" xr3:uid="{276E4BAF-AAD2-4135-85E7-E46C30F4A015}" name="สามารถจัดส่งสินค้าเร็วกว่าเวลาที่กำหนดเมื่อมีความต้องการใช้สินค้าเร่งด่วน" dataDxfId="47"/>
    <tableColumn id="27" xr3:uid="{15D1246E-250E-425C-B0FC-36B45F5E9659}" name="ความสม่ำเสมอของคุณาพสินค้าหรือบริการ" dataDxfId="46">
      <calculatedColumnFormula>IF(O3="ไม่ครบ",1,0)</calculatedColumnFormula>
    </tableColumn>
    <tableColumn id="28" xr3:uid="{F38DEF08-8128-4149-86DC-6CB9056D0429}" name="Column3" dataDxfId="45">
      <calculatedColumnFormula>IF(O3="พบ",1,0)</calculatedColumnFormula>
    </tableColumn>
    <tableColumn id="29" xr3:uid="{F9E4E4BD-16CE-49B4-82F7-AA80906A1C4E}" name="Column4" dataDxfId="44">
      <calculatedColumnFormula>IF(R3="ไม่ครบ",1,0)</calculatedColumnFormula>
    </tableColumn>
    <tableColumn id="30" xr3:uid="{7219376F-BC6E-4D34-8FFF-2A8355AB1656}" name="Column5" dataDxfId="43">
      <calculatedColumnFormula>IF(S3="ไม่ถูกต้อง",1,0)</calculatedColumnFormula>
    </tableColumn>
    <tableColumn id="31" xr3:uid="{79B7D8C0-49C4-4DA7-9518-0C5278E9271E}" name="Column6" dataDxfId="42">
      <calculatedColumnFormula>IF(SUM(AB3:AE3)&gt;0,(1),(0))</calculatedColumnFormula>
    </tableColumn>
    <tableColumn id="32" xr3:uid="{D956E265-94A8-4956-8107-EE9AE44A04C2}" name="อัตราการเกิดปัญหาหรือข้อร้องเรียนต่าง ๆ" dataDxfId="41">
      <calculatedColumnFormula>IF(M3="มี NCR",1,0)</calculatedColumnFormula>
    </tableColumn>
    <tableColumn id="33" xr3:uid="{0A77911A-795B-44B9-90A1-71DF49A018C2}" name="Column7" dataDxfId="40">
      <calculatedColumnFormula>IF(N3="มีการเครมสินค้า",1,0)</calculatedColumnFormula>
    </tableColumn>
    <tableColumn id="34" xr3:uid="{E8041CB6-7849-4C89-ACDA-6FD577879D67}" name="Column8" dataDxfId="39">
      <calculatedColumnFormula>IF(SUM(AG3:AH3)&gt;0,(1),(0))</calculatedColumnFormula>
    </tableColumn>
    <tableColumn id="35" xr3:uid="{718B9710-36D5-404E-A90C-46DCDB91E710}" name="การตอบกลับปัญหาด้านข้อร้องเรียนด้านคุณภาพ" dataDxfId="38">
      <calculatedColumnFormula>IF(T3="ไม่ใช่",1,0)</calculatedColumnFormula>
    </tableColumn>
    <tableColumn id="36" xr3:uid="{7CF7049A-C81D-405D-87BB-99C16B6F72D1}" name="ความสามารถในการแก้ไขและป้องกันปัญหา" dataDxfId="37">
      <calculatedColumnFormula>IF(M3="มี NCR ปัญหาเดิม",1,0)</calculatedColumnFormula>
    </tableColumn>
    <tableColumn id="37" xr3:uid="{580FC0E0-F198-44CA-A143-7A7CC142853C}" name="ผลกระทบถึงลูกค้าหยุดสายการผลิต" dataDxfId="36">
      <calculatedColumnFormula>IF(Q3="พบ",1,0)</calculatedColumnFormula>
    </tableColumn>
    <tableColumn id="38" xr3:uid="{6350F492-5029-46C1-AC49-35EFE775E98D}" name="ความเสียหายทำให้เกิดค่าใช้จ่ายพิเศษ" dataDxfId="35">
      <calculatedColumnFormula>IF(V3="ใช่",1,0)</calculatedColumnFormula>
    </tableColumn>
    <tableColumn id="39" xr3:uid="{27A8B361-5334-42D7-8660-165FBEC55E1B}" name="ปรับลดราคาสินค้า / บริการ" dataDxfId="34">
      <calculatedColumnFormula>IF(W3="ใช่",1,0)</calculatedColumnFormula>
    </tableColumn>
    <tableColumn id="40" xr3:uid="{3775DB11-2DCD-4AFB-B0C7-AB003579F0E0}" name="ปรับขึ้นราคาสินค้า / บริการ" dataDxfId="33">
      <calculatedColumnFormula>IF(X3="ใช่",1,0)</calculatedColumnFormula>
    </tableColumn>
    <tableColumn id="41" xr3:uid="{1257200A-C38F-454D-AA2E-9EC0390B0289}" name="ความสามารถในการจัดส่งสินค้า" dataDxfId="32">
      <calculatedColumnFormula>IF(Y3="ใช่",1,0)</calculatedColumnFormula>
    </tableColumn>
    <tableColumn id="42" xr3:uid="{99CCB4E3-0011-44C9-8C5A-C70536E2408E}" name="การแจ้งข้อมูลการเปลี่ยนแปลงการส่งมอบ น้อยกว่า 5 วันก่อนการส่งมอบ" dataDxfId="31">
      <calculatedColumnFormula>IF(Z3="ใช่",1,0)</calculatedColumnFormula>
    </tableColumn>
    <tableColumn id="43" xr3:uid="{79F6E276-4594-43A9-8D64-D46FF674E9DF}" name="ความสามารถในการจัดส่งสินค้าในกรณีเร่งด่วน" dataDxfId="30">
      <calculatedColumnFormula>IF(AA3="ใช่",1,0)</calculatedColumnFormula>
    </tableColumn>
    <tableColumn id="44" xr3:uid="{DC7059BC-AFE8-4019-B929-E724B231DB94}" name="คุณภาพ และการบริการ" dataDxfId="29"/>
    <tableColumn id="45" xr3:uid="{951D7E21-3AFD-4EE8-99E5-B97D66368CC6}" name="การส่งมอบ และการบริการ " dataDxfId="28"/>
    <tableColumn id="46" xr3:uid="{18540310-4863-41C2-8AA4-D4112587FADE}" name="การให้ความร่วมมือต่อบริษัท และลูกค้าในการรักษาความสะอาด และความเป็นระเบียบเรียบร้อย" dataDxfId="27"/>
    <tableColumn id="47" xr3:uid="{ADEFC6DC-4A8B-4E90-90F8-FBC6EB0AEE7F}" name="คัดแยก และทิ้งขยะ ตามประเภทที่ บริษัท หรือลูกค้ากำหนดไว้อย่างถูกต้อง " dataDxfId="26"/>
    <tableColumn id="48" xr3:uid="{BD091418-3DE3-41B9-98FD-BD7DB3D2F79A}" name="ห้ความร่วมมือในการอนุรักษ์ทรัพยากรของบริษัท หรือของลูกค้า เช่น ปิดน้ำ ปิดไฟฟ้าเมื่อไม่ใช้งาน ฯลฯ" dataDxfId="25"/>
    <tableColumn id="49" xr3:uid="{5E217E62-5262-4C1D-B3C0-BB4B53200B04}" name="การก่อมลภาวะต่างๆ เช่น  น้ำมันหรือสารเคมีหกรั่วไหล / ฝุ่น,ควันดำ,ฟูมโลหะ,กลิ่น หรือไอเคมี / เสียงดัง / ความร้อนฯลฯ" dataDxfId="24"/>
    <tableColumn id="50" xr3:uid="{EFC8CB09-A846-4E72-9D34-2FE1841A24DA}" name="อุบัติเหตุ หรือการมีส่วนร่วมในการก่อให้เกิดอุบัติเหตุระหว่างการจัดซื้อ/จัดจ้าง " dataDxfId="23"/>
    <tableColumn id="51" xr3:uid="{5EBE9D39-DD5C-4219-8E45-0FE993AA06A2}" name="พฤติการณ์ที่ไม่ปลอดภัย เช่น การขับขี่ยานพาหนะที่ไม่เหมาะสม,การทำงานที่เสี่ยงอันตรายโดยไม่มีการควบคุมหรือการป้องกัน,การไม่ปฏิบัติตามกฎหมาย สัญลักษณ์ หรือป้ายเตือน กฎความปลอดภัย ของบริษัท และของลูกค้า เป็นต้น" dataDxfId="22"/>
    <tableColumn id="52" xr3:uid="{F709D5DC-9415-418F-BFFD-375DC73CA102}" name="ได้รับการรับรอง ISO/IEC17025 ในขอบข่ายที่ใช้บริการ" dataDxfId="21"/>
    <tableColumn id="53" xr3:uid="{95985898-8D12-43A8-A234-E4534B76B9C5}" name="เป็นบริษัทผู้ผลิต หรือ ได้รับการรับรองความสามารถในการสอบเทียบ จาก บ.ผู้ผลิต" dataDxfId="20"/>
    <tableColumn id="54" xr3:uid="{E12E784F-3306-46C1-B552-645AC5CFC5E6}" name="ได้รับการรับรองจากลูกค้า" dataDxfId="19"/>
    <tableColumn id="55" xr3:uid="{04D4F298-EFDE-4109-B955-2C95D313A73B}" name="การรายงานผลการสอบเทียบสามารถสอบกลับถึงมาตรฐานระดับชาติได้" dataDxfId="18"/>
    <tableColumn id="56" xr3:uid="{7A2545AA-8934-472C-B381-B79EA214DAFA}" name="BMC อยู่ในเกณฑ์ที่เหมาะสม(4 ถึง 10 เท่า ของ accuracyของเครื่องมือที่ใช้บริการ)" dataDxfId="17"/>
    <tableColumn id="57" xr3:uid="{C78C3694-483B-4059-A1EB-1769082A7F7F}" name="ในกรณีที่ผลของการวัด Out of Spec. สามารถปรับแต่งให้อยู่ใน Spec." dataDxfId="16"/>
    <tableColumn id="58" xr3:uid="{7621A735-A612-4E5D-9E63-C1FDC3D6D09D}" name="การให้คำปรึกษากรณีมีข้อสงสัยในผลการสอบเทียบ " dataDxfId="15"/>
    <tableColumn id="59" xr3:uid="{3FE91FC9-3AE9-4470-B9CA-FCA8F6C66DE6}" name="การให้คำปรึกษาเกี่ยวกับความรู้ทางด้านการสอบเทียบ " dataDxfId="14"/>
    <tableColumn id="60" xr3:uid="{8C212F8D-E969-4F9D-B1CD-10B50FAC0CE4}" name="คุณภาพการขนย้ายเครื่องมือ(มีการป้องกันความเสียหายระหว่างการขนย้าย) " dataDxfId="13"/>
    <tableColumn id="61" xr3:uid="{FFD72BDE-FA35-42EC-9074-77F80F1A5ADF}" name="คุณภาพของเครื่องมือหลังการสอบเทียบ" dataDxfId="12"/>
    <tableColumn id="62" xr3:uid="{50F9A859-76DC-4A41-A725-CB787B72DAFF}" name="สอบเทียบเสร็จในเวลาที่นัดหมาย" dataDxfId="11"/>
    <tableColumn id="63" xr3:uid="{1E68F1B6-5A7F-41B3-8697-F5D9822AB85B}" name="ให้บริการสอบเทียบได้ตามเวลาที่ต้องการในกรณีเร่งด่วน" dataDxfId="10"/>
    <tableColumn id="64" xr3:uid="{56C34949-5C0E-4768-A111-8FB718B03F41}" name="ราคาต่ำกว่าราคาที่กำหนดเดิมและมีแนวโน้มลดลง" dataDxfId="9"/>
    <tableColumn id="65" xr3:uid="{1C7B81C2-094A-462C-A017-47AF636C6CA0}" name="ราคาเท่ากับราคาเดิม " dataDxfId="8"/>
    <tableColumn id="66" xr3:uid="{C4E5BF9A-2319-44BD-8BEA-C9F4CD1E2B82}" name="ราคาสูงกว่าราคาที่กำหนดเดิมและมีแนวโน้มเพิ่มขึ้น" dataDxfId="7"/>
    <tableColumn id="72" xr3:uid="{A6C38561-34D9-4142-ABC7-CF467874CB2A}" name="พนักงานส่งของหรือผู้ติดต่อให้ความร่วมมือในการปฏิบัตตามข้อกำหนดของบริษัท2" dataDxfId="6">
      <calculatedColumnFormula>IF(U3="ให้ความร่วมมือ",1,0)</calculatedColumnFormula>
    </tableColumn>
    <tableColumn id="67" xr3:uid="{C4286FC4-D27A-4D83-BF29-192B3A822FB2}" name="Month" dataDxfId="5">
      <calculatedColumnFormula>DATE(YEAR(L3),MONTH(L3),1)</calculatedColumnFormula>
    </tableColumn>
    <tableColumn id="68" xr3:uid="{582F9D25-7107-4790-9939-A3F86FE6AEF2}" name="Quarter" dataDxfId="4">
      <calculatedColumnFormula>LOOKUP(MONTH(K3),{1,1;2,1;3,1;4,1;5,1;6,1;7,2;8,2;9,2;10,2;11,2;12,2})</calculatedColumnFormula>
    </tableColumn>
    <tableColumn id="69" xr3:uid="{0893A217-9ACA-4770-B420-87AAC06D409C}" name="Supplier&amp;Quarter" dataDxfId="3">
      <calculatedColumnFormula>G3&amp;" - "&amp;" Quarter "&amp;BR3</calculatedColumnFormula>
    </tableColumn>
    <tableColumn id="70" xr3:uid="{91BB19CA-DD6E-4EB7-9B22-D98625B40551}" name="เดือน2" dataDxfId="2">
      <calculatedColumnFormula>LOOKUP(MONTH(L3),{1,1;2,2;3,3;4,4;5,5;6,6;7,7;8,8;9,9;10,10;11,11;12,12})</calculatedColumnFormula>
    </tableColumn>
    <tableColumn id="71" xr3:uid="{35371185-3A6E-4DB0-8E6B-010223F466E6}" name="Supplier&amp;month" dataDxfId="1">
      <calculatedColumnFormula>DataInput!$G3&amp;" เดือน "&amp;BT3</calculatedColumnFormula>
    </tableColumn>
    <tableColumn id="73" xr3:uid="{20F043FD-A7D6-42ED-9C86-EDBE950CFB44}" name="Column1" dataDxfId="0">
      <calculatedColumnFormula>TEXT(L3,"mmmm")</calculatedColumnFormula>
    </tableColumn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Paper">
      <a:dk1>
        <a:sysClr val="windowText" lastClr="000000"/>
      </a:dk1>
      <a:lt1>
        <a:sysClr val="window" lastClr="FFFFFF"/>
      </a:lt1>
      <a:dk2>
        <a:srgbClr val="444D26"/>
      </a:dk2>
      <a:lt2>
        <a:srgbClr val="FEFAC9"/>
      </a:lt2>
      <a:accent1>
        <a:srgbClr val="A5B592"/>
      </a:accent1>
      <a:accent2>
        <a:srgbClr val="F3A447"/>
      </a:accent2>
      <a:accent3>
        <a:srgbClr val="E7BC29"/>
      </a:accent3>
      <a:accent4>
        <a:srgbClr val="D092A7"/>
      </a:accent4>
      <a:accent5>
        <a:srgbClr val="9C85C0"/>
      </a:accent5>
      <a:accent6>
        <a:srgbClr val="809EC2"/>
      </a:accent6>
      <a:hlink>
        <a:srgbClr val="8E58B6"/>
      </a:hlink>
      <a:folHlink>
        <a:srgbClr val="7F6F6F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34" Type="http://schemas.openxmlformats.org/officeDocument/2006/relationships/ctrlProp" Target="../ctrlProps/ctrlProp7.x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ctrlProp" Target="../ctrlProps/ctrlProp6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ctrlProp" Target="../ctrlProps/ctrlProp2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32" Type="http://schemas.openxmlformats.org/officeDocument/2006/relationships/ctrlProp" Target="../ctrlProps/ctrlProp5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trlProp" Target="../ctrlProps/ctrlProp1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ctrlProp" Target="../ctrlProps/ctrlProp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trlProp" Target="../ctrlProps/ctrlProp3.xml"/><Relationship Id="rId35" Type="http://schemas.openxmlformats.org/officeDocument/2006/relationships/ctrlProp" Target="../ctrlProps/ctrlProp8.xml"/><Relationship Id="rId8" Type="http://schemas.openxmlformats.org/officeDocument/2006/relationships/control" Target="../activeX/activeX3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42577A-1828-4A03-B787-9D2D212B0AE4}">
  <sheetPr codeName="Sheet2">
    <tabColor rgb="FFC00000"/>
  </sheetPr>
  <dimension ref="A1:S200"/>
  <sheetViews>
    <sheetView workbookViewId="0">
      <selection activeCell="F1" sqref="F1:F200"/>
    </sheetView>
  </sheetViews>
  <sheetFormatPr defaultRowHeight="15"/>
  <cols>
    <col min="1" max="1" width="6.5703125" bestFit="1" customWidth="1"/>
    <col min="2" max="2" width="11.140625" bestFit="1" customWidth="1"/>
    <col min="3" max="3" width="7.7109375" bestFit="1" customWidth="1"/>
    <col min="4" max="4" width="7.7109375" style="8" customWidth="1"/>
    <col min="5" max="5" width="14.42578125" style="7" bestFit="1" customWidth="1"/>
    <col min="6" max="6" width="12" customWidth="1"/>
    <col min="8" max="8" width="15.85546875" style="1" bestFit="1" customWidth="1"/>
    <col min="9" max="9" width="17" bestFit="1" customWidth="1"/>
    <col min="13" max="13" width="9.5703125" bestFit="1" customWidth="1"/>
    <col min="14" max="14" width="16.28515625" bestFit="1" customWidth="1"/>
    <col min="15" max="15" width="84.85546875" bestFit="1" customWidth="1"/>
    <col min="16" max="16" width="82" bestFit="1" customWidth="1"/>
    <col min="17" max="17" width="84.85546875" bestFit="1" customWidth="1"/>
    <col min="18" max="18" width="10.85546875" bestFit="1" customWidth="1"/>
    <col min="19" max="19" width="64.7109375" bestFit="1" customWidth="1"/>
  </cols>
  <sheetData>
    <row r="1" spans="1:19">
      <c r="A1" t="s">
        <v>112</v>
      </c>
      <c r="B1" t="s">
        <v>115</v>
      </c>
      <c r="C1" t="s">
        <v>118</v>
      </c>
      <c r="D1" s="8">
        <v>7</v>
      </c>
      <c r="E1" s="7">
        <v>50</v>
      </c>
      <c r="F1" t="str">
        <f>DataInput!C4</f>
        <v>PO2018-001</v>
      </c>
      <c r="G1">
        <v>0</v>
      </c>
      <c r="H1" s="1" t="s">
        <v>49</v>
      </c>
      <c r="I1" t="s">
        <v>52</v>
      </c>
      <c r="J1" t="s">
        <v>54</v>
      </c>
      <c r="K1" t="s">
        <v>56</v>
      </c>
      <c r="L1" t="s">
        <v>57</v>
      </c>
      <c r="M1" t="s">
        <v>59</v>
      </c>
      <c r="N1" t="s">
        <v>61</v>
      </c>
      <c r="O1" t="e">
        <f>#REF!</f>
        <v>#REF!</v>
      </c>
      <c r="P1" t="e">
        <f>#REF!</f>
        <v>#REF!</v>
      </c>
      <c r="Q1" t="e">
        <f>#REF!</f>
        <v>#REF!</v>
      </c>
      <c r="R1" s="31" t="s">
        <v>99</v>
      </c>
    </row>
    <row r="2" spans="1:19">
      <c r="A2" t="s">
        <v>113</v>
      </c>
      <c r="B2" t="s">
        <v>116</v>
      </c>
      <c r="C2" t="s">
        <v>119</v>
      </c>
      <c r="D2" s="8">
        <v>7</v>
      </c>
      <c r="E2" s="7">
        <v>10</v>
      </c>
      <c r="F2" t="str">
        <f>DataInput!C5</f>
        <v>PO2018-002</v>
      </c>
      <c r="G2">
        <v>2</v>
      </c>
      <c r="H2" s="1" t="s">
        <v>50</v>
      </c>
      <c r="I2" t="s">
        <v>53</v>
      </c>
      <c r="J2" t="s">
        <v>55</v>
      </c>
      <c r="K2" t="s">
        <v>48</v>
      </c>
      <c r="L2" t="s">
        <v>58</v>
      </c>
      <c r="M2" t="s">
        <v>60</v>
      </c>
      <c r="N2" t="s">
        <v>62</v>
      </c>
      <c r="O2" t="e">
        <f>#REF!</f>
        <v>#REF!</v>
      </c>
      <c r="P2" t="e">
        <f>#REF!</f>
        <v>#REF!</v>
      </c>
      <c r="Q2" t="e">
        <f>#REF!</f>
        <v>#REF!</v>
      </c>
      <c r="R2" s="31" t="s">
        <v>100</v>
      </c>
      <c r="S2" t="str">
        <f t="array" ref="S2">INDEX($B$1:$B$200,MATCH(0,COUNTIF($S$1:S1,$B$1:$B$200),0))</f>
        <v>สมใจ สายสี่</v>
      </c>
    </row>
    <row r="3" spans="1:19">
      <c r="A3" t="s">
        <v>114</v>
      </c>
      <c r="B3" t="s">
        <v>117</v>
      </c>
      <c r="C3" t="s">
        <v>120</v>
      </c>
      <c r="D3" s="8">
        <v>7</v>
      </c>
      <c r="E3" s="7">
        <v>20</v>
      </c>
      <c r="F3" t="str">
        <f>DataInput!C6</f>
        <v>PO2018-003</v>
      </c>
      <c r="G3">
        <v>0</v>
      </c>
      <c r="H3" s="1" t="s">
        <v>51</v>
      </c>
      <c r="O3" t="e">
        <f>#REF!</f>
        <v>#REF!</v>
      </c>
      <c r="P3" t="e">
        <f>#REF!</f>
        <v>#REF!</v>
      </c>
      <c r="Q3" t="e">
        <f>#REF!</f>
        <v>#REF!</v>
      </c>
      <c r="R3" s="31" t="s">
        <v>101</v>
      </c>
      <c r="S3" t="str">
        <f t="array" ref="S3">INDEX($B$1:$B$200,MATCH(0,COUNTIF($S$1:S2,$B$1:$B$200),0))</f>
        <v>Seven</v>
      </c>
    </row>
    <row r="4" spans="1:19">
      <c r="B4" t="str">
        <f>IF(ISBLANK(A4),"",IF(ISERROR(VLOOKUP(A4,[1]ทะเบียนรายการสินค้า!$B$3:$S$499,9,FALSE)),"-",VLOOKUP(A4,[1]ทะเบียนรายการสินค้า!$B$3:$S$499,9,FALSE)))</f>
        <v/>
      </c>
      <c r="C4" t="str">
        <f>IF(ISBLANK(A4),"",IF(ISERROR(VLOOKUP(A4,[1]ทะเบียนรายการสินค้า!$B$3:$S$499,3,FALSE)),"-",VLOOKUP(A4,[1]ทะเบียนรายการสินค้า!$B$3:$S$499,3,FALSE)))</f>
        <v/>
      </c>
      <c r="D4" s="8" t="str">
        <f>IF(ISBLANK(A4),"",IF(ISERROR(VLOOKUP(A4,[1]ทะเบียนรายการสินค้า!$B$3:$S$499,7,FALSE)),"-",VLOOKUP(A4,[1]ทะเบียนรายการสินค้า!$B$3:$S$499,7,FALSE)))</f>
        <v/>
      </c>
      <c r="E4" s="7" t="str">
        <f>IF(ISBLANK(A4),"",IF(ISERROR(VLOOKUP(A4,[1]ทะเบียนรายการสินค้า!$B$3:$S$499,2,FALSE)),"-",VLOOKUP(A4,[1]ทะเบียนรายการสินค้า!$B$3:$S$499,2,FALSE)))</f>
        <v/>
      </c>
      <c r="F4" t="str">
        <f>DataInput!C7</f>
        <v>PO2018-004</v>
      </c>
      <c r="G4">
        <v>0</v>
      </c>
      <c r="O4" t="e">
        <f>#REF!</f>
        <v>#REF!</v>
      </c>
      <c r="P4" t="e">
        <f>#REF!</f>
        <v>#REF!</v>
      </c>
      <c r="Q4" t="e">
        <f>#REF!</f>
        <v>#REF!</v>
      </c>
      <c r="R4" s="31" t="s">
        <v>102</v>
      </c>
      <c r="S4" t="str">
        <f t="array" ref="S4">INDEX($B$1:$B$200,MATCH(0,COUNTIF($S$1:S3,$B$1:$B$200),0))</f>
        <v>Top</v>
      </c>
    </row>
    <row r="5" spans="1:19">
      <c r="C5" t="str">
        <f>IF(ISBLANK(A5),"",IF(ISERROR(VLOOKUP(A5,[1]ทะเบียนรายการสินค้า!$B$3:$S$499,3,FALSE)),"-",VLOOKUP(A5,[1]ทะเบียนรายการสินค้า!$B$3:$S$499,3,FALSE)))</f>
        <v/>
      </c>
      <c r="D5" s="8" t="str">
        <f>IF(ISBLANK(A5),"",IF(ISERROR(VLOOKUP(A5,[1]ทะเบียนรายการสินค้า!$B$3:$S$499,7,FALSE)),"-",VLOOKUP(A5,[1]ทะเบียนรายการสินค้า!$B$3:$S$499,7,FALSE)))</f>
        <v/>
      </c>
      <c r="E5" s="7" t="str">
        <f>IF(ISBLANK(A5),"",IF(ISERROR(VLOOKUP(A5,[1]ทะเบียนรายการสินค้า!$B$3:$S$499,2,FALSE)),"-",VLOOKUP(A5,[1]ทะเบียนรายการสินค้า!$B$3:$S$499,2,FALSE)))</f>
        <v/>
      </c>
      <c r="F5" t="str">
        <f>DataInput!C8</f>
        <v>PO2018-004</v>
      </c>
      <c r="G5">
        <v>1</v>
      </c>
      <c r="O5" t="e">
        <f>#REF!</f>
        <v>#REF!</v>
      </c>
      <c r="P5" t="e">
        <f>#REF!</f>
        <v>#REF!</v>
      </c>
      <c r="Q5" t="e">
        <f>#REF!</f>
        <v>#REF!</v>
      </c>
      <c r="R5" s="31" t="s">
        <v>103</v>
      </c>
      <c r="S5">
        <f t="array" ref="S5">INDEX($B$1:$B$200,MATCH(0,COUNTIF($S$1:S4,$B$1:$B$200),0))</f>
        <v>0</v>
      </c>
    </row>
    <row r="6" spans="1:19">
      <c r="C6" t="str">
        <f>IF(ISBLANK(A6),"",IF(ISERROR(VLOOKUP(A6,[1]ทะเบียนรายการสินค้า!$B$3:$S$499,3,FALSE)),"-",VLOOKUP(A6,[1]ทะเบียนรายการสินค้า!$B$3:$S$499,3,FALSE)))</f>
        <v/>
      </c>
      <c r="D6" s="8" t="str">
        <f>IF(ISBLANK(A6),"",IF(ISERROR(VLOOKUP(A6,[1]ทะเบียนรายการสินค้า!$B$3:$S$499,7,FALSE)),"-",VLOOKUP(A6,[1]ทะเบียนรายการสินค้า!$B$3:$S$499,7,FALSE)))</f>
        <v/>
      </c>
      <c r="E6" s="7" t="str">
        <f>IF(ISBLANK(A6),"",IF(ISERROR(VLOOKUP(A6,[1]ทะเบียนรายการสินค้า!$B$3:$S$499,2,FALSE)),"-",VLOOKUP(A6,[1]ทะเบียนรายการสินค้า!$B$3:$S$499,2,FALSE)))</f>
        <v/>
      </c>
      <c r="F6">
        <f>DataInput!C9</f>
        <v>0</v>
      </c>
      <c r="G6">
        <v>2</v>
      </c>
      <c r="O6" t="e">
        <f>#REF!</f>
        <v>#REF!</v>
      </c>
      <c r="P6" t="e">
        <f>#REF!</f>
        <v>#REF!</v>
      </c>
      <c r="Q6" t="e">
        <f>#REF!</f>
        <v>#REF!</v>
      </c>
      <c r="R6" s="31" t="s">
        <v>104</v>
      </c>
      <c r="S6" t="e">
        <f t="array" ref="S6">INDEX($B$1:$B$200,MATCH(0,COUNTIF($S$1:S5,$B$1:$B$200),0))</f>
        <v>#N/A</v>
      </c>
    </row>
    <row r="7" spans="1:19">
      <c r="C7" t="str">
        <f>IF(ISBLANK(A7),"",IF(ISERROR(VLOOKUP(A7,[1]ทะเบียนรายการสินค้า!$B$3:$S$499,3,FALSE)),"-",VLOOKUP(A7,[1]ทะเบียนรายการสินค้า!$B$3:$S$499,3,FALSE)))</f>
        <v/>
      </c>
      <c r="D7" s="8" t="str">
        <f>IF(ISBLANK(A7),"",IF(ISERROR(VLOOKUP(A7,[1]ทะเบียนรายการสินค้า!$B$3:$S$499,7,FALSE)),"-",VLOOKUP(A7,[1]ทะเบียนรายการสินค้า!$B$3:$S$499,7,FALSE)))</f>
        <v/>
      </c>
      <c r="E7" s="7" t="str">
        <f>IF(ISBLANK(A7),"",IF(ISERROR(VLOOKUP(A7,[1]ทะเบียนรายการสินค้า!$B$3:$S$499,2,FALSE)),"-",VLOOKUP(A7,[1]ทะเบียนรายการสินค้า!$B$3:$S$499,2,FALSE)))</f>
        <v/>
      </c>
      <c r="F7">
        <f>DataInput!C10</f>
        <v>0</v>
      </c>
      <c r="G7">
        <v>3</v>
      </c>
      <c r="O7" t="e">
        <f>#REF!</f>
        <v>#REF!</v>
      </c>
      <c r="P7" t="e">
        <f>#REF!</f>
        <v>#REF!</v>
      </c>
      <c r="Q7" t="e">
        <f>#REF!</f>
        <v>#REF!</v>
      </c>
      <c r="R7" s="31" t="s">
        <v>105</v>
      </c>
      <c r="S7" t="e">
        <f t="array" ref="S7">INDEX($B$1:$B$200,MATCH(0,COUNTIF($S$1:S6,$B$1:$B$200),0))</f>
        <v>#N/A</v>
      </c>
    </row>
    <row r="8" spans="1:19">
      <c r="C8" t="str">
        <f>IF(ISBLANK(A8),"",IF(ISERROR(VLOOKUP(A8,[1]ทะเบียนรายการสินค้า!$B$3:$S$499,3,FALSE)),"-",VLOOKUP(A8,[1]ทะเบียนรายการสินค้า!$B$3:$S$499,3,FALSE)))</f>
        <v/>
      </c>
      <c r="D8" s="8" t="str">
        <f>IF(ISBLANK(A8),"",IF(ISERROR(VLOOKUP(A8,[1]ทะเบียนรายการสินค้า!$B$3:$S$499,7,FALSE)),"-",VLOOKUP(A8,[1]ทะเบียนรายการสินค้า!$B$3:$S$499,7,FALSE)))</f>
        <v/>
      </c>
      <c r="E8" s="7" t="str">
        <f>IF(ISBLANK(A8),"",IF(ISERROR(VLOOKUP(A8,[1]ทะเบียนรายการสินค้า!$B$3:$S$499,2,FALSE)),"-",VLOOKUP(A8,[1]ทะเบียนรายการสินค้า!$B$3:$S$499,2,FALSE)))</f>
        <v/>
      </c>
      <c r="F8">
        <f>DataInput!C11</f>
        <v>0</v>
      </c>
      <c r="G8">
        <v>4</v>
      </c>
      <c r="O8" t="e">
        <f>#REF!</f>
        <v>#REF!</v>
      </c>
      <c r="P8" t="e">
        <f>#REF!</f>
        <v>#REF!</v>
      </c>
      <c r="Q8" t="e">
        <f>#REF!</f>
        <v>#REF!</v>
      </c>
      <c r="R8" s="31" t="s">
        <v>106</v>
      </c>
      <c r="S8" t="e">
        <f t="array" ref="S8">INDEX($B$1:$B$200,MATCH(0,COUNTIF($S$1:S7,$B$1:$B$200),0))</f>
        <v>#N/A</v>
      </c>
    </row>
    <row r="9" spans="1:19">
      <c r="C9" t="str">
        <f>IF(ISBLANK(A9),"",IF(ISERROR(VLOOKUP(A9,[1]ทะเบียนรายการสินค้า!$B$3:$S$499,3,FALSE)),"-",VLOOKUP(A9,[1]ทะเบียนรายการสินค้า!$B$3:$S$499,3,FALSE)))</f>
        <v/>
      </c>
      <c r="D9" s="8" t="str">
        <f>IF(ISBLANK(A9),"",IF(ISERROR(VLOOKUP(A9,[1]ทะเบียนรายการสินค้า!$B$3:$S$499,7,FALSE)),"-",VLOOKUP(A9,[1]ทะเบียนรายการสินค้า!$B$3:$S$499,7,FALSE)))</f>
        <v/>
      </c>
      <c r="E9" s="7" t="str">
        <f>IF(ISBLANK(A9),"",IF(ISERROR(VLOOKUP(A9,[1]ทะเบียนรายการสินค้า!$B$3:$S$499,2,FALSE)),"-",VLOOKUP(A9,[1]ทะเบียนรายการสินค้า!$B$3:$S$499,2,FALSE)))</f>
        <v/>
      </c>
      <c r="F9">
        <f>DataInput!C12</f>
        <v>0</v>
      </c>
      <c r="G9">
        <v>5</v>
      </c>
      <c r="O9" t="e">
        <f>#REF!</f>
        <v>#REF!</v>
      </c>
      <c r="P9" t="e">
        <f>#REF!</f>
        <v>#REF!</v>
      </c>
      <c r="Q9" t="e">
        <f>#REF!</f>
        <v>#REF!</v>
      </c>
      <c r="R9" s="31" t="s">
        <v>107</v>
      </c>
      <c r="S9" t="e">
        <f t="array" ref="S9">INDEX($B$1:$B$200,MATCH(0,COUNTIF($S$1:S8,$B$1:$B$200),0))</f>
        <v>#N/A</v>
      </c>
    </row>
    <row r="10" spans="1:19">
      <c r="C10" t="str">
        <f>IF(ISBLANK(A10),"",IF(ISERROR(VLOOKUP(A10,[1]ทะเบียนรายการสินค้า!$B$3:$S$499,3,FALSE)),"-",VLOOKUP(A10,[1]ทะเบียนรายการสินค้า!$B$3:$S$499,3,FALSE)))</f>
        <v/>
      </c>
      <c r="D10" s="8" t="str">
        <f>IF(ISBLANK(A10),"",IF(ISERROR(VLOOKUP(A10,[1]ทะเบียนรายการสินค้า!$B$3:$S$499,7,FALSE)),"-",VLOOKUP(A10,[1]ทะเบียนรายการสินค้า!$B$3:$S$499,7,FALSE)))</f>
        <v/>
      </c>
      <c r="E10" s="7" t="str">
        <f>IF(ISBLANK(A10),"",IF(ISERROR(VLOOKUP(A10,[1]ทะเบียนรายการสินค้า!$B$3:$S$499,2,FALSE)),"-",VLOOKUP(A10,[1]ทะเบียนรายการสินค้า!$B$3:$S$499,2,FALSE)))</f>
        <v/>
      </c>
      <c r="F10">
        <f>DataInput!C13</f>
        <v>0</v>
      </c>
      <c r="O10" t="e">
        <f>#REF!</f>
        <v>#REF!</v>
      </c>
      <c r="P10" t="e">
        <f>#REF!</f>
        <v>#REF!</v>
      </c>
      <c r="Q10" t="e">
        <f>#REF!</f>
        <v>#REF!</v>
      </c>
      <c r="R10" s="31" t="s">
        <v>108</v>
      </c>
      <c r="S10" t="e">
        <f t="array" ref="S10">INDEX($B$1:$B$200,MATCH(0,COUNTIF($S$1:S9,$B$1:$B$200),0))</f>
        <v>#N/A</v>
      </c>
    </row>
    <row r="11" spans="1:19">
      <c r="C11" t="str">
        <f>IF(ISBLANK(A11),"",IF(ISERROR(VLOOKUP(A11,[1]ทะเบียนรายการสินค้า!$B$3:$S$499,3,FALSE)),"-",VLOOKUP(A11,[1]ทะเบียนรายการสินค้า!$B$3:$S$499,3,FALSE)))</f>
        <v/>
      </c>
      <c r="D11" s="8" t="str">
        <f>IF(ISBLANK(A11),"",IF(ISERROR(VLOOKUP(A11,[1]ทะเบียนรายการสินค้า!$B$3:$S$499,7,FALSE)),"-",VLOOKUP(A11,[1]ทะเบียนรายการสินค้า!$B$3:$S$499,7,FALSE)))</f>
        <v/>
      </c>
      <c r="E11" s="7" t="str">
        <f>IF(ISBLANK(A11),"",IF(ISERROR(VLOOKUP(A11,[1]ทะเบียนรายการสินค้า!$B$3:$S$499,2,FALSE)),"-",VLOOKUP(A11,[1]ทะเบียนรายการสินค้า!$B$3:$S$499,2,FALSE)))</f>
        <v/>
      </c>
      <c r="F11">
        <f>DataInput!C14</f>
        <v>0</v>
      </c>
      <c r="O11" t="e">
        <f>#REF!</f>
        <v>#REF!</v>
      </c>
      <c r="P11" t="e">
        <f>#REF!</f>
        <v>#REF!</v>
      </c>
      <c r="Q11" t="e">
        <f>#REF!</f>
        <v>#REF!</v>
      </c>
      <c r="R11" s="31" t="s">
        <v>109</v>
      </c>
      <c r="S11" t="e">
        <f t="array" ref="S11">INDEX($B$1:$B$200,MATCH(0,COUNTIF($S$1:S10,$B$1:$B$200),0))</f>
        <v>#N/A</v>
      </c>
    </row>
    <row r="12" spans="1:19">
      <c r="C12" t="str">
        <f>IF(ISBLANK(A12),"",IF(ISERROR(VLOOKUP(A12,[1]ทะเบียนรายการสินค้า!$B$3:$S$499,3,FALSE)),"-",VLOOKUP(A12,[1]ทะเบียนรายการสินค้า!$B$3:$S$499,3,FALSE)))</f>
        <v/>
      </c>
      <c r="D12" s="8" t="str">
        <f>IF(ISBLANK(A12),"",IF(ISERROR(VLOOKUP(A12,[1]ทะเบียนรายการสินค้า!$B$3:$S$499,7,FALSE)),"-",VLOOKUP(A12,[1]ทะเบียนรายการสินค้า!$B$3:$S$499,7,FALSE)))</f>
        <v/>
      </c>
      <c r="E12" s="7" t="str">
        <f>IF(ISBLANK(A12),"",IF(ISERROR(VLOOKUP(A12,[1]ทะเบียนรายการสินค้า!$B$3:$S$499,2,FALSE)),"-",VLOOKUP(A12,[1]ทะเบียนรายการสินค้า!$B$3:$S$499,2,FALSE)))</f>
        <v/>
      </c>
      <c r="F12">
        <f>DataInput!C15</f>
        <v>0</v>
      </c>
      <c r="O12" t="e">
        <f>#REF!</f>
        <v>#REF!</v>
      </c>
      <c r="P12" t="e">
        <f>#REF!</f>
        <v>#REF!</v>
      </c>
      <c r="Q12" t="e">
        <f>#REF!</f>
        <v>#REF!</v>
      </c>
      <c r="R12" s="31" t="s">
        <v>110</v>
      </c>
      <c r="S12" t="e">
        <f t="array" ref="S12">INDEX($B$1:$B$200,MATCH(0,COUNTIF($S$1:S11,$B$1:$B$200),0))</f>
        <v>#N/A</v>
      </c>
    </row>
    <row r="13" spans="1:19">
      <c r="C13" t="str">
        <f>IF(ISBLANK(A13),"",IF(ISERROR(VLOOKUP(A13,[1]ทะเบียนรายการสินค้า!$B$3:$S$499,3,FALSE)),"-",VLOOKUP(A13,[1]ทะเบียนรายการสินค้า!$B$3:$S$499,3,FALSE)))</f>
        <v/>
      </c>
      <c r="D13" s="8" t="str">
        <f>IF(ISBLANK(A13),"",IF(ISERROR(VLOOKUP(A13,[1]ทะเบียนรายการสินค้า!$B$3:$S$499,7,FALSE)),"-",VLOOKUP(A13,[1]ทะเบียนรายการสินค้า!$B$3:$S$499,7,FALSE)))</f>
        <v/>
      </c>
      <c r="E13" s="7" t="str">
        <f>IF(ISBLANK(A13),"",IF(ISERROR(VLOOKUP(A13,[1]ทะเบียนรายการสินค้า!$B$3:$S$499,2,FALSE)),"-",VLOOKUP(A13,[1]ทะเบียนรายการสินค้า!$B$3:$S$499,2,FALSE)))</f>
        <v/>
      </c>
      <c r="F13">
        <f>DataInput!C16</f>
        <v>0</v>
      </c>
      <c r="O13" t="e">
        <f>#REF!</f>
        <v>#REF!</v>
      </c>
      <c r="P13" t="e">
        <f>#REF!</f>
        <v>#REF!</v>
      </c>
      <c r="Q13" t="e">
        <f>#REF!</f>
        <v>#REF!</v>
      </c>
      <c r="S13" t="e">
        <f t="array" ref="S13">INDEX($B$1:$B$200,MATCH(0,COUNTIF($S$1:S12,$B$1:$B$200),0))</f>
        <v>#N/A</v>
      </c>
    </row>
    <row r="14" spans="1:19">
      <c r="C14" t="str">
        <f>IF(ISBLANK(A14),"",IF(ISERROR(VLOOKUP(A14,[1]ทะเบียนรายการสินค้า!$B$3:$S$499,3,FALSE)),"-",VLOOKUP(A14,[1]ทะเบียนรายการสินค้า!$B$3:$S$499,3,FALSE)))</f>
        <v/>
      </c>
      <c r="D14" s="8" t="str">
        <f>IF(ISBLANK(A14),"",IF(ISERROR(VLOOKUP(A14,[1]ทะเบียนรายการสินค้า!$B$3:$S$499,7,FALSE)),"-",VLOOKUP(A14,[1]ทะเบียนรายการสินค้า!$B$3:$S$499,7,FALSE)))</f>
        <v/>
      </c>
      <c r="E14" s="7" t="str">
        <f>IF(ISBLANK(A14),"",IF(ISERROR(VLOOKUP(A14,[1]ทะเบียนรายการสินค้า!$B$3:$S$499,2,FALSE)),"-",VLOOKUP(A14,[1]ทะเบียนรายการสินค้า!$B$3:$S$499,2,FALSE)))</f>
        <v/>
      </c>
      <c r="F14">
        <f>DataInput!C17</f>
        <v>0</v>
      </c>
      <c r="O14" t="e">
        <f>#REF!</f>
        <v>#REF!</v>
      </c>
      <c r="P14" t="e">
        <f>#REF!</f>
        <v>#REF!</v>
      </c>
      <c r="Q14" t="e">
        <f>#REF!</f>
        <v>#REF!</v>
      </c>
      <c r="S14" t="e">
        <f t="array" ref="S14">INDEX($B$1:$B$200,MATCH(0,COUNTIF($S$1:S13,$B$1:$B$200),0))</f>
        <v>#N/A</v>
      </c>
    </row>
    <row r="15" spans="1:19">
      <c r="C15" t="str">
        <f>IF(ISBLANK(A15),"",IF(ISERROR(VLOOKUP(A15,[1]ทะเบียนรายการสินค้า!$B$3:$S$499,3,FALSE)),"-",VLOOKUP(A15,[1]ทะเบียนรายการสินค้า!$B$3:$S$499,3,FALSE)))</f>
        <v/>
      </c>
      <c r="D15" s="8" t="str">
        <f>IF(ISBLANK(A15),"",IF(ISERROR(VLOOKUP(A15,[1]ทะเบียนรายการสินค้า!$B$3:$S$499,7,FALSE)),"-",VLOOKUP(A15,[1]ทะเบียนรายการสินค้า!$B$3:$S$499,7,FALSE)))</f>
        <v/>
      </c>
      <c r="E15" s="7" t="str">
        <f>IF(ISBLANK(A15),"",IF(ISERROR(VLOOKUP(A15,[1]ทะเบียนรายการสินค้า!$B$3:$S$499,2,FALSE)),"-",VLOOKUP(A15,[1]ทะเบียนรายการสินค้า!$B$3:$S$499,2,FALSE)))</f>
        <v/>
      </c>
      <c r="F15">
        <f>DataInput!C18</f>
        <v>0</v>
      </c>
      <c r="O15" t="e">
        <f>#REF!</f>
        <v>#REF!</v>
      </c>
      <c r="P15" t="e">
        <f>#REF!</f>
        <v>#REF!</v>
      </c>
      <c r="Q15" t="e">
        <f>#REF!</f>
        <v>#REF!</v>
      </c>
      <c r="S15" t="e">
        <f t="array" ref="S15">INDEX($B$1:$B$200,MATCH(0,COUNTIF($S$1:S14,$B$1:$B$200),0))</f>
        <v>#N/A</v>
      </c>
    </row>
    <row r="16" spans="1:19">
      <c r="C16" t="str">
        <f>IF(ISBLANK(A16),"",IF(ISERROR(VLOOKUP(A16,[1]ทะเบียนรายการสินค้า!$B$3:$S$499,3,FALSE)),"-",VLOOKUP(A16,[1]ทะเบียนรายการสินค้า!$B$3:$S$499,3,FALSE)))</f>
        <v/>
      </c>
      <c r="D16" s="8" t="str">
        <f>IF(ISBLANK(A16),"",IF(ISERROR(VLOOKUP(A16,[1]ทะเบียนรายการสินค้า!$B$3:$S$499,7,FALSE)),"-",VLOOKUP(A16,[1]ทะเบียนรายการสินค้า!$B$3:$S$499,7,FALSE)))</f>
        <v/>
      </c>
      <c r="E16" s="7" t="str">
        <f>IF(ISBLANK(A16),"",IF(ISERROR(VLOOKUP(A16,[1]ทะเบียนรายการสินค้า!$B$3:$S$499,2,FALSE)),"-",VLOOKUP(A16,[1]ทะเบียนรายการสินค้า!$B$3:$S$499,2,FALSE)))</f>
        <v/>
      </c>
      <c r="F16">
        <f>DataInput!C19</f>
        <v>0</v>
      </c>
      <c r="O16" t="e">
        <f>#REF!</f>
        <v>#REF!</v>
      </c>
      <c r="P16" t="e">
        <f>#REF!</f>
        <v>#REF!</v>
      </c>
      <c r="Q16" t="e">
        <f>#REF!</f>
        <v>#REF!</v>
      </c>
      <c r="S16" t="e">
        <f t="array" ref="S16">INDEX($B$1:$B$200,MATCH(0,COUNTIF($S$1:S15,$B$1:$B$200),0))</f>
        <v>#N/A</v>
      </c>
    </row>
    <row r="17" spans="3:19">
      <c r="C17" t="str">
        <f>IF(ISBLANK(A17),"",IF(ISERROR(VLOOKUP(A17,[1]ทะเบียนรายการสินค้า!$B$3:$S$499,3,FALSE)),"-",VLOOKUP(A17,[1]ทะเบียนรายการสินค้า!$B$3:$S$499,3,FALSE)))</f>
        <v/>
      </c>
      <c r="D17" s="8" t="str">
        <f>IF(ISBLANK(A17),"",IF(ISERROR(VLOOKUP(A17,[1]ทะเบียนรายการสินค้า!$B$3:$S$499,7,FALSE)),"-",VLOOKUP(A17,[1]ทะเบียนรายการสินค้า!$B$3:$S$499,7,FALSE)))</f>
        <v/>
      </c>
      <c r="E17" s="7" t="str">
        <f>IF(ISBLANK(A17),"",IF(ISERROR(VLOOKUP(A17,[1]ทะเบียนรายการสินค้า!$B$3:$S$499,2,FALSE)),"-",VLOOKUP(A17,[1]ทะเบียนรายการสินค้า!$B$3:$S$499,2,FALSE)))</f>
        <v/>
      </c>
      <c r="F17">
        <f>DataInput!C20</f>
        <v>0</v>
      </c>
      <c r="O17" t="e">
        <f>#REF!</f>
        <v>#REF!</v>
      </c>
      <c r="P17" t="e">
        <f>#REF!</f>
        <v>#REF!</v>
      </c>
      <c r="Q17" t="e">
        <f>#REF!</f>
        <v>#REF!</v>
      </c>
      <c r="S17" t="e">
        <f t="array" ref="S17">INDEX($B$1:$B$200,MATCH(0,COUNTIF($S$1:S16,$B$1:$B$200),0))</f>
        <v>#N/A</v>
      </c>
    </row>
    <row r="18" spans="3:19">
      <c r="C18" t="str">
        <f>IF(ISBLANK(A18),"",IF(ISERROR(VLOOKUP(A18,[1]ทะเบียนรายการสินค้า!$B$3:$S$499,3,FALSE)),"-",VLOOKUP(A18,[1]ทะเบียนรายการสินค้า!$B$3:$S$499,3,FALSE)))</f>
        <v/>
      </c>
      <c r="D18" s="8" t="str">
        <f>IF(ISBLANK(A18),"",IF(ISERROR(VLOOKUP(A18,[1]ทะเบียนรายการสินค้า!$B$3:$S$499,7,FALSE)),"-",VLOOKUP(A18,[1]ทะเบียนรายการสินค้า!$B$3:$S$499,7,FALSE)))</f>
        <v/>
      </c>
      <c r="E18" s="7" t="str">
        <f>IF(ISBLANK(A18),"",IF(ISERROR(VLOOKUP(A18,[1]ทะเบียนรายการสินค้า!$B$3:$S$499,2,FALSE)),"-",VLOOKUP(A18,[1]ทะเบียนรายการสินค้า!$B$3:$S$499,2,FALSE)))</f>
        <v/>
      </c>
      <c r="F18">
        <f>DataInput!C21</f>
        <v>0</v>
      </c>
      <c r="O18" t="e">
        <f>#REF!</f>
        <v>#REF!</v>
      </c>
      <c r="P18" t="e">
        <f>#REF!</f>
        <v>#REF!</v>
      </c>
      <c r="Q18" t="e">
        <f>#REF!</f>
        <v>#REF!</v>
      </c>
      <c r="S18" t="e">
        <f t="array" ref="S18">INDEX($B$1:$B$200,MATCH(0,COUNTIF($S$1:S17,$B$1:$B$200),0))</f>
        <v>#N/A</v>
      </c>
    </row>
    <row r="19" spans="3:19">
      <c r="C19" t="str">
        <f>IF(ISBLANK(A19),"",IF(ISERROR(VLOOKUP(A19,[1]ทะเบียนรายการสินค้า!$B$3:$S$499,3,FALSE)),"-",VLOOKUP(A19,[1]ทะเบียนรายการสินค้า!$B$3:$S$499,3,FALSE)))</f>
        <v/>
      </c>
      <c r="D19" s="8" t="str">
        <f>IF(ISBLANK(A19),"",IF(ISERROR(VLOOKUP(A19,[1]ทะเบียนรายการสินค้า!$B$3:$S$499,7,FALSE)),"-",VLOOKUP(A19,[1]ทะเบียนรายการสินค้า!$B$3:$S$499,7,FALSE)))</f>
        <v/>
      </c>
      <c r="E19" s="7" t="str">
        <f>IF(ISBLANK(A19),"",IF(ISERROR(VLOOKUP(A19,[1]ทะเบียนรายการสินค้า!$B$3:$S$499,2,FALSE)),"-",VLOOKUP(A19,[1]ทะเบียนรายการสินค้า!$B$3:$S$499,2,FALSE)))</f>
        <v/>
      </c>
      <c r="F19">
        <f>DataInput!C22</f>
        <v>0</v>
      </c>
      <c r="O19" t="e">
        <f>#REF!</f>
        <v>#REF!</v>
      </c>
      <c r="P19" t="e">
        <f>#REF!</f>
        <v>#REF!</v>
      </c>
      <c r="Q19" t="e">
        <f>#REF!</f>
        <v>#REF!</v>
      </c>
      <c r="S19" t="e">
        <f t="array" ref="S19">INDEX($B$1:$B$200,MATCH(0,COUNTIF($S$1:S18,$B$1:$B$200),0))</f>
        <v>#N/A</v>
      </c>
    </row>
    <row r="20" spans="3:19">
      <c r="C20" t="str">
        <f>IF(ISBLANK(A20),"",IF(ISERROR(VLOOKUP(A20,[1]ทะเบียนรายการสินค้า!$B$3:$S$499,3,FALSE)),"-",VLOOKUP(A20,[1]ทะเบียนรายการสินค้า!$B$3:$S$499,3,FALSE)))</f>
        <v/>
      </c>
      <c r="D20" s="8" t="str">
        <f>IF(ISBLANK(A20),"",IF(ISERROR(VLOOKUP(A20,[1]ทะเบียนรายการสินค้า!$B$3:$S$499,7,FALSE)),"-",VLOOKUP(A20,[1]ทะเบียนรายการสินค้า!$B$3:$S$499,7,FALSE)))</f>
        <v/>
      </c>
      <c r="E20" s="7" t="str">
        <f>IF(ISBLANK(A20),"",IF(ISERROR(VLOOKUP(A20,[1]ทะเบียนรายการสินค้า!$B$3:$S$499,2,FALSE)),"-",VLOOKUP(A20,[1]ทะเบียนรายการสินค้า!$B$3:$S$499,2,FALSE)))</f>
        <v/>
      </c>
      <c r="F20">
        <f>DataInput!C23</f>
        <v>0</v>
      </c>
      <c r="O20" t="e">
        <f>#REF!</f>
        <v>#REF!</v>
      </c>
      <c r="P20" t="e">
        <f>#REF!</f>
        <v>#REF!</v>
      </c>
      <c r="Q20" t="e">
        <f>#REF!</f>
        <v>#REF!</v>
      </c>
      <c r="S20" t="e">
        <f t="array" ref="S20">INDEX($B$1:$B$200,MATCH(0,COUNTIF($S$1:S19,$B$1:$B$200),0))</f>
        <v>#N/A</v>
      </c>
    </row>
    <row r="21" spans="3:19">
      <c r="C21" t="str">
        <f>IF(ISBLANK(A21),"",IF(ISERROR(VLOOKUP(A21,[1]ทะเบียนรายการสินค้า!$B$3:$S$499,3,FALSE)),"-",VLOOKUP(A21,[1]ทะเบียนรายการสินค้า!$B$3:$S$499,3,FALSE)))</f>
        <v/>
      </c>
      <c r="D21" s="8" t="str">
        <f>IF(ISBLANK(A21),"",IF(ISERROR(VLOOKUP(A21,[1]ทะเบียนรายการสินค้า!$B$3:$S$499,7,FALSE)),"-",VLOOKUP(A21,[1]ทะเบียนรายการสินค้า!$B$3:$S$499,7,FALSE)))</f>
        <v/>
      </c>
      <c r="E21" s="7" t="str">
        <f>IF(ISBLANK(A21),"",IF(ISERROR(VLOOKUP(A21,[1]ทะเบียนรายการสินค้า!$B$3:$S$499,2,FALSE)),"-",VLOOKUP(A21,[1]ทะเบียนรายการสินค้า!$B$3:$S$499,2,FALSE)))</f>
        <v/>
      </c>
      <c r="F21">
        <f>DataInput!C24</f>
        <v>0</v>
      </c>
      <c r="O21" t="e">
        <f>#REF!</f>
        <v>#REF!</v>
      </c>
      <c r="P21" t="e">
        <f>#REF!</f>
        <v>#REF!</v>
      </c>
      <c r="Q21" t="e">
        <f>#REF!</f>
        <v>#REF!</v>
      </c>
      <c r="S21" t="e">
        <f t="array" ref="S21">INDEX($B$1:$B$200,MATCH(0,COUNTIF($S$1:S20,$B$1:$B$200),0))</f>
        <v>#N/A</v>
      </c>
    </row>
    <row r="22" spans="3:19">
      <c r="C22" t="str">
        <f>IF(ISBLANK(A22),"",IF(ISERROR(VLOOKUP(A22,[1]ทะเบียนรายการสินค้า!$B$3:$S$499,3,FALSE)),"-",VLOOKUP(A22,[1]ทะเบียนรายการสินค้า!$B$3:$S$499,3,FALSE)))</f>
        <v/>
      </c>
      <c r="D22" s="8" t="str">
        <f>IF(ISBLANK(A22),"",IF(ISERROR(VLOOKUP(A22,[1]ทะเบียนรายการสินค้า!$B$3:$S$499,7,FALSE)),"-",VLOOKUP(A22,[1]ทะเบียนรายการสินค้า!$B$3:$S$499,7,FALSE)))</f>
        <v/>
      </c>
      <c r="E22" s="7" t="str">
        <f>IF(ISBLANK(A22),"",IF(ISERROR(VLOOKUP(A22,[1]ทะเบียนรายการสินค้า!$B$3:$S$499,2,FALSE)),"-",VLOOKUP(A22,[1]ทะเบียนรายการสินค้า!$B$3:$S$499,2,FALSE)))</f>
        <v/>
      </c>
      <c r="F22">
        <f>DataInput!C25</f>
        <v>0</v>
      </c>
      <c r="O22" t="e">
        <f>#REF!</f>
        <v>#REF!</v>
      </c>
      <c r="P22" t="e">
        <f>#REF!</f>
        <v>#REF!</v>
      </c>
      <c r="Q22" t="e">
        <f>#REF!</f>
        <v>#REF!</v>
      </c>
      <c r="S22" t="e">
        <f t="array" ref="S22">INDEX($B$1:$B$200,MATCH(0,COUNTIF($S$1:S21,$B$1:$B$200),0))</f>
        <v>#N/A</v>
      </c>
    </row>
    <row r="23" spans="3:19">
      <c r="C23" t="str">
        <f>IF(ISBLANK(A23),"",IF(ISERROR(VLOOKUP(A23,[1]ทะเบียนรายการสินค้า!$B$3:$S$499,3,FALSE)),"-",VLOOKUP(A23,[1]ทะเบียนรายการสินค้า!$B$3:$S$499,3,FALSE)))</f>
        <v/>
      </c>
      <c r="D23" s="8" t="str">
        <f>IF(ISBLANK(A23),"",IF(ISERROR(VLOOKUP(A23,[1]ทะเบียนรายการสินค้า!$B$3:$S$499,7,FALSE)),"-",VLOOKUP(A23,[1]ทะเบียนรายการสินค้า!$B$3:$S$499,7,FALSE)))</f>
        <v/>
      </c>
      <c r="E23" s="7" t="str">
        <f>IF(ISBLANK(A23),"",IF(ISERROR(VLOOKUP(A23,[1]ทะเบียนรายการสินค้า!$B$3:$S$499,2,FALSE)),"-",VLOOKUP(A23,[1]ทะเบียนรายการสินค้า!$B$3:$S$499,2,FALSE)))</f>
        <v/>
      </c>
      <c r="F23">
        <f>DataInput!C26</f>
        <v>0</v>
      </c>
      <c r="O23" t="e">
        <f>#REF!</f>
        <v>#REF!</v>
      </c>
      <c r="P23" t="e">
        <f>#REF!</f>
        <v>#REF!</v>
      </c>
      <c r="Q23" t="e">
        <f>#REF!</f>
        <v>#REF!</v>
      </c>
      <c r="S23" t="e">
        <f t="array" ref="S23">INDEX($B$1:$B$200,MATCH(0,COUNTIF($S$1:S22,$B$1:$B$200),0))</f>
        <v>#N/A</v>
      </c>
    </row>
    <row r="24" spans="3:19">
      <c r="C24" t="str">
        <f>IF(ISBLANK(A24),"",IF(ISERROR(VLOOKUP(A24,[1]ทะเบียนรายการสินค้า!$B$3:$S$499,3,FALSE)),"-",VLOOKUP(A24,[1]ทะเบียนรายการสินค้า!$B$3:$S$499,3,FALSE)))</f>
        <v/>
      </c>
      <c r="D24" s="8" t="str">
        <f>IF(ISBLANK(A24),"",IF(ISERROR(VLOOKUP(A24,[1]ทะเบียนรายการสินค้า!$B$3:$S$499,7,FALSE)),"-",VLOOKUP(A24,[1]ทะเบียนรายการสินค้า!$B$3:$S$499,7,FALSE)))</f>
        <v/>
      </c>
      <c r="E24" s="7" t="str">
        <f>IF(ISBLANK(A24),"",IF(ISERROR(VLOOKUP(A24,[1]ทะเบียนรายการสินค้า!$B$3:$S$499,2,FALSE)),"-",VLOOKUP(A24,[1]ทะเบียนรายการสินค้า!$B$3:$S$499,2,FALSE)))</f>
        <v/>
      </c>
      <c r="F24">
        <f>DataInput!C27</f>
        <v>0</v>
      </c>
      <c r="O24" t="e">
        <f>#REF!</f>
        <v>#REF!</v>
      </c>
      <c r="P24" t="e">
        <f>#REF!</f>
        <v>#REF!</v>
      </c>
      <c r="Q24" t="e">
        <f>#REF!</f>
        <v>#REF!</v>
      </c>
      <c r="S24" t="e">
        <f t="array" ref="S24">INDEX($B$1:$B$200,MATCH(0,COUNTIF($S$1:S23,$B$1:$B$200),0))</f>
        <v>#N/A</v>
      </c>
    </row>
    <row r="25" spans="3:19">
      <c r="C25" t="str">
        <f>IF(ISBLANK(A25),"",IF(ISERROR(VLOOKUP(A25,[1]ทะเบียนรายการสินค้า!$B$3:$S$499,3,FALSE)),"-",VLOOKUP(A25,[1]ทะเบียนรายการสินค้า!$B$3:$S$499,3,FALSE)))</f>
        <v/>
      </c>
      <c r="D25" s="8" t="str">
        <f>IF(ISBLANK(A25),"",IF(ISERROR(VLOOKUP(A25,[1]ทะเบียนรายการสินค้า!$B$3:$S$499,7,FALSE)),"-",VLOOKUP(A25,[1]ทะเบียนรายการสินค้า!$B$3:$S$499,7,FALSE)))</f>
        <v/>
      </c>
      <c r="E25" s="7" t="str">
        <f>IF(ISBLANK(A25),"",IF(ISERROR(VLOOKUP(A25,[1]ทะเบียนรายการสินค้า!$B$3:$S$499,2,FALSE)),"-",VLOOKUP(A25,[1]ทะเบียนรายการสินค้า!$B$3:$S$499,2,FALSE)))</f>
        <v/>
      </c>
      <c r="F25">
        <f>DataInput!C28</f>
        <v>0</v>
      </c>
      <c r="O25" t="e">
        <f>#REF!</f>
        <v>#REF!</v>
      </c>
      <c r="P25" t="e">
        <f>#REF!</f>
        <v>#REF!</v>
      </c>
      <c r="Q25" t="e">
        <f>#REF!</f>
        <v>#REF!</v>
      </c>
      <c r="S25" t="e">
        <f t="array" ref="S25">INDEX($B$1:$B$200,MATCH(0,COUNTIF($S$1:S24,$B$1:$B$200),0))</f>
        <v>#N/A</v>
      </c>
    </row>
    <row r="26" spans="3:19">
      <c r="C26" t="str">
        <f>IF(ISBLANK(A26),"",IF(ISERROR(VLOOKUP(A26,[1]ทะเบียนรายการสินค้า!$B$3:$S$499,3,FALSE)),"-",VLOOKUP(A26,[1]ทะเบียนรายการสินค้า!$B$3:$S$499,3,FALSE)))</f>
        <v/>
      </c>
      <c r="D26" s="8" t="str">
        <f>IF(ISBLANK(A26),"",IF(ISERROR(VLOOKUP(A26,[1]ทะเบียนรายการสินค้า!$B$3:$S$499,7,FALSE)),"-",VLOOKUP(A26,[1]ทะเบียนรายการสินค้า!$B$3:$S$499,7,FALSE)))</f>
        <v/>
      </c>
      <c r="E26" s="7" t="str">
        <f>IF(ISBLANK(A26),"",IF(ISERROR(VLOOKUP(A26,[1]ทะเบียนรายการสินค้า!$B$3:$S$499,2,FALSE)),"-",VLOOKUP(A26,[1]ทะเบียนรายการสินค้า!$B$3:$S$499,2,FALSE)))</f>
        <v/>
      </c>
      <c r="F26">
        <f>DataInput!C29</f>
        <v>0</v>
      </c>
      <c r="O26" t="e">
        <f>#REF!</f>
        <v>#REF!</v>
      </c>
      <c r="P26" t="e">
        <f>#REF!</f>
        <v>#REF!</v>
      </c>
      <c r="Q26" t="e">
        <f>#REF!</f>
        <v>#REF!</v>
      </c>
      <c r="S26" t="e">
        <f t="array" ref="S26">INDEX($B$1:$B$200,MATCH(0,COUNTIF($S$1:S25,$B$1:$B$200),0))</f>
        <v>#N/A</v>
      </c>
    </row>
    <row r="27" spans="3:19">
      <c r="C27" t="str">
        <f>IF(ISBLANK(A27),"",IF(ISERROR(VLOOKUP(A27,[1]ทะเบียนรายการสินค้า!$B$3:$S$499,3,FALSE)),"-",VLOOKUP(A27,[1]ทะเบียนรายการสินค้า!$B$3:$S$499,3,FALSE)))</f>
        <v/>
      </c>
      <c r="D27" s="8" t="str">
        <f>IF(ISBLANK(A27),"",IF(ISERROR(VLOOKUP(A27,[1]ทะเบียนรายการสินค้า!$B$3:$S$499,7,FALSE)),"-",VLOOKUP(A27,[1]ทะเบียนรายการสินค้า!$B$3:$S$499,7,FALSE)))</f>
        <v/>
      </c>
      <c r="E27" s="7" t="str">
        <f>IF(ISBLANK(A27),"",IF(ISERROR(VLOOKUP(A27,[1]ทะเบียนรายการสินค้า!$B$3:$S$499,2,FALSE)),"-",VLOOKUP(A27,[1]ทะเบียนรายการสินค้า!$B$3:$S$499,2,FALSE)))</f>
        <v/>
      </c>
      <c r="F27">
        <f>DataInput!C30</f>
        <v>0</v>
      </c>
      <c r="O27" t="e">
        <f>#REF!</f>
        <v>#REF!</v>
      </c>
      <c r="P27" t="e">
        <f>#REF!</f>
        <v>#REF!</v>
      </c>
      <c r="Q27" t="e">
        <f>#REF!</f>
        <v>#REF!</v>
      </c>
      <c r="S27" t="e">
        <f t="array" ref="S27">INDEX($B$1:$B$200,MATCH(0,COUNTIF($S$1:S26,$B$1:$B$200),0))</f>
        <v>#N/A</v>
      </c>
    </row>
    <row r="28" spans="3:19">
      <c r="C28" t="str">
        <f>IF(ISBLANK(A28),"",IF(ISERROR(VLOOKUP(A28,[1]ทะเบียนรายการสินค้า!$B$3:$S$499,3,FALSE)),"-",VLOOKUP(A28,[1]ทะเบียนรายการสินค้า!$B$3:$S$499,3,FALSE)))</f>
        <v/>
      </c>
      <c r="D28" s="8" t="str">
        <f>IF(ISBLANK(A28),"",IF(ISERROR(VLOOKUP(A28,[1]ทะเบียนรายการสินค้า!$B$3:$S$499,7,FALSE)),"-",VLOOKUP(A28,[1]ทะเบียนรายการสินค้า!$B$3:$S$499,7,FALSE)))</f>
        <v/>
      </c>
      <c r="E28" s="7" t="str">
        <f>IF(ISBLANK(A28),"",IF(ISERROR(VLOOKUP(A28,[1]ทะเบียนรายการสินค้า!$B$3:$S$499,2,FALSE)),"-",VLOOKUP(A28,[1]ทะเบียนรายการสินค้า!$B$3:$S$499,2,FALSE)))</f>
        <v/>
      </c>
      <c r="F28">
        <f>DataInput!C31</f>
        <v>0</v>
      </c>
      <c r="O28" t="e">
        <f>#REF!</f>
        <v>#REF!</v>
      </c>
      <c r="P28" t="e">
        <f>#REF!</f>
        <v>#REF!</v>
      </c>
      <c r="Q28" t="e">
        <f>#REF!</f>
        <v>#REF!</v>
      </c>
      <c r="S28" t="e">
        <f t="array" ref="S28">INDEX($B$1:$B$200,MATCH(0,COUNTIF($S$1:S27,$B$1:$B$200),0))</f>
        <v>#N/A</v>
      </c>
    </row>
    <row r="29" spans="3:19">
      <c r="C29" t="str">
        <f>IF(ISBLANK(A29),"",IF(ISERROR(VLOOKUP(A29,[1]ทะเบียนรายการสินค้า!$B$3:$S$499,3,FALSE)),"-",VLOOKUP(A29,[1]ทะเบียนรายการสินค้า!$B$3:$S$499,3,FALSE)))</f>
        <v/>
      </c>
      <c r="D29" s="8" t="str">
        <f>IF(ISBLANK(A29),"",IF(ISERROR(VLOOKUP(A29,[1]ทะเบียนรายการสินค้า!$B$3:$S$499,7,FALSE)),"-",VLOOKUP(A29,[1]ทะเบียนรายการสินค้า!$B$3:$S$499,7,FALSE)))</f>
        <v/>
      </c>
      <c r="E29" s="7" t="str">
        <f>IF(ISBLANK(A29),"",IF(ISERROR(VLOOKUP(A29,[1]ทะเบียนรายการสินค้า!$B$3:$S$499,2,FALSE)),"-",VLOOKUP(A29,[1]ทะเบียนรายการสินค้า!$B$3:$S$499,2,FALSE)))</f>
        <v/>
      </c>
      <c r="F29">
        <f>DataInput!C32</f>
        <v>0</v>
      </c>
      <c r="O29" t="e">
        <f>#REF!</f>
        <v>#REF!</v>
      </c>
      <c r="P29" t="e">
        <f>#REF!</f>
        <v>#REF!</v>
      </c>
      <c r="Q29" t="e">
        <f>#REF!</f>
        <v>#REF!</v>
      </c>
      <c r="S29" t="e">
        <f t="array" ref="S29">INDEX($B$1:$B$200,MATCH(0,COUNTIF($S$1:S28,$B$1:$B$200),0))</f>
        <v>#N/A</v>
      </c>
    </row>
    <row r="30" spans="3:19">
      <c r="C30" t="str">
        <f>IF(ISBLANK(A30),"",IF(ISERROR(VLOOKUP(A30,[1]ทะเบียนรายการสินค้า!$B$3:$S$499,3,FALSE)),"-",VLOOKUP(A30,[1]ทะเบียนรายการสินค้า!$B$3:$S$499,3,FALSE)))</f>
        <v/>
      </c>
      <c r="D30" s="8" t="str">
        <f>IF(ISBLANK(A30),"",IF(ISERROR(VLOOKUP(A30,[1]ทะเบียนรายการสินค้า!$B$3:$S$499,7,FALSE)),"-",VLOOKUP(A30,[1]ทะเบียนรายการสินค้า!$B$3:$S$499,7,FALSE)))</f>
        <v/>
      </c>
      <c r="E30" s="7" t="str">
        <f>IF(ISBLANK(A30),"",IF(ISERROR(VLOOKUP(A30,[1]ทะเบียนรายการสินค้า!$B$3:$S$499,2,FALSE)),"-",VLOOKUP(A30,[1]ทะเบียนรายการสินค้า!$B$3:$S$499,2,FALSE)))</f>
        <v/>
      </c>
      <c r="F30">
        <f>DataInput!C33</f>
        <v>0</v>
      </c>
      <c r="O30" t="e">
        <f>#REF!</f>
        <v>#REF!</v>
      </c>
      <c r="P30" t="e">
        <f>#REF!</f>
        <v>#REF!</v>
      </c>
      <c r="Q30" t="e">
        <f>#REF!</f>
        <v>#REF!</v>
      </c>
      <c r="S30" t="e">
        <f t="array" ref="S30">INDEX($B$1:$B$200,MATCH(0,COUNTIF($S$1:S29,$B$1:$B$200),0))</f>
        <v>#N/A</v>
      </c>
    </row>
    <row r="31" spans="3:19">
      <c r="C31" t="str">
        <f>IF(ISBLANK(A31),"",IF(ISERROR(VLOOKUP(A31,[1]ทะเบียนรายการสินค้า!$B$3:$S$499,3,FALSE)),"-",VLOOKUP(A31,[1]ทะเบียนรายการสินค้า!$B$3:$S$499,3,FALSE)))</f>
        <v/>
      </c>
      <c r="D31" s="8" t="str">
        <f>IF(ISBLANK(A31),"",IF(ISERROR(VLOOKUP(A31,[1]ทะเบียนรายการสินค้า!$B$3:$S$499,7,FALSE)),"-",VLOOKUP(A31,[1]ทะเบียนรายการสินค้า!$B$3:$S$499,7,FALSE)))</f>
        <v/>
      </c>
      <c r="E31" s="7" t="str">
        <f>IF(ISBLANK(A31),"",IF(ISERROR(VLOOKUP(A31,[1]ทะเบียนรายการสินค้า!$B$3:$S$499,2,FALSE)),"-",VLOOKUP(A31,[1]ทะเบียนรายการสินค้า!$B$3:$S$499,2,FALSE)))</f>
        <v/>
      </c>
      <c r="F31">
        <f>DataInput!C34</f>
        <v>0</v>
      </c>
      <c r="O31" t="e">
        <f>#REF!</f>
        <v>#REF!</v>
      </c>
      <c r="P31" t="e">
        <f>#REF!</f>
        <v>#REF!</v>
      </c>
      <c r="Q31" t="e">
        <f>#REF!</f>
        <v>#REF!</v>
      </c>
      <c r="S31" t="e">
        <f t="array" ref="S31">INDEX($B$1:$B$200,MATCH(0,COUNTIF($S$1:S30,$B$1:$B$200),0))</f>
        <v>#N/A</v>
      </c>
    </row>
    <row r="32" spans="3:19">
      <c r="C32" t="str">
        <f>IF(ISBLANK(A32),"",IF(ISERROR(VLOOKUP(A32,[1]ทะเบียนรายการสินค้า!$B$3:$S$499,3,FALSE)),"-",VLOOKUP(A32,[1]ทะเบียนรายการสินค้า!$B$3:$S$499,3,FALSE)))</f>
        <v/>
      </c>
      <c r="D32" s="8" t="str">
        <f>IF(ISBLANK(A32),"",IF(ISERROR(VLOOKUP(A32,[1]ทะเบียนรายการสินค้า!$B$3:$S$499,7,FALSE)),"-",VLOOKUP(A32,[1]ทะเบียนรายการสินค้า!$B$3:$S$499,7,FALSE)))</f>
        <v/>
      </c>
      <c r="E32" s="7" t="str">
        <f>IF(ISBLANK(A32),"",IF(ISERROR(VLOOKUP(A32,[1]ทะเบียนรายการสินค้า!$B$3:$S$499,2,FALSE)),"-",VLOOKUP(A32,[1]ทะเบียนรายการสินค้า!$B$3:$S$499,2,FALSE)))</f>
        <v/>
      </c>
      <c r="F32">
        <f>DataInput!C35</f>
        <v>0</v>
      </c>
      <c r="O32" t="e">
        <f>#REF!</f>
        <v>#REF!</v>
      </c>
      <c r="P32" t="e">
        <f>#REF!</f>
        <v>#REF!</v>
      </c>
      <c r="Q32" t="e">
        <f>#REF!</f>
        <v>#REF!</v>
      </c>
      <c r="S32" t="e">
        <f t="array" ref="S32">INDEX($B$1:$B$200,MATCH(0,COUNTIF($S$1:S31,$B$1:$B$200),0))</f>
        <v>#N/A</v>
      </c>
    </row>
    <row r="33" spans="3:19">
      <c r="C33" t="str">
        <f>IF(ISBLANK(A33),"",IF(ISERROR(VLOOKUP(A33,[1]ทะเบียนรายการสินค้า!$B$3:$S$499,3,FALSE)),"-",VLOOKUP(A33,[1]ทะเบียนรายการสินค้า!$B$3:$S$499,3,FALSE)))</f>
        <v/>
      </c>
      <c r="D33" s="8" t="str">
        <f>IF(ISBLANK(A33),"",IF(ISERROR(VLOOKUP(A33,[1]ทะเบียนรายการสินค้า!$B$3:$S$499,7,FALSE)),"-",VLOOKUP(A33,[1]ทะเบียนรายการสินค้า!$B$3:$S$499,7,FALSE)))</f>
        <v/>
      </c>
      <c r="E33" s="7" t="str">
        <f>IF(ISBLANK(A33),"",IF(ISERROR(VLOOKUP(A33,[1]ทะเบียนรายการสินค้า!$B$3:$S$499,2,FALSE)),"-",VLOOKUP(A33,[1]ทะเบียนรายการสินค้า!$B$3:$S$499,2,FALSE)))</f>
        <v/>
      </c>
      <c r="F33">
        <f>DataInput!C36</f>
        <v>0</v>
      </c>
      <c r="O33" t="e">
        <f>#REF!</f>
        <v>#REF!</v>
      </c>
      <c r="P33" t="e">
        <f>#REF!</f>
        <v>#REF!</v>
      </c>
      <c r="Q33" t="e">
        <f>#REF!</f>
        <v>#REF!</v>
      </c>
      <c r="S33" t="e">
        <f t="array" ref="S33">INDEX($B$1:$B$200,MATCH(0,COUNTIF($S$1:S32,$B$1:$B$200),0))</f>
        <v>#N/A</v>
      </c>
    </row>
    <row r="34" spans="3:19">
      <c r="C34" t="str">
        <f>IF(ISBLANK(A34),"",IF(ISERROR(VLOOKUP(A34,[1]ทะเบียนรายการสินค้า!$B$3:$S$499,3,FALSE)),"-",VLOOKUP(A34,[1]ทะเบียนรายการสินค้า!$B$3:$S$499,3,FALSE)))</f>
        <v/>
      </c>
      <c r="D34" s="8" t="str">
        <f>IF(ISBLANK(A34),"",IF(ISERROR(VLOOKUP(A34,[1]ทะเบียนรายการสินค้า!$B$3:$S$499,7,FALSE)),"-",VLOOKUP(A34,[1]ทะเบียนรายการสินค้า!$B$3:$S$499,7,FALSE)))</f>
        <v/>
      </c>
      <c r="E34" s="7" t="str">
        <f>IF(ISBLANK(A34),"",IF(ISERROR(VLOOKUP(A34,[1]ทะเบียนรายการสินค้า!$B$3:$S$499,2,FALSE)),"-",VLOOKUP(A34,[1]ทะเบียนรายการสินค้า!$B$3:$S$499,2,FALSE)))</f>
        <v/>
      </c>
      <c r="F34">
        <f>DataInput!C37</f>
        <v>0</v>
      </c>
      <c r="O34" t="e">
        <f>#REF!</f>
        <v>#REF!</v>
      </c>
      <c r="P34" t="e">
        <f>#REF!</f>
        <v>#REF!</v>
      </c>
      <c r="Q34" t="e">
        <f>#REF!</f>
        <v>#REF!</v>
      </c>
      <c r="S34" t="e">
        <f t="array" ref="S34">INDEX($B$1:$B$200,MATCH(0,COUNTIF($S$1:S33,$B$1:$B$200),0))</f>
        <v>#N/A</v>
      </c>
    </row>
    <row r="35" spans="3:19">
      <c r="C35" t="str">
        <f>IF(ISBLANK(A35),"",IF(ISERROR(VLOOKUP(A35,[1]ทะเบียนรายการสินค้า!$B$3:$S$499,3,FALSE)),"-",VLOOKUP(A35,[1]ทะเบียนรายการสินค้า!$B$3:$S$499,3,FALSE)))</f>
        <v/>
      </c>
      <c r="D35" s="8" t="str">
        <f>IF(ISBLANK(A35),"",IF(ISERROR(VLOOKUP(A35,[1]ทะเบียนรายการสินค้า!$B$3:$S$499,7,FALSE)),"-",VLOOKUP(A35,[1]ทะเบียนรายการสินค้า!$B$3:$S$499,7,FALSE)))</f>
        <v/>
      </c>
      <c r="E35" s="7" t="str">
        <f>IF(ISBLANK(A35),"",IF(ISERROR(VLOOKUP(A35,[1]ทะเบียนรายการสินค้า!$B$3:$S$499,2,FALSE)),"-",VLOOKUP(A35,[1]ทะเบียนรายการสินค้า!$B$3:$S$499,2,FALSE)))</f>
        <v/>
      </c>
      <c r="F35">
        <f>DataInput!C38</f>
        <v>0</v>
      </c>
      <c r="O35" t="e">
        <f>#REF!</f>
        <v>#REF!</v>
      </c>
      <c r="P35" t="e">
        <f>#REF!</f>
        <v>#REF!</v>
      </c>
      <c r="Q35" t="e">
        <f>#REF!</f>
        <v>#REF!</v>
      </c>
      <c r="S35" t="e">
        <f t="array" ref="S35">INDEX($B$1:$B$200,MATCH(0,COUNTIF($S$1:S34,$B$1:$B$200),0))</f>
        <v>#N/A</v>
      </c>
    </row>
    <row r="36" spans="3:19">
      <c r="C36" t="str">
        <f>IF(ISBLANK(A36),"",IF(ISERROR(VLOOKUP(A36,[1]ทะเบียนรายการสินค้า!$B$3:$S$499,3,FALSE)),"-",VLOOKUP(A36,[1]ทะเบียนรายการสินค้า!$B$3:$S$499,3,FALSE)))</f>
        <v/>
      </c>
      <c r="D36" s="8" t="str">
        <f>IF(ISBLANK(A36),"",IF(ISERROR(VLOOKUP(A36,[1]ทะเบียนรายการสินค้า!$B$3:$S$499,7,FALSE)),"-",VLOOKUP(A36,[1]ทะเบียนรายการสินค้า!$B$3:$S$499,7,FALSE)))</f>
        <v/>
      </c>
      <c r="E36" s="7" t="str">
        <f>IF(ISBLANK(A36),"",IF(ISERROR(VLOOKUP(A36,[1]ทะเบียนรายการสินค้า!$B$3:$S$499,2,FALSE)),"-",VLOOKUP(A36,[1]ทะเบียนรายการสินค้า!$B$3:$S$499,2,FALSE)))</f>
        <v/>
      </c>
      <c r="F36">
        <f>DataInput!C39</f>
        <v>0</v>
      </c>
      <c r="O36" t="e">
        <f>#REF!</f>
        <v>#REF!</v>
      </c>
      <c r="P36" t="e">
        <f>#REF!</f>
        <v>#REF!</v>
      </c>
      <c r="Q36" t="e">
        <f>#REF!</f>
        <v>#REF!</v>
      </c>
      <c r="S36" t="e">
        <f t="array" ref="S36">INDEX($B$1:$B$200,MATCH(0,COUNTIF($S$1:S35,$B$1:$B$200),0))</f>
        <v>#N/A</v>
      </c>
    </row>
    <row r="37" spans="3:19">
      <c r="C37" t="str">
        <f>IF(ISBLANK(A37),"",IF(ISERROR(VLOOKUP(A37,[1]ทะเบียนรายการสินค้า!$B$3:$S$499,3,FALSE)),"-",VLOOKUP(A37,[1]ทะเบียนรายการสินค้า!$B$3:$S$499,3,FALSE)))</f>
        <v/>
      </c>
      <c r="D37" s="8" t="str">
        <f>IF(ISBLANK(A37),"",IF(ISERROR(VLOOKUP(A37,[1]ทะเบียนรายการสินค้า!$B$3:$S$499,7,FALSE)),"-",VLOOKUP(A37,[1]ทะเบียนรายการสินค้า!$B$3:$S$499,7,FALSE)))</f>
        <v/>
      </c>
      <c r="E37" s="7" t="str">
        <f>IF(ISBLANK(A37),"",IF(ISERROR(VLOOKUP(A37,[1]ทะเบียนรายการสินค้า!$B$3:$S$499,2,FALSE)),"-",VLOOKUP(A37,[1]ทะเบียนรายการสินค้า!$B$3:$S$499,2,FALSE)))</f>
        <v/>
      </c>
      <c r="F37">
        <f>DataInput!C40</f>
        <v>0</v>
      </c>
      <c r="O37" t="e">
        <f>#REF!</f>
        <v>#REF!</v>
      </c>
      <c r="P37" t="e">
        <f>#REF!</f>
        <v>#REF!</v>
      </c>
      <c r="Q37" t="e">
        <f>#REF!</f>
        <v>#REF!</v>
      </c>
      <c r="S37" t="e">
        <f t="array" ref="S37">INDEX($B$1:$B$200,MATCH(0,COUNTIF($S$1:S36,$B$1:$B$200),0))</f>
        <v>#N/A</v>
      </c>
    </row>
    <row r="38" spans="3:19">
      <c r="C38" t="str">
        <f>IF(ISBLANK(A38),"",IF(ISERROR(VLOOKUP(A38,[1]ทะเบียนรายการสินค้า!$B$3:$S$499,3,FALSE)),"-",VLOOKUP(A38,[1]ทะเบียนรายการสินค้า!$B$3:$S$499,3,FALSE)))</f>
        <v/>
      </c>
      <c r="D38" s="8" t="str">
        <f>IF(ISBLANK(A38),"",IF(ISERROR(VLOOKUP(A38,[1]ทะเบียนรายการสินค้า!$B$3:$S$499,7,FALSE)),"-",VLOOKUP(A38,[1]ทะเบียนรายการสินค้า!$B$3:$S$499,7,FALSE)))</f>
        <v/>
      </c>
      <c r="E38" s="7" t="str">
        <f>IF(ISBLANK(A38),"",IF(ISERROR(VLOOKUP(A38,[1]ทะเบียนรายการสินค้า!$B$3:$S$499,2,FALSE)),"-",VLOOKUP(A38,[1]ทะเบียนรายการสินค้า!$B$3:$S$499,2,FALSE)))</f>
        <v/>
      </c>
      <c r="F38">
        <f>DataInput!C41</f>
        <v>0</v>
      </c>
      <c r="O38" t="e">
        <f>#REF!</f>
        <v>#REF!</v>
      </c>
      <c r="P38" t="e">
        <f>#REF!</f>
        <v>#REF!</v>
      </c>
      <c r="Q38" t="e">
        <f>#REF!</f>
        <v>#REF!</v>
      </c>
      <c r="S38" t="e">
        <f t="array" ref="S38">INDEX($B$1:$B$200,MATCH(0,COUNTIF($S$1:S37,$B$1:$B$200),0))</f>
        <v>#N/A</v>
      </c>
    </row>
    <row r="39" spans="3:19">
      <c r="C39" t="str">
        <f>IF(ISBLANK(A39),"",IF(ISERROR(VLOOKUP(A39,[1]ทะเบียนรายการสินค้า!$B$3:$S$499,3,FALSE)),"-",VLOOKUP(A39,[1]ทะเบียนรายการสินค้า!$B$3:$S$499,3,FALSE)))</f>
        <v/>
      </c>
      <c r="D39" s="8" t="str">
        <f>IF(ISBLANK(A39),"",IF(ISERROR(VLOOKUP(A39,[1]ทะเบียนรายการสินค้า!$B$3:$S$499,7,FALSE)),"-",VLOOKUP(A39,[1]ทะเบียนรายการสินค้า!$B$3:$S$499,7,FALSE)))</f>
        <v/>
      </c>
      <c r="E39" s="7" t="str">
        <f>IF(ISBLANK(A39),"",IF(ISERROR(VLOOKUP(A39,[1]ทะเบียนรายการสินค้า!$B$3:$S$499,2,FALSE)),"-",VLOOKUP(A39,[1]ทะเบียนรายการสินค้า!$B$3:$S$499,2,FALSE)))</f>
        <v/>
      </c>
      <c r="F39">
        <f>DataInput!C42</f>
        <v>0</v>
      </c>
      <c r="O39" t="e">
        <f>#REF!</f>
        <v>#REF!</v>
      </c>
      <c r="P39" t="e">
        <f>#REF!</f>
        <v>#REF!</v>
      </c>
      <c r="Q39" t="e">
        <f>#REF!</f>
        <v>#REF!</v>
      </c>
      <c r="S39" t="e">
        <f t="array" ref="S39">INDEX($B$1:$B$200,MATCH(0,COUNTIF($S$1:S38,$B$1:$B$200),0))</f>
        <v>#N/A</v>
      </c>
    </row>
    <row r="40" spans="3:19">
      <c r="C40" t="str">
        <f>IF(ISBLANK(A40),"",IF(ISERROR(VLOOKUP(A40,[1]ทะเบียนรายการสินค้า!$B$3:$S$499,3,FALSE)),"-",VLOOKUP(A40,[1]ทะเบียนรายการสินค้า!$B$3:$S$499,3,FALSE)))</f>
        <v/>
      </c>
      <c r="D40" s="8" t="str">
        <f>IF(ISBLANK(A40),"",IF(ISERROR(VLOOKUP(A40,[1]ทะเบียนรายการสินค้า!$B$3:$S$499,7,FALSE)),"-",VLOOKUP(A40,[1]ทะเบียนรายการสินค้า!$B$3:$S$499,7,FALSE)))</f>
        <v/>
      </c>
      <c r="E40" s="7" t="str">
        <f>IF(ISBLANK(A40),"",IF(ISERROR(VLOOKUP(A40,[1]ทะเบียนรายการสินค้า!$B$3:$S$499,2,FALSE)),"-",VLOOKUP(A40,[1]ทะเบียนรายการสินค้า!$B$3:$S$499,2,FALSE)))</f>
        <v/>
      </c>
      <c r="F40">
        <f>DataInput!C43</f>
        <v>0</v>
      </c>
      <c r="O40" t="e">
        <f>#REF!</f>
        <v>#REF!</v>
      </c>
      <c r="P40" t="e">
        <f>#REF!</f>
        <v>#REF!</v>
      </c>
      <c r="Q40" t="e">
        <f>#REF!</f>
        <v>#REF!</v>
      </c>
      <c r="S40" t="e">
        <f t="array" ref="S40">INDEX($B$1:$B$200,MATCH(0,COUNTIF($S$1:S39,$B$1:$B$200),0))</f>
        <v>#N/A</v>
      </c>
    </row>
    <row r="41" spans="3:19">
      <c r="C41" t="str">
        <f>IF(ISBLANK(A41),"",IF(ISERROR(VLOOKUP(A41,[1]ทะเบียนรายการสินค้า!$B$3:$S$499,3,FALSE)),"-",VLOOKUP(A41,[1]ทะเบียนรายการสินค้า!$B$3:$S$499,3,FALSE)))</f>
        <v/>
      </c>
      <c r="D41" s="8" t="str">
        <f>IF(ISBLANK(A41),"",IF(ISERROR(VLOOKUP(A41,[1]ทะเบียนรายการสินค้า!$B$3:$S$499,7,FALSE)),"-",VLOOKUP(A41,[1]ทะเบียนรายการสินค้า!$B$3:$S$499,7,FALSE)))</f>
        <v/>
      </c>
      <c r="E41" s="7" t="str">
        <f>IF(ISBLANK(A41),"",IF(ISERROR(VLOOKUP(A41,[1]ทะเบียนรายการสินค้า!$B$3:$S$499,2,FALSE)),"-",VLOOKUP(A41,[1]ทะเบียนรายการสินค้า!$B$3:$S$499,2,FALSE)))</f>
        <v/>
      </c>
      <c r="F41">
        <f>DataInput!C44</f>
        <v>0</v>
      </c>
      <c r="O41" t="e">
        <f>#REF!</f>
        <v>#REF!</v>
      </c>
      <c r="P41" t="e">
        <f>#REF!</f>
        <v>#REF!</v>
      </c>
      <c r="Q41" t="e">
        <f>#REF!</f>
        <v>#REF!</v>
      </c>
      <c r="S41" t="e">
        <f t="array" ref="S41">INDEX($B$1:$B$200,MATCH(0,COUNTIF($S$1:S40,$B$1:$B$200),0))</f>
        <v>#N/A</v>
      </c>
    </row>
    <row r="42" spans="3:19">
      <c r="C42" t="str">
        <f>IF(ISBLANK(A42),"",IF(ISERROR(VLOOKUP(A42,[1]ทะเบียนรายการสินค้า!$B$3:$S$499,3,FALSE)),"-",VLOOKUP(A42,[1]ทะเบียนรายการสินค้า!$B$3:$S$499,3,FALSE)))</f>
        <v/>
      </c>
      <c r="D42" s="8" t="str">
        <f>IF(ISBLANK(A42),"",IF(ISERROR(VLOOKUP(A42,[1]ทะเบียนรายการสินค้า!$B$3:$S$499,7,FALSE)),"-",VLOOKUP(A42,[1]ทะเบียนรายการสินค้า!$B$3:$S$499,7,FALSE)))</f>
        <v/>
      </c>
      <c r="E42" s="7" t="str">
        <f>IF(ISBLANK(A42),"",IF(ISERROR(VLOOKUP(A42,[1]ทะเบียนรายการสินค้า!$B$3:$S$499,2,FALSE)),"-",VLOOKUP(A42,[1]ทะเบียนรายการสินค้า!$B$3:$S$499,2,FALSE)))</f>
        <v/>
      </c>
      <c r="F42">
        <f>DataInput!C45</f>
        <v>0</v>
      </c>
      <c r="O42" t="e">
        <f>#REF!</f>
        <v>#REF!</v>
      </c>
      <c r="P42" t="e">
        <f>#REF!</f>
        <v>#REF!</v>
      </c>
      <c r="Q42" t="e">
        <f>#REF!</f>
        <v>#REF!</v>
      </c>
      <c r="S42" t="e">
        <f t="array" ref="S42">INDEX($B$1:$B$200,MATCH(0,COUNTIF($S$1:S41,$B$1:$B$200),0))</f>
        <v>#N/A</v>
      </c>
    </row>
    <row r="43" spans="3:19">
      <c r="C43" t="str">
        <f>IF(ISBLANK(A43),"",IF(ISERROR(VLOOKUP(A43,[1]ทะเบียนรายการสินค้า!$B$3:$S$499,3,FALSE)),"-",VLOOKUP(A43,[1]ทะเบียนรายการสินค้า!$B$3:$S$499,3,FALSE)))</f>
        <v/>
      </c>
      <c r="D43" s="8" t="str">
        <f>IF(ISBLANK(A43),"",IF(ISERROR(VLOOKUP(A43,[1]ทะเบียนรายการสินค้า!$B$3:$S$499,7,FALSE)),"-",VLOOKUP(A43,[1]ทะเบียนรายการสินค้า!$B$3:$S$499,7,FALSE)))</f>
        <v/>
      </c>
      <c r="E43" s="7" t="str">
        <f>IF(ISBLANK(A43),"",IF(ISERROR(VLOOKUP(A43,[1]ทะเบียนรายการสินค้า!$B$3:$S$499,2,FALSE)),"-",VLOOKUP(A43,[1]ทะเบียนรายการสินค้า!$B$3:$S$499,2,FALSE)))</f>
        <v/>
      </c>
      <c r="F43">
        <f>DataInput!C46</f>
        <v>0</v>
      </c>
      <c r="O43" t="e">
        <f>#REF!</f>
        <v>#REF!</v>
      </c>
      <c r="P43" t="e">
        <f>#REF!</f>
        <v>#REF!</v>
      </c>
      <c r="Q43" t="e">
        <f>#REF!</f>
        <v>#REF!</v>
      </c>
      <c r="S43" t="e">
        <f t="array" ref="S43">INDEX($B$1:$B$200,MATCH(0,COUNTIF($S$1:S42,$B$1:$B$200),0))</f>
        <v>#N/A</v>
      </c>
    </row>
    <row r="44" spans="3:19">
      <c r="C44" t="str">
        <f>IF(ISBLANK(A44),"",IF(ISERROR(VLOOKUP(A44,[1]ทะเบียนรายการสินค้า!$B$3:$S$499,3,FALSE)),"-",VLOOKUP(A44,[1]ทะเบียนรายการสินค้า!$B$3:$S$499,3,FALSE)))</f>
        <v/>
      </c>
      <c r="D44" s="8" t="str">
        <f>IF(ISBLANK(A44),"",IF(ISERROR(VLOOKUP(A44,[1]ทะเบียนรายการสินค้า!$B$3:$S$499,7,FALSE)),"-",VLOOKUP(A44,[1]ทะเบียนรายการสินค้า!$B$3:$S$499,7,FALSE)))</f>
        <v/>
      </c>
      <c r="E44" s="7" t="str">
        <f>IF(ISBLANK(A44),"",IF(ISERROR(VLOOKUP(A44,[1]ทะเบียนรายการสินค้า!$B$3:$S$499,2,FALSE)),"-",VLOOKUP(A44,[1]ทะเบียนรายการสินค้า!$B$3:$S$499,2,FALSE)))</f>
        <v/>
      </c>
      <c r="F44">
        <f>DataInput!C47</f>
        <v>0</v>
      </c>
      <c r="O44" t="e">
        <f>#REF!</f>
        <v>#REF!</v>
      </c>
      <c r="P44" t="e">
        <f>#REF!</f>
        <v>#REF!</v>
      </c>
      <c r="Q44" t="e">
        <f>#REF!</f>
        <v>#REF!</v>
      </c>
      <c r="S44" t="e">
        <f t="array" ref="S44">INDEX($B$1:$B$200,MATCH(0,COUNTIF($S$1:S43,$B$1:$B$200),0))</f>
        <v>#N/A</v>
      </c>
    </row>
    <row r="45" spans="3:19">
      <c r="C45" t="str">
        <f>IF(ISBLANK(A45),"",IF(ISERROR(VLOOKUP(A45,[1]ทะเบียนรายการสินค้า!$B$3:$S$499,3,FALSE)),"-",VLOOKUP(A45,[1]ทะเบียนรายการสินค้า!$B$3:$S$499,3,FALSE)))</f>
        <v/>
      </c>
      <c r="D45" s="8" t="str">
        <f>IF(ISBLANK(A45),"",IF(ISERROR(VLOOKUP(A45,[1]ทะเบียนรายการสินค้า!$B$3:$S$499,7,FALSE)),"-",VLOOKUP(A45,[1]ทะเบียนรายการสินค้า!$B$3:$S$499,7,FALSE)))</f>
        <v/>
      </c>
      <c r="E45" s="7" t="str">
        <f>IF(ISBLANK(A45),"",IF(ISERROR(VLOOKUP(A45,[1]ทะเบียนรายการสินค้า!$B$3:$S$499,2,FALSE)),"-",VLOOKUP(A45,[1]ทะเบียนรายการสินค้า!$B$3:$S$499,2,FALSE)))</f>
        <v/>
      </c>
      <c r="F45">
        <f>DataInput!C48</f>
        <v>0</v>
      </c>
      <c r="O45" t="e">
        <f>#REF!</f>
        <v>#REF!</v>
      </c>
      <c r="P45" t="e">
        <f>#REF!</f>
        <v>#REF!</v>
      </c>
      <c r="Q45" t="e">
        <f>#REF!</f>
        <v>#REF!</v>
      </c>
      <c r="S45" t="e">
        <f t="array" ref="S45">INDEX($B$1:$B$200,MATCH(0,COUNTIF($S$1:S44,$B$1:$B$200),0))</f>
        <v>#N/A</v>
      </c>
    </row>
    <row r="46" spans="3:19">
      <c r="C46" t="str">
        <f>IF(ISBLANK(A46),"",IF(ISERROR(VLOOKUP(A46,[1]ทะเบียนรายการสินค้า!$B$3:$S$499,3,FALSE)),"-",VLOOKUP(A46,[1]ทะเบียนรายการสินค้า!$B$3:$S$499,3,FALSE)))</f>
        <v/>
      </c>
      <c r="D46" s="8" t="str">
        <f>IF(ISBLANK(A46),"",IF(ISERROR(VLOOKUP(A46,[1]ทะเบียนรายการสินค้า!$B$3:$S$499,7,FALSE)),"-",VLOOKUP(A46,[1]ทะเบียนรายการสินค้า!$B$3:$S$499,7,FALSE)))</f>
        <v/>
      </c>
      <c r="E46" s="7" t="str">
        <f>IF(ISBLANK(A46),"",IF(ISERROR(VLOOKUP(A46,[1]ทะเบียนรายการสินค้า!$B$3:$S$499,2,FALSE)),"-",VLOOKUP(A46,[1]ทะเบียนรายการสินค้า!$B$3:$S$499,2,FALSE)))</f>
        <v/>
      </c>
      <c r="F46">
        <f>DataInput!C49</f>
        <v>0</v>
      </c>
      <c r="O46" t="e">
        <f>#REF!</f>
        <v>#REF!</v>
      </c>
      <c r="P46" t="e">
        <f>#REF!</f>
        <v>#REF!</v>
      </c>
      <c r="Q46" t="e">
        <f>#REF!</f>
        <v>#REF!</v>
      </c>
      <c r="S46" t="e">
        <f t="array" ref="S46">INDEX($B$1:$B$200,MATCH(0,COUNTIF($S$1:S45,$B$1:$B$200),0))</f>
        <v>#N/A</v>
      </c>
    </row>
    <row r="47" spans="3:19">
      <c r="C47" t="str">
        <f>IF(ISBLANK(A47),"",IF(ISERROR(VLOOKUP(A47,[1]ทะเบียนรายการสินค้า!$B$3:$S$499,3,FALSE)),"-",VLOOKUP(A47,[1]ทะเบียนรายการสินค้า!$B$3:$S$499,3,FALSE)))</f>
        <v/>
      </c>
      <c r="D47" s="8" t="str">
        <f>IF(ISBLANK(A47),"",IF(ISERROR(VLOOKUP(A47,[1]ทะเบียนรายการสินค้า!$B$3:$S$499,7,FALSE)),"-",VLOOKUP(A47,[1]ทะเบียนรายการสินค้า!$B$3:$S$499,7,FALSE)))</f>
        <v/>
      </c>
      <c r="E47" s="7" t="str">
        <f>IF(ISBLANK(A47),"",IF(ISERROR(VLOOKUP(A47,[1]ทะเบียนรายการสินค้า!$B$3:$S$499,2,FALSE)),"-",VLOOKUP(A47,[1]ทะเบียนรายการสินค้า!$B$3:$S$499,2,FALSE)))</f>
        <v/>
      </c>
      <c r="F47">
        <f>DataInput!C50</f>
        <v>0</v>
      </c>
      <c r="O47" t="e">
        <f>#REF!</f>
        <v>#REF!</v>
      </c>
      <c r="P47" t="e">
        <f>#REF!</f>
        <v>#REF!</v>
      </c>
      <c r="Q47" t="e">
        <f>#REF!</f>
        <v>#REF!</v>
      </c>
      <c r="S47" t="e">
        <f t="array" ref="S47">INDEX($B$1:$B$200,MATCH(0,COUNTIF($S$1:S46,$B$1:$B$200),0))</f>
        <v>#N/A</v>
      </c>
    </row>
    <row r="48" spans="3:19">
      <c r="C48" t="str">
        <f>IF(ISBLANK(A48),"",IF(ISERROR(VLOOKUP(A48,[1]ทะเบียนรายการสินค้า!$B$3:$S$499,3,FALSE)),"-",VLOOKUP(A48,[1]ทะเบียนรายการสินค้า!$B$3:$S$499,3,FALSE)))</f>
        <v/>
      </c>
      <c r="D48" s="8" t="str">
        <f>IF(ISBLANK(A48),"",IF(ISERROR(VLOOKUP(A48,[1]ทะเบียนรายการสินค้า!$B$3:$S$499,7,FALSE)),"-",VLOOKUP(A48,[1]ทะเบียนรายการสินค้า!$B$3:$S$499,7,FALSE)))</f>
        <v/>
      </c>
      <c r="E48" s="7" t="str">
        <f>IF(ISBLANK(A48),"",IF(ISERROR(VLOOKUP(A48,[1]ทะเบียนรายการสินค้า!$B$3:$S$499,2,FALSE)),"-",VLOOKUP(A48,[1]ทะเบียนรายการสินค้า!$B$3:$S$499,2,FALSE)))</f>
        <v/>
      </c>
      <c r="F48">
        <f>DataInput!C51</f>
        <v>0</v>
      </c>
      <c r="O48" t="e">
        <f>#REF!</f>
        <v>#REF!</v>
      </c>
      <c r="P48" t="e">
        <f>#REF!</f>
        <v>#REF!</v>
      </c>
      <c r="Q48" t="e">
        <f>#REF!</f>
        <v>#REF!</v>
      </c>
      <c r="S48" t="e">
        <f t="array" ref="S48">INDEX($B$1:$B$200,MATCH(0,COUNTIF($S$1:S47,$B$1:$B$200),0))</f>
        <v>#N/A</v>
      </c>
    </row>
    <row r="49" spans="3:19">
      <c r="C49" t="str">
        <f>IF(ISBLANK(A49),"",IF(ISERROR(VLOOKUP(A49,[1]ทะเบียนรายการสินค้า!$B$3:$S$499,3,FALSE)),"-",VLOOKUP(A49,[1]ทะเบียนรายการสินค้า!$B$3:$S$499,3,FALSE)))</f>
        <v/>
      </c>
      <c r="D49" s="8" t="str">
        <f>IF(ISBLANK(A49),"",IF(ISERROR(VLOOKUP(A49,[1]ทะเบียนรายการสินค้า!$B$3:$S$499,7,FALSE)),"-",VLOOKUP(A49,[1]ทะเบียนรายการสินค้า!$B$3:$S$499,7,FALSE)))</f>
        <v/>
      </c>
      <c r="E49" s="7" t="str">
        <f>IF(ISBLANK(A49),"",IF(ISERROR(VLOOKUP(A49,[1]ทะเบียนรายการสินค้า!$B$3:$S$499,2,FALSE)),"-",VLOOKUP(A49,[1]ทะเบียนรายการสินค้า!$B$3:$S$499,2,FALSE)))</f>
        <v/>
      </c>
      <c r="F49">
        <f>DataInput!C52</f>
        <v>0</v>
      </c>
      <c r="O49" t="e">
        <f>#REF!</f>
        <v>#REF!</v>
      </c>
      <c r="P49" t="e">
        <f>#REF!</f>
        <v>#REF!</v>
      </c>
      <c r="Q49" t="e">
        <f>#REF!</f>
        <v>#REF!</v>
      </c>
      <c r="S49" t="e">
        <f t="array" ref="S49">INDEX($B$1:$B$200,MATCH(0,COUNTIF($S$1:S48,$B$1:$B$200),0))</f>
        <v>#N/A</v>
      </c>
    </row>
    <row r="50" spans="3:19">
      <c r="C50" t="str">
        <f>IF(ISBLANK(A50),"",IF(ISERROR(VLOOKUP(A50,[1]ทะเบียนรายการสินค้า!$B$3:$S$499,3,FALSE)),"-",VLOOKUP(A50,[1]ทะเบียนรายการสินค้า!$B$3:$S$499,3,FALSE)))</f>
        <v/>
      </c>
      <c r="D50" s="8" t="str">
        <f>IF(ISBLANK(A50),"",IF(ISERROR(VLOOKUP(A50,[1]ทะเบียนรายการสินค้า!$B$3:$S$499,7,FALSE)),"-",VLOOKUP(A50,[1]ทะเบียนรายการสินค้า!$B$3:$S$499,7,FALSE)))</f>
        <v/>
      </c>
      <c r="E50" s="7" t="str">
        <f>IF(ISBLANK(A50),"",IF(ISERROR(VLOOKUP(A50,[1]ทะเบียนรายการสินค้า!$B$3:$S$499,2,FALSE)),"-",VLOOKUP(A50,[1]ทะเบียนรายการสินค้า!$B$3:$S$499,2,FALSE)))</f>
        <v/>
      </c>
      <c r="F50">
        <f>DataInput!C53</f>
        <v>0</v>
      </c>
      <c r="O50" t="e">
        <f>#REF!</f>
        <v>#REF!</v>
      </c>
      <c r="P50" t="e">
        <f>#REF!</f>
        <v>#REF!</v>
      </c>
      <c r="Q50" t="e">
        <f>#REF!</f>
        <v>#REF!</v>
      </c>
      <c r="S50" t="e">
        <f t="array" ref="S50">INDEX($B$1:$B$200,MATCH(0,COUNTIF($S$1:S49,$B$1:$B$200),0))</f>
        <v>#N/A</v>
      </c>
    </row>
    <row r="51" spans="3:19">
      <c r="C51" t="str">
        <f>IF(ISBLANK(A51),"",IF(ISERROR(VLOOKUP(A51,[1]ทะเบียนรายการสินค้า!$B$3:$S$499,3,FALSE)),"-",VLOOKUP(A51,[1]ทะเบียนรายการสินค้า!$B$3:$S$499,3,FALSE)))</f>
        <v/>
      </c>
      <c r="D51" s="8" t="str">
        <f>IF(ISBLANK(A51),"",IF(ISERROR(VLOOKUP(A51,[1]ทะเบียนรายการสินค้า!$B$3:$S$499,7,FALSE)),"-",VLOOKUP(A51,[1]ทะเบียนรายการสินค้า!$B$3:$S$499,7,FALSE)))</f>
        <v/>
      </c>
      <c r="E51" s="7" t="str">
        <f>IF(ISBLANK(A51),"",IF(ISERROR(VLOOKUP(A51,[1]ทะเบียนรายการสินค้า!$B$3:$S$499,2,FALSE)),"-",VLOOKUP(A51,[1]ทะเบียนรายการสินค้า!$B$3:$S$499,2,FALSE)))</f>
        <v/>
      </c>
      <c r="F51">
        <f>DataInput!C54</f>
        <v>0</v>
      </c>
      <c r="O51" t="e">
        <f>#REF!</f>
        <v>#REF!</v>
      </c>
      <c r="P51" t="e">
        <f>#REF!</f>
        <v>#REF!</v>
      </c>
      <c r="Q51" t="e">
        <f>#REF!</f>
        <v>#REF!</v>
      </c>
      <c r="S51" t="e">
        <f t="array" ref="S51">INDEX($B$1:$B$200,MATCH(0,COUNTIF($S$1:S50,$B$1:$B$200),0))</f>
        <v>#N/A</v>
      </c>
    </row>
    <row r="52" spans="3:19">
      <c r="C52" t="str">
        <f>IF(ISBLANK(A52),"",IF(ISERROR(VLOOKUP(A52,[1]ทะเบียนรายการสินค้า!$B$3:$S$499,3,FALSE)),"-",VLOOKUP(A52,[1]ทะเบียนรายการสินค้า!$B$3:$S$499,3,FALSE)))</f>
        <v/>
      </c>
      <c r="D52" s="8" t="str">
        <f>IF(ISBLANK(A52),"",IF(ISERROR(VLOOKUP(A52,[1]ทะเบียนรายการสินค้า!$B$3:$S$499,7,FALSE)),"-",VLOOKUP(A52,[1]ทะเบียนรายการสินค้า!$B$3:$S$499,7,FALSE)))</f>
        <v/>
      </c>
      <c r="E52" s="7" t="str">
        <f>IF(ISBLANK(A52),"",IF(ISERROR(VLOOKUP(A52,[1]ทะเบียนรายการสินค้า!$B$3:$S$499,2,FALSE)),"-",VLOOKUP(A52,[1]ทะเบียนรายการสินค้า!$B$3:$S$499,2,FALSE)))</f>
        <v/>
      </c>
      <c r="F52">
        <f>DataInput!C55</f>
        <v>0</v>
      </c>
      <c r="O52" t="e">
        <f>#REF!</f>
        <v>#REF!</v>
      </c>
      <c r="P52" t="e">
        <f>#REF!</f>
        <v>#REF!</v>
      </c>
      <c r="Q52" t="e">
        <f>#REF!</f>
        <v>#REF!</v>
      </c>
      <c r="S52" t="e">
        <f t="array" ref="S52">INDEX($B$1:$B$200,MATCH(0,COUNTIF($S$1:S51,$B$1:$B$200),0))</f>
        <v>#N/A</v>
      </c>
    </row>
    <row r="53" spans="3:19">
      <c r="C53" t="str">
        <f>IF(ISBLANK(A53),"",IF(ISERROR(VLOOKUP(A53,[1]ทะเบียนรายการสินค้า!$B$3:$S$499,3,FALSE)),"-",VLOOKUP(A53,[1]ทะเบียนรายการสินค้า!$B$3:$S$499,3,FALSE)))</f>
        <v/>
      </c>
      <c r="D53" s="8" t="str">
        <f>IF(ISBLANK(A53),"",IF(ISERROR(VLOOKUP(A53,[1]ทะเบียนรายการสินค้า!$B$3:$S$499,7,FALSE)),"-",VLOOKUP(A53,[1]ทะเบียนรายการสินค้า!$B$3:$S$499,7,FALSE)))</f>
        <v/>
      </c>
      <c r="E53" s="7" t="str">
        <f>IF(ISBLANK(A53),"",IF(ISERROR(VLOOKUP(A53,[1]ทะเบียนรายการสินค้า!$B$3:$S$499,2,FALSE)),"-",VLOOKUP(A53,[1]ทะเบียนรายการสินค้า!$B$3:$S$499,2,FALSE)))</f>
        <v/>
      </c>
      <c r="F53">
        <f>DataInput!C56</f>
        <v>0</v>
      </c>
      <c r="O53" t="e">
        <f>#REF!</f>
        <v>#REF!</v>
      </c>
      <c r="P53" t="e">
        <f>#REF!</f>
        <v>#REF!</v>
      </c>
      <c r="Q53" t="e">
        <f>#REF!</f>
        <v>#REF!</v>
      </c>
      <c r="S53" t="e">
        <f t="array" ref="S53">INDEX($B$1:$B$200,MATCH(0,COUNTIF($S$1:S52,$B$1:$B$200),0))</f>
        <v>#N/A</v>
      </c>
    </row>
    <row r="54" spans="3:19">
      <c r="C54" t="str">
        <f>IF(ISBLANK(A54),"",IF(ISERROR(VLOOKUP(A54,[1]ทะเบียนรายการสินค้า!$B$3:$S$499,3,FALSE)),"-",VLOOKUP(A54,[1]ทะเบียนรายการสินค้า!$B$3:$S$499,3,FALSE)))</f>
        <v/>
      </c>
      <c r="D54" s="8" t="str">
        <f>IF(ISBLANK(A54),"",IF(ISERROR(VLOOKUP(A54,[1]ทะเบียนรายการสินค้า!$B$3:$S$499,7,FALSE)),"-",VLOOKUP(A54,[1]ทะเบียนรายการสินค้า!$B$3:$S$499,7,FALSE)))</f>
        <v/>
      </c>
      <c r="E54" s="7" t="str">
        <f>IF(ISBLANK(A54),"",IF(ISERROR(VLOOKUP(A54,[1]ทะเบียนรายการสินค้า!$B$3:$S$499,2,FALSE)),"-",VLOOKUP(A54,[1]ทะเบียนรายการสินค้า!$B$3:$S$499,2,FALSE)))</f>
        <v/>
      </c>
      <c r="F54">
        <f>DataInput!C57</f>
        <v>0</v>
      </c>
      <c r="O54" t="e">
        <f>#REF!</f>
        <v>#REF!</v>
      </c>
      <c r="P54" t="e">
        <f>#REF!</f>
        <v>#REF!</v>
      </c>
      <c r="Q54" t="e">
        <f>#REF!</f>
        <v>#REF!</v>
      </c>
      <c r="S54" t="e">
        <f t="array" ref="S54">INDEX($B$1:$B$200,MATCH(0,COUNTIF($S$1:S53,$B$1:$B$200),0))</f>
        <v>#N/A</v>
      </c>
    </row>
    <row r="55" spans="3:19">
      <c r="C55" t="str">
        <f>IF(ISBLANK(A55),"",IF(ISERROR(VLOOKUP(A55,[1]ทะเบียนรายการสินค้า!$B$3:$S$499,3,FALSE)),"-",VLOOKUP(A55,[1]ทะเบียนรายการสินค้า!$B$3:$S$499,3,FALSE)))</f>
        <v/>
      </c>
      <c r="D55" s="8" t="str">
        <f>IF(ISBLANK(A55),"",IF(ISERROR(VLOOKUP(A55,[1]ทะเบียนรายการสินค้า!$B$3:$S$499,7,FALSE)),"-",VLOOKUP(A55,[1]ทะเบียนรายการสินค้า!$B$3:$S$499,7,FALSE)))</f>
        <v/>
      </c>
      <c r="E55" s="7" t="str">
        <f>IF(ISBLANK(A55),"",IF(ISERROR(VLOOKUP(A55,[1]ทะเบียนรายการสินค้า!$B$3:$S$499,2,FALSE)),"-",VLOOKUP(A55,[1]ทะเบียนรายการสินค้า!$B$3:$S$499,2,FALSE)))</f>
        <v/>
      </c>
      <c r="F55">
        <f>DataInput!C58</f>
        <v>0</v>
      </c>
      <c r="O55" t="e">
        <f>#REF!</f>
        <v>#REF!</v>
      </c>
      <c r="P55" t="e">
        <f>#REF!</f>
        <v>#REF!</v>
      </c>
      <c r="Q55" t="e">
        <f>#REF!</f>
        <v>#REF!</v>
      </c>
      <c r="S55" t="e">
        <f t="array" ref="S55">INDEX($B$1:$B$200,MATCH(0,COUNTIF($S$1:S54,$B$1:$B$200),0))</f>
        <v>#N/A</v>
      </c>
    </row>
    <row r="56" spans="3:19">
      <c r="C56" t="str">
        <f>IF(ISBLANK(A56),"",IF(ISERROR(VLOOKUP(A56,[1]ทะเบียนรายการสินค้า!$B$3:$S$499,3,FALSE)),"-",VLOOKUP(A56,[1]ทะเบียนรายการสินค้า!$B$3:$S$499,3,FALSE)))</f>
        <v/>
      </c>
      <c r="D56" s="8" t="str">
        <f>IF(ISBLANK(A56),"",IF(ISERROR(VLOOKUP(A56,[1]ทะเบียนรายการสินค้า!$B$3:$S$499,7,FALSE)),"-",VLOOKUP(A56,[1]ทะเบียนรายการสินค้า!$B$3:$S$499,7,FALSE)))</f>
        <v/>
      </c>
      <c r="E56" s="7" t="str">
        <f>IF(ISBLANK(A56),"",IF(ISERROR(VLOOKUP(A56,[1]ทะเบียนรายการสินค้า!$B$3:$S$499,2,FALSE)),"-",VLOOKUP(A56,[1]ทะเบียนรายการสินค้า!$B$3:$S$499,2,FALSE)))</f>
        <v/>
      </c>
      <c r="F56">
        <f>DataInput!C59</f>
        <v>0</v>
      </c>
      <c r="O56" t="e">
        <f>#REF!</f>
        <v>#REF!</v>
      </c>
      <c r="P56" t="e">
        <f>#REF!</f>
        <v>#REF!</v>
      </c>
      <c r="Q56" t="e">
        <f>#REF!</f>
        <v>#REF!</v>
      </c>
      <c r="S56" t="e">
        <f t="array" ref="S56">INDEX($B$1:$B$200,MATCH(0,COUNTIF($S$1:S55,$B$1:$B$200),0))</f>
        <v>#N/A</v>
      </c>
    </row>
    <row r="57" spans="3:19">
      <c r="C57" t="str">
        <f>IF(ISBLANK(A57),"",IF(ISERROR(VLOOKUP(A57,[1]ทะเบียนรายการสินค้า!$B$3:$S$499,3,FALSE)),"-",VLOOKUP(A57,[1]ทะเบียนรายการสินค้า!$B$3:$S$499,3,FALSE)))</f>
        <v/>
      </c>
      <c r="D57" s="8" t="str">
        <f>IF(ISBLANK(A57),"",IF(ISERROR(VLOOKUP(A57,[1]ทะเบียนรายการสินค้า!$B$3:$S$499,7,FALSE)),"-",VLOOKUP(A57,[1]ทะเบียนรายการสินค้า!$B$3:$S$499,7,FALSE)))</f>
        <v/>
      </c>
      <c r="E57" s="7" t="str">
        <f>IF(ISBLANK(A57),"",IF(ISERROR(VLOOKUP(A57,[1]ทะเบียนรายการสินค้า!$B$3:$S$499,2,FALSE)),"-",VLOOKUP(A57,[1]ทะเบียนรายการสินค้า!$B$3:$S$499,2,FALSE)))</f>
        <v/>
      </c>
      <c r="F57">
        <f>DataInput!C60</f>
        <v>0</v>
      </c>
      <c r="O57" t="e">
        <f>#REF!</f>
        <v>#REF!</v>
      </c>
      <c r="P57" t="e">
        <f>#REF!</f>
        <v>#REF!</v>
      </c>
      <c r="Q57" t="e">
        <f>#REF!</f>
        <v>#REF!</v>
      </c>
      <c r="S57" t="e">
        <f t="array" ref="S57">INDEX($B$1:$B$200,MATCH(0,COUNTIF($S$1:S56,$B$1:$B$200),0))</f>
        <v>#N/A</v>
      </c>
    </row>
    <row r="58" spans="3:19">
      <c r="C58" t="str">
        <f>IF(ISBLANK(A58),"",IF(ISERROR(VLOOKUP(A58,[1]ทะเบียนรายการสินค้า!$B$3:$S$499,3,FALSE)),"-",VLOOKUP(A58,[1]ทะเบียนรายการสินค้า!$B$3:$S$499,3,FALSE)))</f>
        <v/>
      </c>
      <c r="D58" s="8" t="str">
        <f>IF(ISBLANK(A58),"",IF(ISERROR(VLOOKUP(A58,[1]ทะเบียนรายการสินค้า!$B$3:$S$499,7,FALSE)),"-",VLOOKUP(A58,[1]ทะเบียนรายการสินค้า!$B$3:$S$499,7,FALSE)))</f>
        <v/>
      </c>
      <c r="E58" s="7" t="str">
        <f>IF(ISBLANK(A58),"",IF(ISERROR(VLOOKUP(A58,[1]ทะเบียนรายการสินค้า!$B$3:$S$499,2,FALSE)),"-",VLOOKUP(A58,[1]ทะเบียนรายการสินค้า!$B$3:$S$499,2,FALSE)))</f>
        <v/>
      </c>
      <c r="F58">
        <f>DataInput!C61</f>
        <v>0</v>
      </c>
      <c r="O58" t="e">
        <f>#REF!</f>
        <v>#REF!</v>
      </c>
      <c r="P58" t="e">
        <f>#REF!</f>
        <v>#REF!</v>
      </c>
      <c r="Q58" t="e">
        <f>#REF!</f>
        <v>#REF!</v>
      </c>
      <c r="S58" t="e">
        <f t="array" ref="S58">INDEX($B$1:$B$200,MATCH(0,COUNTIF($S$1:S57,$B$1:$B$200),0))</f>
        <v>#N/A</v>
      </c>
    </row>
    <row r="59" spans="3:19">
      <c r="C59" t="str">
        <f>IF(ISBLANK(A59),"",IF(ISERROR(VLOOKUP(A59,[1]ทะเบียนรายการสินค้า!$B$3:$S$499,3,FALSE)),"-",VLOOKUP(A59,[1]ทะเบียนรายการสินค้า!$B$3:$S$499,3,FALSE)))</f>
        <v/>
      </c>
      <c r="D59" s="8" t="str">
        <f>IF(ISBLANK(A59),"",IF(ISERROR(VLOOKUP(A59,[1]ทะเบียนรายการสินค้า!$B$3:$S$499,7,FALSE)),"-",VLOOKUP(A59,[1]ทะเบียนรายการสินค้า!$B$3:$S$499,7,FALSE)))</f>
        <v/>
      </c>
      <c r="E59" s="7" t="str">
        <f>IF(ISBLANK(A59),"",IF(ISERROR(VLOOKUP(A59,[1]ทะเบียนรายการสินค้า!$B$3:$S$499,2,FALSE)),"-",VLOOKUP(A59,[1]ทะเบียนรายการสินค้า!$B$3:$S$499,2,FALSE)))</f>
        <v/>
      </c>
      <c r="F59">
        <f>DataInput!C62</f>
        <v>0</v>
      </c>
      <c r="O59" t="e">
        <f>#REF!</f>
        <v>#REF!</v>
      </c>
      <c r="P59" t="e">
        <f>#REF!</f>
        <v>#REF!</v>
      </c>
      <c r="Q59" t="e">
        <f>#REF!</f>
        <v>#REF!</v>
      </c>
      <c r="S59" t="e">
        <f t="array" ref="S59">INDEX($B$1:$B$200,MATCH(0,COUNTIF($S$1:S58,$B$1:$B$200),0))</f>
        <v>#N/A</v>
      </c>
    </row>
    <row r="60" spans="3:19">
      <c r="C60" t="str">
        <f>IF(ISBLANK(A60),"",IF(ISERROR(VLOOKUP(A60,[1]ทะเบียนรายการสินค้า!$B$3:$S$499,3,FALSE)),"-",VLOOKUP(A60,[1]ทะเบียนรายการสินค้า!$B$3:$S$499,3,FALSE)))</f>
        <v/>
      </c>
      <c r="D60" s="8" t="str">
        <f>IF(ISBLANK(A60),"",IF(ISERROR(VLOOKUP(A60,[1]ทะเบียนรายการสินค้า!$B$3:$S$499,7,FALSE)),"-",VLOOKUP(A60,[1]ทะเบียนรายการสินค้า!$B$3:$S$499,7,FALSE)))</f>
        <v/>
      </c>
      <c r="E60" s="7" t="str">
        <f>IF(ISBLANK(A60),"",IF(ISERROR(VLOOKUP(A60,[1]ทะเบียนรายการสินค้า!$B$3:$S$499,2,FALSE)),"-",VLOOKUP(A60,[1]ทะเบียนรายการสินค้า!$B$3:$S$499,2,FALSE)))</f>
        <v/>
      </c>
      <c r="F60">
        <f>DataInput!C63</f>
        <v>0</v>
      </c>
      <c r="O60" t="e">
        <f>#REF!</f>
        <v>#REF!</v>
      </c>
      <c r="P60" t="e">
        <f>#REF!</f>
        <v>#REF!</v>
      </c>
      <c r="Q60" t="e">
        <f>#REF!</f>
        <v>#REF!</v>
      </c>
      <c r="S60" t="e">
        <f t="array" ref="S60">INDEX($B$1:$B$200,MATCH(0,COUNTIF($S$1:S59,$B$1:$B$200),0))</f>
        <v>#N/A</v>
      </c>
    </row>
    <row r="61" spans="3:19">
      <c r="C61" t="str">
        <f>IF(ISBLANK(A61),"",IF(ISERROR(VLOOKUP(A61,[1]ทะเบียนรายการสินค้า!$B$3:$S$499,3,FALSE)),"-",VLOOKUP(A61,[1]ทะเบียนรายการสินค้า!$B$3:$S$499,3,FALSE)))</f>
        <v/>
      </c>
      <c r="D61" s="8" t="str">
        <f>IF(ISBLANK(A61),"",IF(ISERROR(VLOOKUP(A61,[1]ทะเบียนรายการสินค้า!$B$3:$S$499,7,FALSE)),"-",VLOOKUP(A61,[1]ทะเบียนรายการสินค้า!$B$3:$S$499,7,FALSE)))</f>
        <v/>
      </c>
      <c r="E61" s="7" t="str">
        <f>IF(ISBLANK(A61),"",IF(ISERROR(VLOOKUP(A61,[1]ทะเบียนรายการสินค้า!$B$3:$S$499,2,FALSE)),"-",VLOOKUP(A61,[1]ทะเบียนรายการสินค้า!$B$3:$S$499,2,FALSE)))</f>
        <v/>
      </c>
      <c r="F61">
        <f>DataInput!C64</f>
        <v>0</v>
      </c>
      <c r="O61" t="e">
        <f>#REF!</f>
        <v>#REF!</v>
      </c>
      <c r="P61" t="e">
        <f>#REF!</f>
        <v>#REF!</v>
      </c>
      <c r="Q61" t="e">
        <f>#REF!</f>
        <v>#REF!</v>
      </c>
      <c r="S61" t="e">
        <f t="array" ref="S61">INDEX($B$1:$B$200,MATCH(0,COUNTIF($S$1:S60,$B$1:$B$200),0))</f>
        <v>#N/A</v>
      </c>
    </row>
    <row r="62" spans="3:19">
      <c r="C62" t="str">
        <f>IF(ISBLANK(A62),"",IF(ISERROR(VLOOKUP(A62,[1]ทะเบียนรายการสินค้า!$B$3:$S$499,3,FALSE)),"-",VLOOKUP(A62,[1]ทะเบียนรายการสินค้า!$B$3:$S$499,3,FALSE)))</f>
        <v/>
      </c>
      <c r="D62" s="8" t="str">
        <f>IF(ISBLANK(A62),"",IF(ISERROR(VLOOKUP(A62,[1]ทะเบียนรายการสินค้า!$B$3:$S$499,7,FALSE)),"-",VLOOKUP(A62,[1]ทะเบียนรายการสินค้า!$B$3:$S$499,7,FALSE)))</f>
        <v/>
      </c>
      <c r="E62" s="7" t="str">
        <f>IF(ISBLANK(A62),"",IF(ISERROR(VLOOKUP(A62,[1]ทะเบียนรายการสินค้า!$B$3:$S$499,2,FALSE)),"-",VLOOKUP(A62,[1]ทะเบียนรายการสินค้า!$B$3:$S$499,2,FALSE)))</f>
        <v/>
      </c>
      <c r="F62">
        <f>DataInput!C65</f>
        <v>0</v>
      </c>
      <c r="O62" t="e">
        <f>#REF!</f>
        <v>#REF!</v>
      </c>
      <c r="P62" t="e">
        <f>#REF!</f>
        <v>#REF!</v>
      </c>
      <c r="Q62" t="e">
        <f>#REF!</f>
        <v>#REF!</v>
      </c>
      <c r="S62" t="e">
        <f t="array" ref="S62">INDEX($B$1:$B$200,MATCH(0,COUNTIF($S$1:S61,$B$1:$B$200),0))</f>
        <v>#N/A</v>
      </c>
    </row>
    <row r="63" spans="3:19">
      <c r="C63" t="str">
        <f>IF(ISBLANK(A63),"",IF(ISERROR(VLOOKUP(A63,[1]ทะเบียนรายการสินค้า!$B$3:$S$499,3,FALSE)),"-",VLOOKUP(A63,[1]ทะเบียนรายการสินค้า!$B$3:$S$499,3,FALSE)))</f>
        <v/>
      </c>
      <c r="D63" s="8" t="str">
        <f>IF(ISBLANK(A63),"",IF(ISERROR(VLOOKUP(A63,[1]ทะเบียนรายการสินค้า!$B$3:$S$499,7,FALSE)),"-",VLOOKUP(A63,[1]ทะเบียนรายการสินค้า!$B$3:$S$499,7,FALSE)))</f>
        <v/>
      </c>
      <c r="E63" s="7" t="str">
        <f>IF(ISBLANK(A63),"",IF(ISERROR(VLOOKUP(A63,[1]ทะเบียนรายการสินค้า!$B$3:$S$499,2,FALSE)),"-",VLOOKUP(A63,[1]ทะเบียนรายการสินค้า!$B$3:$S$499,2,FALSE)))</f>
        <v/>
      </c>
      <c r="F63">
        <f>DataInput!C66</f>
        <v>0</v>
      </c>
      <c r="O63" t="e">
        <f>#REF!</f>
        <v>#REF!</v>
      </c>
      <c r="P63" t="e">
        <f>#REF!</f>
        <v>#REF!</v>
      </c>
      <c r="Q63" t="e">
        <f>#REF!</f>
        <v>#REF!</v>
      </c>
      <c r="S63" t="e">
        <f t="array" ref="S63">INDEX($B$1:$B$200,MATCH(0,COUNTIF($S$1:S62,$B$1:$B$200),0))</f>
        <v>#N/A</v>
      </c>
    </row>
    <row r="64" spans="3:19">
      <c r="C64" t="str">
        <f>IF(ISBLANK(A64),"",IF(ISERROR(VLOOKUP(A64,[1]ทะเบียนรายการสินค้า!$B$3:$S$499,3,FALSE)),"-",VLOOKUP(A64,[1]ทะเบียนรายการสินค้า!$B$3:$S$499,3,FALSE)))</f>
        <v/>
      </c>
      <c r="D64" s="8" t="str">
        <f>IF(ISBLANK(A64),"",IF(ISERROR(VLOOKUP(A64,[1]ทะเบียนรายการสินค้า!$B$3:$S$499,7,FALSE)),"-",VLOOKUP(A64,[1]ทะเบียนรายการสินค้า!$B$3:$S$499,7,FALSE)))</f>
        <v/>
      </c>
      <c r="E64" s="7" t="str">
        <f>IF(ISBLANK(A64),"",IF(ISERROR(VLOOKUP(A64,[1]ทะเบียนรายการสินค้า!$B$3:$S$499,2,FALSE)),"-",VLOOKUP(A64,[1]ทะเบียนรายการสินค้า!$B$3:$S$499,2,FALSE)))</f>
        <v/>
      </c>
      <c r="F64">
        <f>DataInput!C67</f>
        <v>0</v>
      </c>
      <c r="O64" t="e">
        <f>#REF!</f>
        <v>#REF!</v>
      </c>
      <c r="P64" t="e">
        <f>#REF!</f>
        <v>#REF!</v>
      </c>
      <c r="Q64" t="e">
        <f>#REF!</f>
        <v>#REF!</v>
      </c>
      <c r="S64" t="e">
        <f t="array" ref="S64">INDEX($B$1:$B$200,MATCH(0,COUNTIF($S$1:S63,$B$1:$B$200),0))</f>
        <v>#N/A</v>
      </c>
    </row>
    <row r="65" spans="3:19">
      <c r="C65" t="str">
        <f>IF(ISBLANK(A65),"",IF(ISERROR(VLOOKUP(A65,[1]ทะเบียนรายการสินค้า!$B$3:$S$499,3,FALSE)),"-",VLOOKUP(A65,[1]ทะเบียนรายการสินค้า!$B$3:$S$499,3,FALSE)))</f>
        <v/>
      </c>
      <c r="D65" s="8" t="str">
        <f>IF(ISBLANK(A65),"",IF(ISERROR(VLOOKUP(A65,[1]ทะเบียนรายการสินค้า!$B$3:$S$499,7,FALSE)),"-",VLOOKUP(A65,[1]ทะเบียนรายการสินค้า!$B$3:$S$499,7,FALSE)))</f>
        <v/>
      </c>
      <c r="E65" s="7" t="str">
        <f>IF(ISBLANK(A65),"",IF(ISERROR(VLOOKUP(A65,[1]ทะเบียนรายการสินค้า!$B$3:$S$499,2,FALSE)),"-",VLOOKUP(A65,[1]ทะเบียนรายการสินค้า!$B$3:$S$499,2,FALSE)))</f>
        <v/>
      </c>
      <c r="F65">
        <f>DataInput!C68</f>
        <v>0</v>
      </c>
      <c r="O65" t="e">
        <f>#REF!</f>
        <v>#REF!</v>
      </c>
      <c r="P65" t="e">
        <f>#REF!</f>
        <v>#REF!</v>
      </c>
      <c r="Q65" t="e">
        <f>#REF!</f>
        <v>#REF!</v>
      </c>
      <c r="S65" t="e">
        <f t="array" ref="S65">INDEX($B$1:$B$200,MATCH(0,COUNTIF($S$1:S64,$B$1:$B$200),0))</f>
        <v>#N/A</v>
      </c>
    </row>
    <row r="66" spans="3:19">
      <c r="C66" t="str">
        <f>IF(ISBLANK(A66),"",IF(ISERROR(VLOOKUP(A66,[1]ทะเบียนรายการสินค้า!$B$3:$S$499,3,FALSE)),"-",VLOOKUP(A66,[1]ทะเบียนรายการสินค้า!$B$3:$S$499,3,FALSE)))</f>
        <v/>
      </c>
      <c r="D66" s="8" t="str">
        <f>IF(ISBLANK(A66),"",IF(ISERROR(VLOOKUP(A66,[1]ทะเบียนรายการสินค้า!$B$3:$S$499,7,FALSE)),"-",VLOOKUP(A66,[1]ทะเบียนรายการสินค้า!$B$3:$S$499,7,FALSE)))</f>
        <v/>
      </c>
      <c r="E66" s="7" t="str">
        <f>IF(ISBLANK(A66),"",IF(ISERROR(VLOOKUP(A66,[1]ทะเบียนรายการสินค้า!$B$3:$S$499,2,FALSE)),"-",VLOOKUP(A66,[1]ทะเบียนรายการสินค้า!$B$3:$S$499,2,FALSE)))</f>
        <v/>
      </c>
      <c r="F66">
        <f>DataInput!C69</f>
        <v>0</v>
      </c>
      <c r="O66" t="e">
        <f>#REF!</f>
        <v>#REF!</v>
      </c>
      <c r="P66" t="e">
        <f>#REF!</f>
        <v>#REF!</v>
      </c>
      <c r="Q66" t="e">
        <f>#REF!</f>
        <v>#REF!</v>
      </c>
      <c r="S66" t="e">
        <f t="array" ref="S66">INDEX($B$1:$B$200,MATCH(0,COUNTIF($S$1:S65,$B$1:$B$200),0))</f>
        <v>#N/A</v>
      </c>
    </row>
    <row r="67" spans="3:19">
      <c r="C67" t="str">
        <f>IF(ISBLANK(A67),"",IF(ISERROR(VLOOKUP(A67,[1]ทะเบียนรายการสินค้า!$B$3:$S$499,3,FALSE)),"-",VLOOKUP(A67,[1]ทะเบียนรายการสินค้า!$B$3:$S$499,3,FALSE)))</f>
        <v/>
      </c>
      <c r="D67" s="8" t="str">
        <f>IF(ISBLANK(A67),"",IF(ISERROR(VLOOKUP(A67,[1]ทะเบียนรายการสินค้า!$B$3:$S$499,7,FALSE)),"-",VLOOKUP(A67,[1]ทะเบียนรายการสินค้า!$B$3:$S$499,7,FALSE)))</f>
        <v/>
      </c>
      <c r="E67" s="7" t="str">
        <f>IF(ISBLANK(A67),"",IF(ISERROR(VLOOKUP(A67,[1]ทะเบียนรายการสินค้า!$B$3:$S$499,2,FALSE)),"-",VLOOKUP(A67,[1]ทะเบียนรายการสินค้า!$B$3:$S$499,2,FALSE)))</f>
        <v/>
      </c>
      <c r="F67">
        <f>DataInput!C70</f>
        <v>0</v>
      </c>
      <c r="O67" t="e">
        <f>#REF!</f>
        <v>#REF!</v>
      </c>
      <c r="P67" t="e">
        <f>#REF!</f>
        <v>#REF!</v>
      </c>
      <c r="Q67" t="e">
        <f>#REF!</f>
        <v>#REF!</v>
      </c>
      <c r="S67" t="e">
        <f t="array" ref="S67">INDEX($B$1:$B$200,MATCH(0,COUNTIF($S$1:S66,$B$1:$B$200),0))</f>
        <v>#N/A</v>
      </c>
    </row>
    <row r="68" spans="3:19">
      <c r="C68" t="str">
        <f>IF(ISBLANK(A68),"",IF(ISERROR(VLOOKUP(A68,[1]ทะเบียนรายการสินค้า!$B$3:$S$499,3,FALSE)),"-",VLOOKUP(A68,[1]ทะเบียนรายการสินค้า!$B$3:$S$499,3,FALSE)))</f>
        <v/>
      </c>
      <c r="D68" s="8" t="str">
        <f>IF(ISBLANK(A68),"",IF(ISERROR(VLOOKUP(A68,[1]ทะเบียนรายการสินค้า!$B$3:$S$499,7,FALSE)),"-",VLOOKUP(A68,[1]ทะเบียนรายการสินค้า!$B$3:$S$499,7,FALSE)))</f>
        <v/>
      </c>
      <c r="E68" s="7" t="str">
        <f>IF(ISBLANK(A68),"",IF(ISERROR(VLOOKUP(A68,[1]ทะเบียนรายการสินค้า!$B$3:$S$499,2,FALSE)),"-",VLOOKUP(A68,[1]ทะเบียนรายการสินค้า!$B$3:$S$499,2,FALSE)))</f>
        <v/>
      </c>
      <c r="F68">
        <f>DataInput!C71</f>
        <v>0</v>
      </c>
      <c r="O68" t="e">
        <f>#REF!</f>
        <v>#REF!</v>
      </c>
      <c r="P68" t="e">
        <f>#REF!</f>
        <v>#REF!</v>
      </c>
      <c r="Q68" t="e">
        <f>#REF!</f>
        <v>#REF!</v>
      </c>
      <c r="S68" t="e">
        <f t="array" ref="S68">INDEX($B$1:$B$200,MATCH(0,COUNTIF($S$1:S67,$B$1:$B$200),0))</f>
        <v>#N/A</v>
      </c>
    </row>
    <row r="69" spans="3:19">
      <c r="C69" t="str">
        <f>IF(ISBLANK(A69),"",IF(ISERROR(VLOOKUP(A69,[1]ทะเบียนรายการสินค้า!$B$3:$S$499,3,FALSE)),"-",VLOOKUP(A69,[1]ทะเบียนรายการสินค้า!$B$3:$S$499,3,FALSE)))</f>
        <v/>
      </c>
      <c r="D69" s="8" t="str">
        <f>IF(ISBLANK(A69),"",IF(ISERROR(VLOOKUP(A69,[1]ทะเบียนรายการสินค้า!$B$3:$S$499,7,FALSE)),"-",VLOOKUP(A69,[1]ทะเบียนรายการสินค้า!$B$3:$S$499,7,FALSE)))</f>
        <v/>
      </c>
      <c r="E69" s="7" t="str">
        <f>IF(ISBLANK(A69),"",IF(ISERROR(VLOOKUP(A69,[1]ทะเบียนรายการสินค้า!$B$3:$S$499,2,FALSE)),"-",VLOOKUP(A69,[1]ทะเบียนรายการสินค้า!$B$3:$S$499,2,FALSE)))</f>
        <v/>
      </c>
      <c r="F69">
        <f>DataInput!C72</f>
        <v>0</v>
      </c>
      <c r="O69" t="e">
        <f>#REF!</f>
        <v>#REF!</v>
      </c>
      <c r="P69" t="e">
        <f>#REF!</f>
        <v>#REF!</v>
      </c>
      <c r="Q69" t="e">
        <f>#REF!</f>
        <v>#REF!</v>
      </c>
      <c r="S69" t="e">
        <f t="array" ref="S69">INDEX($B$1:$B$200,MATCH(0,COUNTIF($S$1:S68,$B$1:$B$200),0))</f>
        <v>#N/A</v>
      </c>
    </row>
    <row r="70" spans="3:19">
      <c r="C70" t="str">
        <f>IF(ISBLANK(A70),"",IF(ISERROR(VLOOKUP(A70,[1]ทะเบียนรายการสินค้า!$B$3:$S$499,3,FALSE)),"-",VLOOKUP(A70,[1]ทะเบียนรายการสินค้า!$B$3:$S$499,3,FALSE)))</f>
        <v/>
      </c>
      <c r="D70" s="8" t="str">
        <f>IF(ISBLANK(A70),"",IF(ISERROR(VLOOKUP(A70,[1]ทะเบียนรายการสินค้า!$B$3:$S$499,7,FALSE)),"-",VLOOKUP(A70,[1]ทะเบียนรายการสินค้า!$B$3:$S$499,7,FALSE)))</f>
        <v/>
      </c>
      <c r="E70" s="7" t="str">
        <f>IF(ISBLANK(A70),"",IF(ISERROR(VLOOKUP(A70,[1]ทะเบียนรายการสินค้า!$B$3:$S$499,2,FALSE)),"-",VLOOKUP(A70,[1]ทะเบียนรายการสินค้า!$B$3:$S$499,2,FALSE)))</f>
        <v/>
      </c>
      <c r="F70">
        <f>DataInput!C73</f>
        <v>0</v>
      </c>
      <c r="O70" t="e">
        <f>#REF!</f>
        <v>#REF!</v>
      </c>
      <c r="P70" t="e">
        <f>#REF!</f>
        <v>#REF!</v>
      </c>
      <c r="Q70" t="e">
        <f>#REF!</f>
        <v>#REF!</v>
      </c>
      <c r="S70" t="e">
        <f t="array" ref="S70">INDEX($B$1:$B$200,MATCH(0,COUNTIF($S$1:S69,$B$1:$B$200),0))</f>
        <v>#N/A</v>
      </c>
    </row>
    <row r="71" spans="3:19">
      <c r="C71" t="str">
        <f>IF(ISBLANK(A71),"",IF(ISERROR(VLOOKUP(A71,[1]ทะเบียนรายการสินค้า!$B$3:$S$499,3,FALSE)),"-",VLOOKUP(A71,[1]ทะเบียนรายการสินค้า!$B$3:$S$499,3,FALSE)))</f>
        <v/>
      </c>
      <c r="D71" s="8" t="str">
        <f>IF(ISBLANK(A71),"",IF(ISERROR(VLOOKUP(A71,[1]ทะเบียนรายการสินค้า!$B$3:$S$499,7,FALSE)),"-",VLOOKUP(A71,[1]ทะเบียนรายการสินค้า!$B$3:$S$499,7,FALSE)))</f>
        <v/>
      </c>
      <c r="E71" s="7" t="str">
        <f>IF(ISBLANK(A71),"",IF(ISERROR(VLOOKUP(A71,[1]ทะเบียนรายการสินค้า!$B$3:$S$499,2,FALSE)),"-",VLOOKUP(A71,[1]ทะเบียนรายการสินค้า!$B$3:$S$499,2,FALSE)))</f>
        <v/>
      </c>
      <c r="F71">
        <f>DataInput!C74</f>
        <v>0</v>
      </c>
      <c r="O71" t="e">
        <f>#REF!</f>
        <v>#REF!</v>
      </c>
      <c r="P71" t="e">
        <f>#REF!</f>
        <v>#REF!</v>
      </c>
      <c r="Q71" t="e">
        <f>#REF!</f>
        <v>#REF!</v>
      </c>
      <c r="S71" t="e">
        <f t="array" ref="S71">INDEX($B$1:$B$200,MATCH(0,COUNTIF($S$1:S70,$B$1:$B$200),0))</f>
        <v>#N/A</v>
      </c>
    </row>
    <row r="72" spans="3:19">
      <c r="C72" t="str">
        <f>IF(ISBLANK(A72),"",IF(ISERROR(VLOOKUP(A72,[1]ทะเบียนรายการสินค้า!$B$3:$S$499,3,FALSE)),"-",VLOOKUP(A72,[1]ทะเบียนรายการสินค้า!$B$3:$S$499,3,FALSE)))</f>
        <v/>
      </c>
      <c r="D72" s="8" t="str">
        <f>IF(ISBLANK(A72),"",IF(ISERROR(VLOOKUP(A72,[1]ทะเบียนรายการสินค้า!$B$3:$S$499,7,FALSE)),"-",VLOOKUP(A72,[1]ทะเบียนรายการสินค้า!$B$3:$S$499,7,FALSE)))</f>
        <v/>
      </c>
      <c r="E72" s="7" t="str">
        <f>IF(ISBLANK(A72),"",IF(ISERROR(VLOOKUP(A72,[1]ทะเบียนรายการสินค้า!$B$3:$S$499,2,FALSE)),"-",VLOOKUP(A72,[1]ทะเบียนรายการสินค้า!$B$3:$S$499,2,FALSE)))</f>
        <v/>
      </c>
      <c r="F72">
        <f>DataInput!C75</f>
        <v>0</v>
      </c>
      <c r="O72" t="e">
        <f>#REF!</f>
        <v>#REF!</v>
      </c>
      <c r="P72" t="e">
        <f>#REF!</f>
        <v>#REF!</v>
      </c>
      <c r="Q72" t="e">
        <f>#REF!</f>
        <v>#REF!</v>
      </c>
      <c r="S72" t="e">
        <f t="array" ref="S72">INDEX($B$1:$B$200,MATCH(0,COUNTIF($S$1:S71,$B$1:$B$200),0))</f>
        <v>#N/A</v>
      </c>
    </row>
    <row r="73" spans="3:19">
      <c r="C73" t="str">
        <f>IF(ISBLANK(A73),"",IF(ISERROR(VLOOKUP(A73,[1]ทะเบียนรายการสินค้า!$B$3:$S$499,3,FALSE)),"-",VLOOKUP(A73,[1]ทะเบียนรายการสินค้า!$B$3:$S$499,3,FALSE)))</f>
        <v/>
      </c>
      <c r="D73" s="8" t="str">
        <f>IF(ISBLANK(A73),"",IF(ISERROR(VLOOKUP(A73,[1]ทะเบียนรายการสินค้า!$B$3:$S$499,7,FALSE)),"-",VLOOKUP(A73,[1]ทะเบียนรายการสินค้า!$B$3:$S$499,7,FALSE)))</f>
        <v/>
      </c>
      <c r="E73" s="7" t="str">
        <f>IF(ISBLANK(A73),"",IF(ISERROR(VLOOKUP(A73,[1]ทะเบียนรายการสินค้า!$B$3:$S$499,2,FALSE)),"-",VLOOKUP(A73,[1]ทะเบียนรายการสินค้า!$B$3:$S$499,2,FALSE)))</f>
        <v/>
      </c>
      <c r="F73">
        <f>DataInput!C76</f>
        <v>0</v>
      </c>
      <c r="O73" t="e">
        <f>#REF!</f>
        <v>#REF!</v>
      </c>
      <c r="P73" t="e">
        <f>#REF!</f>
        <v>#REF!</v>
      </c>
      <c r="Q73" t="e">
        <f>#REF!</f>
        <v>#REF!</v>
      </c>
      <c r="S73" t="e">
        <f t="array" ref="S73">INDEX($B$1:$B$200,MATCH(0,COUNTIF($S$1:S72,$B$1:$B$200),0))</f>
        <v>#N/A</v>
      </c>
    </row>
    <row r="74" spans="3:19">
      <c r="C74" t="str">
        <f>IF(ISBLANK(A74),"",IF(ISERROR(VLOOKUP(A74,[1]ทะเบียนรายการสินค้า!$B$3:$S$499,3,FALSE)),"-",VLOOKUP(A74,[1]ทะเบียนรายการสินค้า!$B$3:$S$499,3,FALSE)))</f>
        <v/>
      </c>
      <c r="D74" s="8" t="str">
        <f>IF(ISBLANK(A74),"",IF(ISERROR(VLOOKUP(A74,[1]ทะเบียนรายการสินค้า!$B$3:$S$499,7,FALSE)),"-",VLOOKUP(A74,[1]ทะเบียนรายการสินค้า!$B$3:$S$499,7,FALSE)))</f>
        <v/>
      </c>
      <c r="E74" s="7" t="str">
        <f>IF(ISBLANK(A74),"",IF(ISERROR(VLOOKUP(A74,[1]ทะเบียนรายการสินค้า!$B$3:$S$499,2,FALSE)),"-",VLOOKUP(A74,[1]ทะเบียนรายการสินค้า!$B$3:$S$499,2,FALSE)))</f>
        <v/>
      </c>
      <c r="F74">
        <f>DataInput!C77</f>
        <v>0</v>
      </c>
      <c r="O74" t="e">
        <f>#REF!</f>
        <v>#REF!</v>
      </c>
      <c r="P74" t="e">
        <f>#REF!</f>
        <v>#REF!</v>
      </c>
      <c r="Q74" t="e">
        <f>#REF!</f>
        <v>#REF!</v>
      </c>
      <c r="S74" t="e">
        <f t="array" ref="S74">INDEX($B$1:$B$200,MATCH(0,COUNTIF($S$1:S73,$B$1:$B$200),0))</f>
        <v>#N/A</v>
      </c>
    </row>
    <row r="75" spans="3:19">
      <c r="C75" t="str">
        <f>IF(ISBLANK(A75),"",IF(ISERROR(VLOOKUP(A75,[1]ทะเบียนรายการสินค้า!$B$3:$S$499,3,FALSE)),"-",VLOOKUP(A75,[1]ทะเบียนรายการสินค้า!$B$3:$S$499,3,FALSE)))</f>
        <v/>
      </c>
      <c r="D75" s="8" t="str">
        <f>IF(ISBLANK(A75),"",IF(ISERROR(VLOOKUP(A75,[1]ทะเบียนรายการสินค้า!$B$3:$S$499,7,FALSE)),"-",VLOOKUP(A75,[1]ทะเบียนรายการสินค้า!$B$3:$S$499,7,FALSE)))</f>
        <v/>
      </c>
      <c r="E75" s="7" t="str">
        <f>IF(ISBLANK(A75),"",IF(ISERROR(VLOOKUP(A75,[1]ทะเบียนรายการสินค้า!$B$3:$S$499,2,FALSE)),"-",VLOOKUP(A75,[1]ทะเบียนรายการสินค้า!$B$3:$S$499,2,FALSE)))</f>
        <v/>
      </c>
      <c r="F75">
        <f>DataInput!C78</f>
        <v>0</v>
      </c>
      <c r="O75" t="e">
        <f>#REF!</f>
        <v>#REF!</v>
      </c>
      <c r="P75" t="e">
        <f>#REF!</f>
        <v>#REF!</v>
      </c>
      <c r="Q75" t="e">
        <f>#REF!</f>
        <v>#REF!</v>
      </c>
      <c r="S75" t="e">
        <f t="array" ref="S75">INDEX($B$1:$B$200,MATCH(0,COUNTIF($S$1:S74,$B$1:$B$200),0))</f>
        <v>#N/A</v>
      </c>
    </row>
    <row r="76" spans="3:19">
      <c r="C76" t="str">
        <f>IF(ISBLANK(A76),"",IF(ISERROR(VLOOKUP(A76,[1]ทะเบียนรายการสินค้า!$B$3:$S$499,3,FALSE)),"-",VLOOKUP(A76,[1]ทะเบียนรายการสินค้า!$B$3:$S$499,3,FALSE)))</f>
        <v/>
      </c>
      <c r="D76" s="8" t="str">
        <f>IF(ISBLANK(A76),"",IF(ISERROR(VLOOKUP(A76,[1]ทะเบียนรายการสินค้า!$B$3:$S$499,7,FALSE)),"-",VLOOKUP(A76,[1]ทะเบียนรายการสินค้า!$B$3:$S$499,7,FALSE)))</f>
        <v/>
      </c>
      <c r="E76" s="7" t="str">
        <f>IF(ISBLANK(A76),"",IF(ISERROR(VLOOKUP(A76,[1]ทะเบียนรายการสินค้า!$B$3:$S$499,2,FALSE)),"-",VLOOKUP(A76,[1]ทะเบียนรายการสินค้า!$B$3:$S$499,2,FALSE)))</f>
        <v/>
      </c>
      <c r="F76">
        <f>DataInput!C79</f>
        <v>0</v>
      </c>
      <c r="O76" t="e">
        <f>#REF!</f>
        <v>#REF!</v>
      </c>
      <c r="P76" t="e">
        <f>#REF!</f>
        <v>#REF!</v>
      </c>
      <c r="Q76" t="e">
        <f>#REF!</f>
        <v>#REF!</v>
      </c>
      <c r="S76" t="e">
        <f t="array" ref="S76">INDEX($B$1:$B$200,MATCH(0,COUNTIF($S$1:S75,$B$1:$B$200),0))</f>
        <v>#N/A</v>
      </c>
    </row>
    <row r="77" spans="3:19">
      <c r="C77" t="str">
        <f>IF(ISBLANK(A77),"",IF(ISERROR(VLOOKUP(A77,[1]ทะเบียนรายการสินค้า!$B$3:$S$499,3,FALSE)),"-",VLOOKUP(A77,[1]ทะเบียนรายการสินค้า!$B$3:$S$499,3,FALSE)))</f>
        <v/>
      </c>
      <c r="D77" s="8" t="str">
        <f>IF(ISBLANK(A77),"",IF(ISERROR(VLOOKUP(A77,[1]ทะเบียนรายการสินค้า!$B$3:$S$499,7,FALSE)),"-",VLOOKUP(A77,[1]ทะเบียนรายการสินค้า!$B$3:$S$499,7,FALSE)))</f>
        <v/>
      </c>
      <c r="E77" s="7" t="str">
        <f>IF(ISBLANK(A77),"",IF(ISERROR(VLOOKUP(A77,[1]ทะเบียนรายการสินค้า!$B$3:$S$499,2,FALSE)),"-",VLOOKUP(A77,[1]ทะเบียนรายการสินค้า!$B$3:$S$499,2,FALSE)))</f>
        <v/>
      </c>
      <c r="F77">
        <f>DataInput!C80</f>
        <v>0</v>
      </c>
      <c r="O77" t="e">
        <f>#REF!</f>
        <v>#REF!</v>
      </c>
      <c r="P77" t="e">
        <f>#REF!</f>
        <v>#REF!</v>
      </c>
      <c r="Q77" t="e">
        <f>#REF!</f>
        <v>#REF!</v>
      </c>
      <c r="S77" t="e">
        <f t="array" ref="S77">INDEX($B$1:$B$200,MATCH(0,COUNTIF($S$1:S76,$B$1:$B$200),0))</f>
        <v>#N/A</v>
      </c>
    </row>
    <row r="78" spans="3:19">
      <c r="C78" t="str">
        <f>IF(ISBLANK(A78),"",IF(ISERROR(VLOOKUP(A78,[1]ทะเบียนรายการสินค้า!$B$3:$S$499,3,FALSE)),"-",VLOOKUP(A78,[1]ทะเบียนรายการสินค้า!$B$3:$S$499,3,FALSE)))</f>
        <v/>
      </c>
      <c r="D78" s="8" t="str">
        <f>IF(ISBLANK(A78),"",IF(ISERROR(VLOOKUP(A78,[1]ทะเบียนรายการสินค้า!$B$3:$S$499,7,FALSE)),"-",VLOOKUP(A78,[1]ทะเบียนรายการสินค้า!$B$3:$S$499,7,FALSE)))</f>
        <v/>
      </c>
      <c r="E78" s="7" t="str">
        <f>IF(ISBLANK(A78),"",IF(ISERROR(VLOOKUP(A78,[1]ทะเบียนรายการสินค้า!$B$3:$S$499,2,FALSE)),"-",VLOOKUP(A78,[1]ทะเบียนรายการสินค้า!$B$3:$S$499,2,FALSE)))</f>
        <v/>
      </c>
      <c r="F78">
        <f>DataInput!C81</f>
        <v>0</v>
      </c>
      <c r="O78" t="e">
        <f>#REF!</f>
        <v>#REF!</v>
      </c>
      <c r="P78" t="e">
        <f>#REF!</f>
        <v>#REF!</v>
      </c>
      <c r="Q78" t="e">
        <f>#REF!</f>
        <v>#REF!</v>
      </c>
      <c r="S78" t="e">
        <f t="array" ref="S78">INDEX($B$1:$B$200,MATCH(0,COUNTIF($S$1:S77,$B$1:$B$200),0))</f>
        <v>#N/A</v>
      </c>
    </row>
    <row r="79" spans="3:19">
      <c r="C79" t="str">
        <f>IF(ISBLANK(A79),"",IF(ISERROR(VLOOKUP(A79,[1]ทะเบียนรายการสินค้า!$B$3:$S$499,3,FALSE)),"-",VLOOKUP(A79,[1]ทะเบียนรายการสินค้า!$B$3:$S$499,3,FALSE)))</f>
        <v/>
      </c>
      <c r="D79" s="8" t="str">
        <f>IF(ISBLANK(A79),"",IF(ISERROR(VLOOKUP(A79,[1]ทะเบียนรายการสินค้า!$B$3:$S$499,7,FALSE)),"-",VLOOKUP(A79,[1]ทะเบียนรายการสินค้า!$B$3:$S$499,7,FALSE)))</f>
        <v/>
      </c>
      <c r="E79" s="7" t="str">
        <f>IF(ISBLANK(A79),"",IF(ISERROR(VLOOKUP(A79,[1]ทะเบียนรายการสินค้า!$B$3:$S$499,2,FALSE)),"-",VLOOKUP(A79,[1]ทะเบียนรายการสินค้า!$B$3:$S$499,2,FALSE)))</f>
        <v/>
      </c>
      <c r="F79">
        <f>DataInput!C82</f>
        <v>0</v>
      </c>
      <c r="O79" t="e">
        <f>#REF!</f>
        <v>#REF!</v>
      </c>
      <c r="P79" t="e">
        <f>#REF!</f>
        <v>#REF!</v>
      </c>
      <c r="Q79" t="e">
        <f>#REF!</f>
        <v>#REF!</v>
      </c>
      <c r="S79" t="e">
        <f t="array" ref="S79">INDEX($B$1:$B$200,MATCH(0,COUNTIF($S$1:S78,$B$1:$B$200),0))</f>
        <v>#N/A</v>
      </c>
    </row>
    <row r="80" spans="3:19">
      <c r="C80" t="str">
        <f>IF(ISBLANK(A80),"",IF(ISERROR(VLOOKUP(A80,[1]ทะเบียนรายการสินค้า!$B$3:$S$499,3,FALSE)),"-",VLOOKUP(A80,[1]ทะเบียนรายการสินค้า!$B$3:$S$499,3,FALSE)))</f>
        <v/>
      </c>
      <c r="D80" s="8" t="str">
        <f>IF(ISBLANK(A80),"",IF(ISERROR(VLOOKUP(A80,[1]ทะเบียนรายการสินค้า!$B$3:$S$499,7,FALSE)),"-",VLOOKUP(A80,[1]ทะเบียนรายการสินค้า!$B$3:$S$499,7,FALSE)))</f>
        <v/>
      </c>
      <c r="E80" s="7" t="str">
        <f>IF(ISBLANK(A80),"",IF(ISERROR(VLOOKUP(A80,[1]ทะเบียนรายการสินค้า!$B$3:$S$499,2,FALSE)),"-",VLOOKUP(A80,[1]ทะเบียนรายการสินค้า!$B$3:$S$499,2,FALSE)))</f>
        <v/>
      </c>
      <c r="F80">
        <f>DataInput!C83</f>
        <v>0</v>
      </c>
      <c r="O80" t="e">
        <f>#REF!</f>
        <v>#REF!</v>
      </c>
      <c r="P80" t="e">
        <f>#REF!</f>
        <v>#REF!</v>
      </c>
      <c r="Q80" t="e">
        <f>#REF!</f>
        <v>#REF!</v>
      </c>
      <c r="S80" t="e">
        <f t="array" ref="S80">INDEX($B$1:$B$200,MATCH(0,COUNTIF($S$1:S79,$B$1:$B$200),0))</f>
        <v>#N/A</v>
      </c>
    </row>
    <row r="81" spans="3:19">
      <c r="C81" t="str">
        <f>IF(ISBLANK(A81),"",IF(ISERROR(VLOOKUP(A81,[1]ทะเบียนรายการสินค้า!$B$3:$S$499,3,FALSE)),"-",VLOOKUP(A81,[1]ทะเบียนรายการสินค้า!$B$3:$S$499,3,FALSE)))</f>
        <v/>
      </c>
      <c r="D81" s="8" t="str">
        <f>IF(ISBLANK(A81),"",IF(ISERROR(VLOOKUP(A81,[1]ทะเบียนรายการสินค้า!$B$3:$S$499,7,FALSE)),"-",VLOOKUP(A81,[1]ทะเบียนรายการสินค้า!$B$3:$S$499,7,FALSE)))</f>
        <v/>
      </c>
      <c r="E81" s="7" t="str">
        <f>IF(ISBLANK(A81),"",IF(ISERROR(VLOOKUP(A81,[1]ทะเบียนรายการสินค้า!$B$3:$S$499,2,FALSE)),"-",VLOOKUP(A81,[1]ทะเบียนรายการสินค้า!$B$3:$S$499,2,FALSE)))</f>
        <v/>
      </c>
      <c r="F81">
        <f>DataInput!C84</f>
        <v>0</v>
      </c>
      <c r="O81" t="e">
        <f>#REF!</f>
        <v>#REF!</v>
      </c>
      <c r="P81" t="e">
        <f>#REF!</f>
        <v>#REF!</v>
      </c>
      <c r="Q81" t="e">
        <f>#REF!</f>
        <v>#REF!</v>
      </c>
      <c r="S81" t="e">
        <f t="array" ref="S81">INDEX($B$1:$B$200,MATCH(0,COUNTIF($S$1:S80,$B$1:$B$200),0))</f>
        <v>#N/A</v>
      </c>
    </row>
    <row r="82" spans="3:19">
      <c r="C82" t="str">
        <f>IF(ISBLANK(A82),"",IF(ISERROR(VLOOKUP(A82,[1]ทะเบียนรายการสินค้า!$B$3:$S$499,3,FALSE)),"-",VLOOKUP(A82,[1]ทะเบียนรายการสินค้า!$B$3:$S$499,3,FALSE)))</f>
        <v/>
      </c>
      <c r="D82" s="8" t="str">
        <f>IF(ISBLANK(A82),"",IF(ISERROR(VLOOKUP(A82,[1]ทะเบียนรายการสินค้า!$B$3:$S$499,7,FALSE)),"-",VLOOKUP(A82,[1]ทะเบียนรายการสินค้า!$B$3:$S$499,7,FALSE)))</f>
        <v/>
      </c>
      <c r="E82" s="7" t="str">
        <f>IF(ISBLANK(A82),"",IF(ISERROR(VLOOKUP(A82,[1]ทะเบียนรายการสินค้า!$B$3:$S$499,2,FALSE)),"-",VLOOKUP(A82,[1]ทะเบียนรายการสินค้า!$B$3:$S$499,2,FALSE)))</f>
        <v/>
      </c>
      <c r="F82">
        <f>DataInput!C85</f>
        <v>0</v>
      </c>
      <c r="O82" t="e">
        <f>#REF!</f>
        <v>#REF!</v>
      </c>
      <c r="P82" t="e">
        <f>#REF!</f>
        <v>#REF!</v>
      </c>
      <c r="Q82" t="e">
        <f>#REF!</f>
        <v>#REF!</v>
      </c>
      <c r="S82" t="e">
        <f t="array" ref="S82">INDEX($B$1:$B$200,MATCH(0,COUNTIF($S$1:S81,$B$1:$B$200),0))</f>
        <v>#N/A</v>
      </c>
    </row>
    <row r="83" spans="3:19">
      <c r="C83" t="str">
        <f>IF(ISBLANK(A83),"",IF(ISERROR(VLOOKUP(A83,[1]ทะเบียนรายการสินค้า!$B$3:$S$499,3,FALSE)),"-",VLOOKUP(A83,[1]ทะเบียนรายการสินค้า!$B$3:$S$499,3,FALSE)))</f>
        <v/>
      </c>
      <c r="D83" s="8" t="str">
        <f>IF(ISBLANK(A83),"",IF(ISERROR(VLOOKUP(A83,[1]ทะเบียนรายการสินค้า!$B$3:$S$499,7,FALSE)),"-",VLOOKUP(A83,[1]ทะเบียนรายการสินค้า!$B$3:$S$499,7,FALSE)))</f>
        <v/>
      </c>
      <c r="E83" s="7" t="str">
        <f>IF(ISBLANK(A83),"",IF(ISERROR(VLOOKUP(A83,[1]ทะเบียนรายการสินค้า!$B$3:$S$499,2,FALSE)),"-",VLOOKUP(A83,[1]ทะเบียนรายการสินค้า!$B$3:$S$499,2,FALSE)))</f>
        <v/>
      </c>
      <c r="F83">
        <f>DataInput!C86</f>
        <v>0</v>
      </c>
      <c r="O83" t="e">
        <f>#REF!</f>
        <v>#REF!</v>
      </c>
      <c r="P83" t="e">
        <f>#REF!</f>
        <v>#REF!</v>
      </c>
      <c r="Q83" t="e">
        <f>#REF!</f>
        <v>#REF!</v>
      </c>
      <c r="S83" t="e">
        <f t="array" ref="S83">INDEX($B$1:$B$200,MATCH(0,COUNTIF($S$1:S82,$B$1:$B$200),0))</f>
        <v>#N/A</v>
      </c>
    </row>
    <row r="84" spans="3:19">
      <c r="C84" t="str">
        <f>IF(ISBLANK(A84),"",IF(ISERROR(VLOOKUP(A84,[1]ทะเบียนรายการสินค้า!$B$3:$S$499,3,FALSE)),"-",VLOOKUP(A84,[1]ทะเบียนรายการสินค้า!$B$3:$S$499,3,FALSE)))</f>
        <v/>
      </c>
      <c r="D84" s="8" t="str">
        <f>IF(ISBLANK(A84),"",IF(ISERROR(VLOOKUP(A84,[1]ทะเบียนรายการสินค้า!$B$3:$S$499,7,FALSE)),"-",VLOOKUP(A84,[1]ทะเบียนรายการสินค้า!$B$3:$S$499,7,FALSE)))</f>
        <v/>
      </c>
      <c r="E84" s="7" t="str">
        <f>IF(ISBLANK(A84),"",IF(ISERROR(VLOOKUP(A84,[1]ทะเบียนรายการสินค้า!$B$3:$S$499,2,FALSE)),"-",VLOOKUP(A84,[1]ทะเบียนรายการสินค้า!$B$3:$S$499,2,FALSE)))</f>
        <v/>
      </c>
      <c r="F84">
        <f>DataInput!C87</f>
        <v>0</v>
      </c>
      <c r="O84" t="e">
        <f>#REF!</f>
        <v>#REF!</v>
      </c>
      <c r="P84" t="e">
        <f>#REF!</f>
        <v>#REF!</v>
      </c>
      <c r="Q84" t="e">
        <f>#REF!</f>
        <v>#REF!</v>
      </c>
      <c r="S84" t="e">
        <f t="array" ref="S84">INDEX($B$1:$B$200,MATCH(0,COUNTIF($S$1:S83,$B$1:$B$200),0))</f>
        <v>#N/A</v>
      </c>
    </row>
    <row r="85" spans="3:19">
      <c r="C85" t="str">
        <f>IF(ISBLANK(A85),"",IF(ISERROR(VLOOKUP(A85,[1]ทะเบียนรายการสินค้า!$B$3:$S$499,3,FALSE)),"-",VLOOKUP(A85,[1]ทะเบียนรายการสินค้า!$B$3:$S$499,3,FALSE)))</f>
        <v/>
      </c>
      <c r="D85" s="8" t="str">
        <f>IF(ISBLANK(A85),"",IF(ISERROR(VLOOKUP(A85,[1]ทะเบียนรายการสินค้า!$B$3:$S$499,7,FALSE)),"-",VLOOKUP(A85,[1]ทะเบียนรายการสินค้า!$B$3:$S$499,7,FALSE)))</f>
        <v/>
      </c>
      <c r="E85" s="7" t="str">
        <f>IF(ISBLANK(A85),"",IF(ISERROR(VLOOKUP(A85,[1]ทะเบียนรายการสินค้า!$B$3:$S$499,2,FALSE)),"-",VLOOKUP(A85,[1]ทะเบียนรายการสินค้า!$B$3:$S$499,2,FALSE)))</f>
        <v/>
      </c>
      <c r="F85">
        <f>DataInput!C88</f>
        <v>0</v>
      </c>
      <c r="O85" t="e">
        <f>#REF!</f>
        <v>#REF!</v>
      </c>
      <c r="P85" t="e">
        <f>#REF!</f>
        <v>#REF!</v>
      </c>
      <c r="Q85" t="e">
        <f>#REF!</f>
        <v>#REF!</v>
      </c>
      <c r="S85" t="e">
        <f t="array" ref="S85">INDEX($B$1:$B$200,MATCH(0,COUNTIF($S$1:S84,$B$1:$B$200),0))</f>
        <v>#N/A</v>
      </c>
    </row>
    <row r="86" spans="3:19">
      <c r="C86" t="str">
        <f>IF(ISBLANK(A86),"",IF(ISERROR(VLOOKUP(A86,[1]ทะเบียนรายการสินค้า!$B$3:$S$499,3,FALSE)),"-",VLOOKUP(A86,[1]ทะเบียนรายการสินค้า!$B$3:$S$499,3,FALSE)))</f>
        <v/>
      </c>
      <c r="D86" s="8" t="str">
        <f>IF(ISBLANK(A86),"",IF(ISERROR(VLOOKUP(A86,[1]ทะเบียนรายการสินค้า!$B$3:$S$499,7,FALSE)),"-",VLOOKUP(A86,[1]ทะเบียนรายการสินค้า!$B$3:$S$499,7,FALSE)))</f>
        <v/>
      </c>
      <c r="E86" s="7" t="str">
        <f>IF(ISBLANK(A86),"",IF(ISERROR(VLOOKUP(A86,[1]ทะเบียนรายการสินค้า!$B$3:$S$499,2,FALSE)),"-",VLOOKUP(A86,[1]ทะเบียนรายการสินค้า!$B$3:$S$499,2,FALSE)))</f>
        <v/>
      </c>
      <c r="F86">
        <f>DataInput!C89</f>
        <v>0</v>
      </c>
      <c r="O86" t="e">
        <f>#REF!</f>
        <v>#REF!</v>
      </c>
      <c r="P86" t="e">
        <f>#REF!</f>
        <v>#REF!</v>
      </c>
      <c r="Q86" t="e">
        <f>#REF!</f>
        <v>#REF!</v>
      </c>
      <c r="S86" t="e">
        <f t="array" ref="S86">INDEX($B$1:$B$200,MATCH(0,COUNTIF($S$1:S85,$B$1:$B$200),0))</f>
        <v>#N/A</v>
      </c>
    </row>
    <row r="87" spans="3:19">
      <c r="C87" t="str">
        <f>IF(ISBLANK(A87),"",IF(ISERROR(VLOOKUP(A87,[1]ทะเบียนรายการสินค้า!$B$3:$S$499,3,FALSE)),"-",VLOOKUP(A87,[1]ทะเบียนรายการสินค้า!$B$3:$S$499,3,FALSE)))</f>
        <v/>
      </c>
      <c r="D87" s="8" t="str">
        <f>IF(ISBLANK(A87),"",IF(ISERROR(VLOOKUP(A87,[1]ทะเบียนรายการสินค้า!$B$3:$S$499,7,FALSE)),"-",VLOOKUP(A87,[1]ทะเบียนรายการสินค้า!$B$3:$S$499,7,FALSE)))</f>
        <v/>
      </c>
      <c r="E87" s="7" t="str">
        <f>IF(ISBLANK(A87),"",IF(ISERROR(VLOOKUP(A87,[1]ทะเบียนรายการสินค้า!$B$3:$S$499,2,FALSE)),"-",VLOOKUP(A87,[1]ทะเบียนรายการสินค้า!$B$3:$S$499,2,FALSE)))</f>
        <v/>
      </c>
      <c r="F87">
        <f>DataInput!C90</f>
        <v>0</v>
      </c>
      <c r="O87" t="e">
        <f>#REF!</f>
        <v>#REF!</v>
      </c>
      <c r="P87" t="e">
        <f>#REF!</f>
        <v>#REF!</v>
      </c>
      <c r="Q87" t="e">
        <f>#REF!</f>
        <v>#REF!</v>
      </c>
      <c r="S87" t="e">
        <f t="array" ref="S87">INDEX($B$1:$B$200,MATCH(0,COUNTIF($S$1:S86,$B$1:$B$200),0))</f>
        <v>#N/A</v>
      </c>
    </row>
    <row r="88" spans="3:19">
      <c r="C88" t="str">
        <f>IF(ISBLANK(A88),"",IF(ISERROR(VLOOKUP(A88,[1]ทะเบียนรายการสินค้า!$B$3:$S$499,3,FALSE)),"-",VLOOKUP(A88,[1]ทะเบียนรายการสินค้า!$B$3:$S$499,3,FALSE)))</f>
        <v/>
      </c>
      <c r="D88" s="8" t="str">
        <f>IF(ISBLANK(A88),"",IF(ISERROR(VLOOKUP(A88,[1]ทะเบียนรายการสินค้า!$B$3:$S$499,7,FALSE)),"-",VLOOKUP(A88,[1]ทะเบียนรายการสินค้า!$B$3:$S$499,7,FALSE)))</f>
        <v/>
      </c>
      <c r="E88" s="7" t="str">
        <f>IF(ISBLANK(A88),"",IF(ISERROR(VLOOKUP(A88,[1]ทะเบียนรายการสินค้า!$B$3:$S$499,2,FALSE)),"-",VLOOKUP(A88,[1]ทะเบียนรายการสินค้า!$B$3:$S$499,2,FALSE)))</f>
        <v/>
      </c>
      <c r="F88">
        <f>DataInput!C91</f>
        <v>0</v>
      </c>
      <c r="O88" t="e">
        <f>#REF!</f>
        <v>#REF!</v>
      </c>
      <c r="P88" t="e">
        <f>#REF!</f>
        <v>#REF!</v>
      </c>
      <c r="Q88" t="e">
        <f>#REF!</f>
        <v>#REF!</v>
      </c>
      <c r="S88" t="e">
        <f t="array" ref="S88">INDEX($B$1:$B$200,MATCH(0,COUNTIF($S$1:S87,$B$1:$B$200),0))</f>
        <v>#N/A</v>
      </c>
    </row>
    <row r="89" spans="3:19">
      <c r="C89" t="str">
        <f>IF(ISBLANK(A89),"",IF(ISERROR(VLOOKUP(A89,[1]ทะเบียนรายการสินค้า!$B$3:$S$499,3,FALSE)),"-",VLOOKUP(A89,[1]ทะเบียนรายการสินค้า!$B$3:$S$499,3,FALSE)))</f>
        <v/>
      </c>
      <c r="D89" s="8" t="str">
        <f>IF(ISBLANK(A89),"",IF(ISERROR(VLOOKUP(A89,[1]ทะเบียนรายการสินค้า!$B$3:$S$499,7,FALSE)),"-",VLOOKUP(A89,[1]ทะเบียนรายการสินค้า!$B$3:$S$499,7,FALSE)))</f>
        <v/>
      </c>
      <c r="E89" s="7" t="str">
        <f>IF(ISBLANK(A89),"",IF(ISERROR(VLOOKUP(A89,[1]ทะเบียนรายการสินค้า!$B$3:$S$499,2,FALSE)),"-",VLOOKUP(A89,[1]ทะเบียนรายการสินค้า!$B$3:$S$499,2,FALSE)))</f>
        <v/>
      </c>
      <c r="F89">
        <f>DataInput!C92</f>
        <v>0</v>
      </c>
      <c r="O89" t="e">
        <f>#REF!</f>
        <v>#REF!</v>
      </c>
      <c r="P89" t="e">
        <f>#REF!</f>
        <v>#REF!</v>
      </c>
      <c r="Q89" t="e">
        <f>#REF!</f>
        <v>#REF!</v>
      </c>
      <c r="S89" t="e">
        <f t="array" ref="S89">INDEX($B$1:$B$200,MATCH(0,COUNTIF($S$1:S88,$B$1:$B$200),0))</f>
        <v>#N/A</v>
      </c>
    </row>
    <row r="90" spans="3:19">
      <c r="C90" t="str">
        <f>IF(ISBLANK(A90),"",IF(ISERROR(VLOOKUP(A90,[1]ทะเบียนรายการสินค้า!$B$3:$S$499,3,FALSE)),"-",VLOOKUP(A90,[1]ทะเบียนรายการสินค้า!$B$3:$S$499,3,FALSE)))</f>
        <v/>
      </c>
      <c r="D90" s="8" t="str">
        <f>IF(ISBLANK(A90),"",IF(ISERROR(VLOOKUP(A90,[1]ทะเบียนรายการสินค้า!$B$3:$S$499,7,FALSE)),"-",VLOOKUP(A90,[1]ทะเบียนรายการสินค้า!$B$3:$S$499,7,FALSE)))</f>
        <v/>
      </c>
      <c r="E90" s="7" t="str">
        <f>IF(ISBLANK(A90),"",IF(ISERROR(VLOOKUP(A90,[1]ทะเบียนรายการสินค้า!$B$3:$S$499,2,FALSE)),"-",VLOOKUP(A90,[1]ทะเบียนรายการสินค้า!$B$3:$S$499,2,FALSE)))</f>
        <v/>
      </c>
      <c r="F90">
        <f>DataInput!C93</f>
        <v>0</v>
      </c>
      <c r="O90" t="e">
        <f>#REF!</f>
        <v>#REF!</v>
      </c>
      <c r="P90" t="e">
        <f>#REF!</f>
        <v>#REF!</v>
      </c>
      <c r="Q90" t="e">
        <f>#REF!</f>
        <v>#REF!</v>
      </c>
      <c r="S90" t="e">
        <f t="array" ref="S90">INDEX($B$1:$B$200,MATCH(0,COUNTIF($S$1:S89,$B$1:$B$200),0))</f>
        <v>#N/A</v>
      </c>
    </row>
    <row r="91" spans="3:19">
      <c r="C91" t="str">
        <f>IF(ISBLANK(A91),"",IF(ISERROR(VLOOKUP(A91,[1]ทะเบียนรายการสินค้า!$B$3:$S$499,3,FALSE)),"-",VLOOKUP(A91,[1]ทะเบียนรายการสินค้า!$B$3:$S$499,3,FALSE)))</f>
        <v/>
      </c>
      <c r="D91" s="8" t="str">
        <f>IF(ISBLANK(A91),"",IF(ISERROR(VLOOKUP(A91,[1]ทะเบียนรายการสินค้า!$B$3:$S$499,7,FALSE)),"-",VLOOKUP(A91,[1]ทะเบียนรายการสินค้า!$B$3:$S$499,7,FALSE)))</f>
        <v/>
      </c>
      <c r="E91" s="7" t="str">
        <f>IF(ISBLANK(A91),"",IF(ISERROR(VLOOKUP(A91,[1]ทะเบียนรายการสินค้า!$B$3:$S$499,2,FALSE)),"-",VLOOKUP(A91,[1]ทะเบียนรายการสินค้า!$B$3:$S$499,2,FALSE)))</f>
        <v/>
      </c>
      <c r="F91">
        <f>DataInput!C94</f>
        <v>0</v>
      </c>
      <c r="O91" t="e">
        <f>#REF!</f>
        <v>#REF!</v>
      </c>
      <c r="P91" t="e">
        <f>#REF!</f>
        <v>#REF!</v>
      </c>
      <c r="Q91" t="e">
        <f>#REF!</f>
        <v>#REF!</v>
      </c>
      <c r="S91" t="e">
        <f t="array" ref="S91">INDEX($B$1:$B$200,MATCH(0,COUNTIF($S$1:S90,$B$1:$B$200),0))</f>
        <v>#N/A</v>
      </c>
    </row>
    <row r="92" spans="3:19">
      <c r="C92" t="str">
        <f>IF(ISBLANK(A92),"",IF(ISERROR(VLOOKUP(A92,[1]ทะเบียนรายการสินค้า!$B$3:$S$499,3,FALSE)),"-",VLOOKUP(A92,[1]ทะเบียนรายการสินค้า!$B$3:$S$499,3,FALSE)))</f>
        <v/>
      </c>
      <c r="D92" s="8" t="str">
        <f>IF(ISBLANK(A92),"",IF(ISERROR(VLOOKUP(A92,[1]ทะเบียนรายการสินค้า!$B$3:$S$499,7,FALSE)),"-",VLOOKUP(A92,[1]ทะเบียนรายการสินค้า!$B$3:$S$499,7,FALSE)))</f>
        <v/>
      </c>
      <c r="E92" s="7" t="str">
        <f>IF(ISBLANK(A92),"",IF(ISERROR(VLOOKUP(A92,[1]ทะเบียนรายการสินค้า!$B$3:$S$499,2,FALSE)),"-",VLOOKUP(A92,[1]ทะเบียนรายการสินค้า!$B$3:$S$499,2,FALSE)))</f>
        <v/>
      </c>
      <c r="F92">
        <f>DataInput!C95</f>
        <v>0</v>
      </c>
      <c r="O92" t="e">
        <f>#REF!</f>
        <v>#REF!</v>
      </c>
      <c r="P92" t="e">
        <f>#REF!</f>
        <v>#REF!</v>
      </c>
      <c r="Q92" t="e">
        <f>#REF!</f>
        <v>#REF!</v>
      </c>
      <c r="S92" t="e">
        <f t="array" ref="S92">INDEX($B$1:$B$200,MATCH(0,COUNTIF($S$1:S91,$B$1:$B$200),0))</f>
        <v>#N/A</v>
      </c>
    </row>
    <row r="93" spans="3:19">
      <c r="C93" t="str">
        <f>IF(ISBLANK(A93),"",IF(ISERROR(VLOOKUP(A93,[1]ทะเบียนรายการสินค้า!$B$3:$S$499,3,FALSE)),"-",VLOOKUP(A93,[1]ทะเบียนรายการสินค้า!$B$3:$S$499,3,FALSE)))</f>
        <v/>
      </c>
      <c r="D93" s="8" t="str">
        <f>IF(ISBLANK(A93),"",IF(ISERROR(VLOOKUP(A93,[1]ทะเบียนรายการสินค้า!$B$3:$S$499,7,FALSE)),"-",VLOOKUP(A93,[1]ทะเบียนรายการสินค้า!$B$3:$S$499,7,FALSE)))</f>
        <v/>
      </c>
      <c r="E93" s="7" t="str">
        <f>IF(ISBLANK(A93),"",IF(ISERROR(VLOOKUP(A93,[1]ทะเบียนรายการสินค้า!$B$3:$S$499,2,FALSE)),"-",VLOOKUP(A93,[1]ทะเบียนรายการสินค้า!$B$3:$S$499,2,FALSE)))</f>
        <v/>
      </c>
      <c r="F93">
        <f>DataInput!C96</f>
        <v>0</v>
      </c>
      <c r="O93" t="e">
        <f>#REF!</f>
        <v>#REF!</v>
      </c>
      <c r="P93" t="e">
        <f>#REF!</f>
        <v>#REF!</v>
      </c>
      <c r="Q93" t="e">
        <f>#REF!</f>
        <v>#REF!</v>
      </c>
      <c r="S93" t="e">
        <f t="array" ref="S93">INDEX($B$1:$B$200,MATCH(0,COUNTIF($S$1:S92,$B$1:$B$200),0))</f>
        <v>#N/A</v>
      </c>
    </row>
    <row r="94" spans="3:19">
      <c r="C94" t="str">
        <f>IF(ISBLANK(A94),"",IF(ISERROR(VLOOKUP(A94,[1]ทะเบียนรายการสินค้า!$B$3:$S$499,3,FALSE)),"-",VLOOKUP(A94,[1]ทะเบียนรายการสินค้า!$B$3:$S$499,3,FALSE)))</f>
        <v/>
      </c>
      <c r="D94" s="8" t="str">
        <f>IF(ISBLANK(A94),"",IF(ISERROR(VLOOKUP(A94,[1]ทะเบียนรายการสินค้า!$B$3:$S$499,7,FALSE)),"-",VLOOKUP(A94,[1]ทะเบียนรายการสินค้า!$B$3:$S$499,7,FALSE)))</f>
        <v/>
      </c>
      <c r="E94" s="7" t="str">
        <f>IF(ISBLANK(A94),"",IF(ISERROR(VLOOKUP(A94,[1]ทะเบียนรายการสินค้า!$B$3:$S$499,2,FALSE)),"-",VLOOKUP(A94,[1]ทะเบียนรายการสินค้า!$B$3:$S$499,2,FALSE)))</f>
        <v/>
      </c>
      <c r="F94">
        <f>DataInput!C97</f>
        <v>0</v>
      </c>
      <c r="O94" t="e">
        <f>#REF!</f>
        <v>#REF!</v>
      </c>
      <c r="P94" t="e">
        <f>#REF!</f>
        <v>#REF!</v>
      </c>
      <c r="Q94" t="e">
        <f>#REF!</f>
        <v>#REF!</v>
      </c>
      <c r="S94" t="e">
        <f t="array" ref="S94">INDEX($B$1:$B$200,MATCH(0,COUNTIF($S$1:S93,$B$1:$B$200),0))</f>
        <v>#N/A</v>
      </c>
    </row>
    <row r="95" spans="3:19">
      <c r="C95" t="str">
        <f>IF(ISBLANK(A95),"",IF(ISERROR(VLOOKUP(A95,[1]ทะเบียนรายการสินค้า!$B$3:$S$499,3,FALSE)),"-",VLOOKUP(A95,[1]ทะเบียนรายการสินค้า!$B$3:$S$499,3,FALSE)))</f>
        <v/>
      </c>
      <c r="D95" s="8" t="str">
        <f>IF(ISBLANK(A95),"",IF(ISERROR(VLOOKUP(A95,[1]ทะเบียนรายการสินค้า!$B$3:$S$499,7,FALSE)),"-",VLOOKUP(A95,[1]ทะเบียนรายการสินค้า!$B$3:$S$499,7,FALSE)))</f>
        <v/>
      </c>
      <c r="E95" s="7" t="str">
        <f>IF(ISBLANK(A95),"",IF(ISERROR(VLOOKUP(A95,[1]ทะเบียนรายการสินค้า!$B$3:$S$499,2,FALSE)),"-",VLOOKUP(A95,[1]ทะเบียนรายการสินค้า!$B$3:$S$499,2,FALSE)))</f>
        <v/>
      </c>
      <c r="F95">
        <f>DataInput!C98</f>
        <v>0</v>
      </c>
      <c r="O95" t="e">
        <f>#REF!</f>
        <v>#REF!</v>
      </c>
      <c r="P95" t="e">
        <f>#REF!</f>
        <v>#REF!</v>
      </c>
      <c r="Q95" t="e">
        <f>#REF!</f>
        <v>#REF!</v>
      </c>
      <c r="S95" t="e">
        <f t="array" ref="S95">INDEX($B$1:$B$200,MATCH(0,COUNTIF($S$1:S94,$B$1:$B$200),0))</f>
        <v>#N/A</v>
      </c>
    </row>
    <row r="96" spans="3:19">
      <c r="C96" t="str">
        <f>IF(ISBLANK(A96),"",IF(ISERROR(VLOOKUP(A96,[1]ทะเบียนรายการสินค้า!$B$3:$S$499,3,FALSE)),"-",VLOOKUP(A96,[1]ทะเบียนรายการสินค้า!$B$3:$S$499,3,FALSE)))</f>
        <v/>
      </c>
      <c r="D96" s="8" t="str">
        <f>IF(ISBLANK(A96),"",IF(ISERROR(VLOOKUP(A96,[1]ทะเบียนรายการสินค้า!$B$3:$S$499,7,FALSE)),"-",VLOOKUP(A96,[1]ทะเบียนรายการสินค้า!$B$3:$S$499,7,FALSE)))</f>
        <v/>
      </c>
      <c r="E96" s="7" t="str">
        <f>IF(ISBLANK(A96),"",IF(ISERROR(VLOOKUP(A96,[1]ทะเบียนรายการสินค้า!$B$3:$S$499,2,FALSE)),"-",VLOOKUP(A96,[1]ทะเบียนรายการสินค้า!$B$3:$S$499,2,FALSE)))</f>
        <v/>
      </c>
      <c r="F96">
        <f>DataInput!C99</f>
        <v>0</v>
      </c>
      <c r="O96" t="e">
        <f>#REF!</f>
        <v>#REF!</v>
      </c>
      <c r="P96" t="e">
        <f>#REF!</f>
        <v>#REF!</v>
      </c>
      <c r="Q96" t="e">
        <f>#REF!</f>
        <v>#REF!</v>
      </c>
      <c r="S96" t="e">
        <f t="array" ref="S96">INDEX($B$1:$B$200,MATCH(0,COUNTIF($S$1:S95,$B$1:$B$200),0))</f>
        <v>#N/A</v>
      </c>
    </row>
    <row r="97" spans="3:19">
      <c r="C97" t="str">
        <f>IF(ISBLANK(A97),"",IF(ISERROR(VLOOKUP(A97,[1]ทะเบียนรายการสินค้า!$B$3:$S$499,3,FALSE)),"-",VLOOKUP(A97,[1]ทะเบียนรายการสินค้า!$B$3:$S$499,3,FALSE)))</f>
        <v/>
      </c>
      <c r="D97" s="8" t="str">
        <f>IF(ISBLANK(A97),"",IF(ISERROR(VLOOKUP(A97,[1]ทะเบียนรายการสินค้า!$B$3:$S$499,7,FALSE)),"-",VLOOKUP(A97,[1]ทะเบียนรายการสินค้า!$B$3:$S$499,7,FALSE)))</f>
        <v/>
      </c>
      <c r="E97" s="7" t="str">
        <f>IF(ISBLANK(A97),"",IF(ISERROR(VLOOKUP(A97,[1]ทะเบียนรายการสินค้า!$B$3:$S$499,2,FALSE)),"-",VLOOKUP(A97,[1]ทะเบียนรายการสินค้า!$B$3:$S$499,2,FALSE)))</f>
        <v/>
      </c>
      <c r="F97">
        <f>DataInput!C100</f>
        <v>0</v>
      </c>
      <c r="O97" t="e">
        <f>#REF!</f>
        <v>#REF!</v>
      </c>
      <c r="P97" t="e">
        <f>#REF!</f>
        <v>#REF!</v>
      </c>
      <c r="Q97" t="e">
        <f>#REF!</f>
        <v>#REF!</v>
      </c>
      <c r="S97" t="e">
        <f t="array" ref="S97">INDEX($B$1:$B$200,MATCH(0,COUNTIF($S$1:S96,$B$1:$B$200),0))</f>
        <v>#N/A</v>
      </c>
    </row>
    <row r="98" spans="3:19">
      <c r="C98" t="str">
        <f>IF(ISBLANK(A98),"",IF(ISERROR(VLOOKUP(A98,[1]ทะเบียนรายการสินค้า!$B$3:$S$499,3,FALSE)),"-",VLOOKUP(A98,[1]ทะเบียนรายการสินค้า!$B$3:$S$499,3,FALSE)))</f>
        <v/>
      </c>
      <c r="D98" s="8" t="str">
        <f>IF(ISBLANK(A98),"",IF(ISERROR(VLOOKUP(A98,[1]ทะเบียนรายการสินค้า!$B$3:$S$499,7,FALSE)),"-",VLOOKUP(A98,[1]ทะเบียนรายการสินค้า!$B$3:$S$499,7,FALSE)))</f>
        <v/>
      </c>
      <c r="E98" s="7" t="str">
        <f>IF(ISBLANK(A98),"",IF(ISERROR(VLOOKUP(A98,[1]ทะเบียนรายการสินค้า!$B$3:$S$499,2,FALSE)),"-",VLOOKUP(A98,[1]ทะเบียนรายการสินค้า!$B$3:$S$499,2,FALSE)))</f>
        <v/>
      </c>
      <c r="F98">
        <f>DataInput!C101</f>
        <v>0</v>
      </c>
      <c r="O98" t="e">
        <f>#REF!</f>
        <v>#REF!</v>
      </c>
      <c r="P98" t="e">
        <f>#REF!</f>
        <v>#REF!</v>
      </c>
      <c r="Q98" t="e">
        <f>#REF!</f>
        <v>#REF!</v>
      </c>
      <c r="S98" t="e">
        <f t="array" ref="S98">INDEX($B$1:$B$200,MATCH(0,COUNTIF($S$1:S97,$B$1:$B$200),0))</f>
        <v>#N/A</v>
      </c>
    </row>
    <row r="99" spans="3:19">
      <c r="C99" t="str">
        <f>IF(ISBLANK(A99),"",IF(ISERROR(VLOOKUP(A99,[1]ทะเบียนรายการสินค้า!$B$3:$S$499,3,FALSE)),"-",VLOOKUP(A99,[1]ทะเบียนรายการสินค้า!$B$3:$S$499,3,FALSE)))</f>
        <v/>
      </c>
      <c r="D99" s="8" t="str">
        <f>IF(ISBLANK(A99),"",IF(ISERROR(VLOOKUP(A99,[1]ทะเบียนรายการสินค้า!$B$3:$S$499,7,FALSE)),"-",VLOOKUP(A99,[1]ทะเบียนรายการสินค้า!$B$3:$S$499,7,FALSE)))</f>
        <v/>
      </c>
      <c r="E99" s="7" t="str">
        <f>IF(ISBLANK(A99),"",IF(ISERROR(VLOOKUP(A99,[1]ทะเบียนรายการสินค้า!$B$3:$S$499,2,FALSE)),"-",VLOOKUP(A99,[1]ทะเบียนรายการสินค้า!$B$3:$S$499,2,FALSE)))</f>
        <v/>
      </c>
      <c r="F99">
        <f>DataInput!C102</f>
        <v>0</v>
      </c>
      <c r="O99" t="e">
        <f>#REF!</f>
        <v>#REF!</v>
      </c>
      <c r="P99" t="e">
        <f>#REF!</f>
        <v>#REF!</v>
      </c>
      <c r="Q99" t="e">
        <f>#REF!</f>
        <v>#REF!</v>
      </c>
      <c r="S99" t="e">
        <f t="array" ref="S99">INDEX($B$1:$B$200,MATCH(0,COUNTIF($S$1:S98,$B$1:$B$200),0))</f>
        <v>#N/A</v>
      </c>
    </row>
    <row r="100" spans="3:19">
      <c r="C100" t="str">
        <f>IF(ISBLANK(A100),"",IF(ISERROR(VLOOKUP(A100,[1]ทะเบียนรายการสินค้า!$B$3:$S$499,3,FALSE)),"-",VLOOKUP(A100,[1]ทะเบียนรายการสินค้า!$B$3:$S$499,3,FALSE)))</f>
        <v/>
      </c>
      <c r="D100" s="8" t="str">
        <f>IF(ISBLANK(A100),"",IF(ISERROR(VLOOKUP(A100,[1]ทะเบียนรายการสินค้า!$B$3:$S$499,7,FALSE)),"-",VLOOKUP(A100,[1]ทะเบียนรายการสินค้า!$B$3:$S$499,7,FALSE)))</f>
        <v/>
      </c>
      <c r="E100" s="7" t="str">
        <f>IF(ISBLANK(A100),"",IF(ISERROR(VLOOKUP(A100,[1]ทะเบียนรายการสินค้า!$B$3:$S$499,2,FALSE)),"-",VLOOKUP(A100,[1]ทะเบียนรายการสินค้า!$B$3:$S$499,2,FALSE)))</f>
        <v/>
      </c>
      <c r="F100">
        <f>DataInput!C103</f>
        <v>0</v>
      </c>
      <c r="O100" t="e">
        <f>#REF!</f>
        <v>#REF!</v>
      </c>
      <c r="P100" t="e">
        <f>#REF!</f>
        <v>#REF!</v>
      </c>
      <c r="Q100" t="e">
        <f>#REF!</f>
        <v>#REF!</v>
      </c>
      <c r="S100" t="e">
        <f t="array" ref="S100">INDEX($B$1:$B$200,MATCH(0,COUNTIF($S$1:S99,$B$1:$B$200),0))</f>
        <v>#N/A</v>
      </c>
    </row>
    <row r="101" spans="3:19">
      <c r="C101" t="str">
        <f>IF(ISBLANK(A101),"",IF(ISERROR(VLOOKUP(A101,[1]ทะเบียนรายการสินค้า!$B$3:$S$499,3,FALSE)),"-",VLOOKUP(A101,[1]ทะเบียนรายการสินค้า!$B$3:$S$499,3,FALSE)))</f>
        <v/>
      </c>
      <c r="D101" s="8" t="str">
        <f>IF(ISBLANK(A101),"",IF(ISERROR(VLOOKUP(A101,[1]ทะเบียนรายการสินค้า!$B$3:$S$499,7,FALSE)),"-",VLOOKUP(A101,[1]ทะเบียนรายการสินค้า!$B$3:$S$499,7,FALSE)))</f>
        <v/>
      </c>
      <c r="E101" s="7" t="str">
        <f>IF(ISBLANK(A101),"",IF(ISERROR(VLOOKUP(A101,[1]ทะเบียนรายการสินค้า!$B$3:$S$499,2,FALSE)),"-",VLOOKUP(A101,[1]ทะเบียนรายการสินค้า!$B$3:$S$499,2,FALSE)))</f>
        <v/>
      </c>
      <c r="F101">
        <f>DataInput!C104</f>
        <v>0</v>
      </c>
    </row>
    <row r="102" spans="3:19">
      <c r="C102" t="str">
        <f>IF(ISBLANK(A102),"",IF(ISERROR(VLOOKUP(A102,[1]ทะเบียนรายการสินค้า!$B$3:$S$499,3,FALSE)),"-",VLOOKUP(A102,[1]ทะเบียนรายการสินค้า!$B$3:$S$499,3,FALSE)))</f>
        <v/>
      </c>
      <c r="D102" s="8" t="str">
        <f>IF(ISBLANK(A102),"",IF(ISERROR(VLOOKUP(A102,[1]ทะเบียนรายการสินค้า!$B$3:$S$499,7,FALSE)),"-",VLOOKUP(A102,[1]ทะเบียนรายการสินค้า!$B$3:$S$499,7,FALSE)))</f>
        <v/>
      </c>
      <c r="E102" s="7" t="str">
        <f>IF(ISBLANK(A102),"",IF(ISERROR(VLOOKUP(A102,[1]ทะเบียนรายการสินค้า!$B$3:$S$499,2,FALSE)),"-",VLOOKUP(A102,[1]ทะเบียนรายการสินค้า!$B$3:$S$499,2,FALSE)))</f>
        <v/>
      </c>
      <c r="F102">
        <f>DataInput!C105</f>
        <v>0</v>
      </c>
    </row>
    <row r="103" spans="3:19">
      <c r="C103" t="str">
        <f>IF(ISBLANK(A103),"",IF(ISERROR(VLOOKUP(A103,[1]ทะเบียนรายการสินค้า!$B$3:$S$499,3,FALSE)),"-",VLOOKUP(A103,[1]ทะเบียนรายการสินค้า!$B$3:$S$499,3,FALSE)))</f>
        <v/>
      </c>
      <c r="D103" s="8" t="str">
        <f>IF(ISBLANK(A103),"",IF(ISERROR(VLOOKUP(A103,[1]ทะเบียนรายการสินค้า!$B$3:$S$499,7,FALSE)),"-",VLOOKUP(A103,[1]ทะเบียนรายการสินค้า!$B$3:$S$499,7,FALSE)))</f>
        <v/>
      </c>
      <c r="E103" s="7" t="str">
        <f>IF(ISBLANK(A103),"",IF(ISERROR(VLOOKUP(A103,[1]ทะเบียนรายการสินค้า!$B$3:$S$499,2,FALSE)),"-",VLOOKUP(A103,[1]ทะเบียนรายการสินค้า!$B$3:$S$499,2,FALSE)))</f>
        <v/>
      </c>
      <c r="F103">
        <f>DataInput!C106</f>
        <v>0</v>
      </c>
    </row>
    <row r="104" spans="3:19">
      <c r="C104" t="str">
        <f>IF(ISBLANK(A104),"",IF(ISERROR(VLOOKUP(A104,[1]ทะเบียนรายการสินค้า!$B$3:$S$499,3,FALSE)),"-",VLOOKUP(A104,[1]ทะเบียนรายการสินค้า!$B$3:$S$499,3,FALSE)))</f>
        <v/>
      </c>
      <c r="D104" s="8" t="str">
        <f>IF(ISBLANK(A104),"",IF(ISERROR(VLOOKUP(A104,[1]ทะเบียนรายการสินค้า!$B$3:$S$499,7,FALSE)),"-",VLOOKUP(A104,[1]ทะเบียนรายการสินค้า!$B$3:$S$499,7,FALSE)))</f>
        <v/>
      </c>
      <c r="E104" s="7" t="str">
        <f>IF(ISBLANK(A104),"",IF(ISERROR(VLOOKUP(A104,[1]ทะเบียนรายการสินค้า!$B$3:$S$499,2,FALSE)),"-",VLOOKUP(A104,[1]ทะเบียนรายการสินค้า!$B$3:$S$499,2,FALSE)))</f>
        <v/>
      </c>
      <c r="F104">
        <f>DataInput!C107</f>
        <v>0</v>
      </c>
    </row>
    <row r="105" spans="3:19">
      <c r="C105" t="str">
        <f>IF(ISBLANK(A105),"",IF(ISERROR(VLOOKUP(A105,[1]ทะเบียนรายการสินค้า!$B$3:$S$499,3,FALSE)),"-",VLOOKUP(A105,[1]ทะเบียนรายการสินค้า!$B$3:$S$499,3,FALSE)))</f>
        <v/>
      </c>
      <c r="D105" s="8" t="str">
        <f>IF(ISBLANK(A105),"",IF(ISERROR(VLOOKUP(A105,[1]ทะเบียนรายการสินค้า!$B$3:$S$499,7,FALSE)),"-",VLOOKUP(A105,[1]ทะเบียนรายการสินค้า!$B$3:$S$499,7,FALSE)))</f>
        <v/>
      </c>
      <c r="E105" s="7" t="str">
        <f>IF(ISBLANK(A105),"",IF(ISERROR(VLOOKUP(A105,[1]ทะเบียนรายการสินค้า!$B$3:$S$499,2,FALSE)),"-",VLOOKUP(A105,[1]ทะเบียนรายการสินค้า!$B$3:$S$499,2,FALSE)))</f>
        <v/>
      </c>
      <c r="F105">
        <f>DataInput!C108</f>
        <v>0</v>
      </c>
    </row>
    <row r="106" spans="3:19">
      <c r="C106" t="str">
        <f>IF(ISBLANK(A106),"",IF(ISERROR(VLOOKUP(A106,[1]ทะเบียนรายการสินค้า!$B$3:$S$499,3,FALSE)),"-",VLOOKUP(A106,[1]ทะเบียนรายการสินค้า!$B$3:$S$499,3,FALSE)))</f>
        <v/>
      </c>
      <c r="D106" s="8" t="str">
        <f>IF(ISBLANK(A106),"",IF(ISERROR(VLOOKUP(A106,[1]ทะเบียนรายการสินค้า!$B$3:$S$499,7,FALSE)),"-",VLOOKUP(A106,[1]ทะเบียนรายการสินค้า!$B$3:$S$499,7,FALSE)))</f>
        <v/>
      </c>
      <c r="E106" s="7" t="str">
        <f>IF(ISBLANK(A106),"",IF(ISERROR(VLOOKUP(A106,[1]ทะเบียนรายการสินค้า!$B$3:$S$499,2,FALSE)),"-",VLOOKUP(A106,[1]ทะเบียนรายการสินค้า!$B$3:$S$499,2,FALSE)))</f>
        <v/>
      </c>
      <c r="F106">
        <f>DataInput!C109</f>
        <v>0</v>
      </c>
    </row>
    <row r="107" spans="3:19">
      <c r="C107" t="str">
        <f>IF(ISBLANK(A107),"",IF(ISERROR(VLOOKUP(A107,[1]ทะเบียนรายการสินค้า!$B$3:$S$499,3,FALSE)),"-",VLOOKUP(A107,[1]ทะเบียนรายการสินค้า!$B$3:$S$499,3,FALSE)))</f>
        <v/>
      </c>
      <c r="D107" s="8" t="str">
        <f>IF(ISBLANK(A107),"",IF(ISERROR(VLOOKUP(A107,[1]ทะเบียนรายการสินค้า!$B$3:$S$499,7,FALSE)),"-",VLOOKUP(A107,[1]ทะเบียนรายการสินค้า!$B$3:$S$499,7,FALSE)))</f>
        <v/>
      </c>
      <c r="E107" s="7" t="str">
        <f>IF(ISBLANK(A107),"",IF(ISERROR(VLOOKUP(A107,[1]ทะเบียนรายการสินค้า!$B$3:$S$499,2,FALSE)),"-",VLOOKUP(A107,[1]ทะเบียนรายการสินค้า!$B$3:$S$499,2,FALSE)))</f>
        <v/>
      </c>
      <c r="F107">
        <f>DataInput!C110</f>
        <v>0</v>
      </c>
    </row>
    <row r="108" spans="3:19">
      <c r="C108" t="str">
        <f>IF(ISBLANK(A108),"",IF(ISERROR(VLOOKUP(A108,[1]ทะเบียนรายการสินค้า!$B$3:$S$499,3,FALSE)),"-",VLOOKUP(A108,[1]ทะเบียนรายการสินค้า!$B$3:$S$499,3,FALSE)))</f>
        <v/>
      </c>
      <c r="D108" s="8" t="str">
        <f>IF(ISBLANK(A108),"",IF(ISERROR(VLOOKUP(A108,[1]ทะเบียนรายการสินค้า!$B$3:$S$499,7,FALSE)),"-",VLOOKUP(A108,[1]ทะเบียนรายการสินค้า!$B$3:$S$499,7,FALSE)))</f>
        <v/>
      </c>
      <c r="E108" s="7" t="str">
        <f>IF(ISBLANK(A108),"",IF(ISERROR(VLOOKUP(A108,[1]ทะเบียนรายการสินค้า!$B$3:$S$499,2,FALSE)),"-",VLOOKUP(A108,[1]ทะเบียนรายการสินค้า!$B$3:$S$499,2,FALSE)))</f>
        <v/>
      </c>
      <c r="F108">
        <f>DataInput!C111</f>
        <v>0</v>
      </c>
    </row>
    <row r="109" spans="3:19">
      <c r="C109" t="str">
        <f>IF(ISBLANK(A109),"",IF(ISERROR(VLOOKUP(A109,[1]ทะเบียนรายการสินค้า!$B$3:$S$499,3,FALSE)),"-",VLOOKUP(A109,[1]ทะเบียนรายการสินค้า!$B$3:$S$499,3,FALSE)))</f>
        <v/>
      </c>
      <c r="D109" s="8" t="str">
        <f>IF(ISBLANK(A109),"",IF(ISERROR(VLOOKUP(A109,[1]ทะเบียนรายการสินค้า!$B$3:$S$499,7,FALSE)),"-",VLOOKUP(A109,[1]ทะเบียนรายการสินค้า!$B$3:$S$499,7,FALSE)))</f>
        <v/>
      </c>
      <c r="E109" s="7" t="str">
        <f>IF(ISBLANK(A109),"",IF(ISERROR(VLOOKUP(A109,[1]ทะเบียนรายการสินค้า!$B$3:$S$499,2,FALSE)),"-",VLOOKUP(A109,[1]ทะเบียนรายการสินค้า!$B$3:$S$499,2,FALSE)))</f>
        <v/>
      </c>
      <c r="F109">
        <f>DataInput!C112</f>
        <v>0</v>
      </c>
    </row>
    <row r="110" spans="3:19">
      <c r="C110" t="str">
        <f>IF(ISBLANK(A110),"",IF(ISERROR(VLOOKUP(A110,[1]ทะเบียนรายการสินค้า!$B$3:$S$499,3,FALSE)),"-",VLOOKUP(A110,[1]ทะเบียนรายการสินค้า!$B$3:$S$499,3,FALSE)))</f>
        <v/>
      </c>
      <c r="D110" s="8" t="str">
        <f>IF(ISBLANK(A110),"",IF(ISERROR(VLOOKUP(A110,[1]ทะเบียนรายการสินค้า!$B$3:$S$499,7,FALSE)),"-",VLOOKUP(A110,[1]ทะเบียนรายการสินค้า!$B$3:$S$499,7,FALSE)))</f>
        <v/>
      </c>
      <c r="E110" s="7" t="str">
        <f>IF(ISBLANK(A110),"",IF(ISERROR(VLOOKUP(A110,[1]ทะเบียนรายการสินค้า!$B$3:$S$499,2,FALSE)),"-",VLOOKUP(A110,[1]ทะเบียนรายการสินค้า!$B$3:$S$499,2,FALSE)))</f>
        <v/>
      </c>
      <c r="F110">
        <f>DataInput!C113</f>
        <v>0</v>
      </c>
    </row>
    <row r="111" spans="3:19">
      <c r="C111" t="str">
        <f>IF(ISBLANK(A111),"",IF(ISERROR(VLOOKUP(A111,[1]ทะเบียนรายการสินค้า!$B$3:$S$499,3,FALSE)),"-",VLOOKUP(A111,[1]ทะเบียนรายการสินค้า!$B$3:$S$499,3,FALSE)))</f>
        <v/>
      </c>
      <c r="D111" s="8" t="str">
        <f>IF(ISBLANK(A111),"",IF(ISERROR(VLOOKUP(A111,[1]ทะเบียนรายการสินค้า!$B$3:$S$499,7,FALSE)),"-",VLOOKUP(A111,[1]ทะเบียนรายการสินค้า!$B$3:$S$499,7,FALSE)))</f>
        <v/>
      </c>
      <c r="E111" s="7" t="str">
        <f>IF(ISBLANK(A111),"",IF(ISERROR(VLOOKUP(A111,[1]ทะเบียนรายการสินค้า!$B$3:$S$499,2,FALSE)),"-",VLOOKUP(A111,[1]ทะเบียนรายการสินค้า!$B$3:$S$499,2,FALSE)))</f>
        <v/>
      </c>
      <c r="F111">
        <f>DataInput!C114</f>
        <v>0</v>
      </c>
    </row>
    <row r="112" spans="3:19">
      <c r="C112" t="str">
        <f>IF(ISBLANK(A112),"",IF(ISERROR(VLOOKUP(A112,[1]ทะเบียนรายการสินค้า!$B$3:$S$499,3,FALSE)),"-",VLOOKUP(A112,[1]ทะเบียนรายการสินค้า!$B$3:$S$499,3,FALSE)))</f>
        <v/>
      </c>
      <c r="D112" s="8" t="str">
        <f>IF(ISBLANK(A112),"",IF(ISERROR(VLOOKUP(A112,[1]ทะเบียนรายการสินค้า!$B$3:$S$499,7,FALSE)),"-",VLOOKUP(A112,[1]ทะเบียนรายการสินค้า!$B$3:$S$499,7,FALSE)))</f>
        <v/>
      </c>
      <c r="E112" s="7" t="str">
        <f>IF(ISBLANK(A112),"",IF(ISERROR(VLOOKUP(A112,[1]ทะเบียนรายการสินค้า!$B$3:$S$499,2,FALSE)),"-",VLOOKUP(A112,[1]ทะเบียนรายการสินค้า!$B$3:$S$499,2,FALSE)))</f>
        <v/>
      </c>
      <c r="F112">
        <f>DataInput!C115</f>
        <v>0</v>
      </c>
    </row>
    <row r="113" spans="3:6">
      <c r="C113" t="str">
        <f>IF(ISBLANK(A113),"",IF(ISERROR(VLOOKUP(A113,[1]ทะเบียนรายการสินค้า!$B$3:$S$499,3,FALSE)),"-",VLOOKUP(A113,[1]ทะเบียนรายการสินค้า!$B$3:$S$499,3,FALSE)))</f>
        <v/>
      </c>
      <c r="D113" s="8" t="str">
        <f>IF(ISBLANK(A113),"",IF(ISERROR(VLOOKUP(A113,[1]ทะเบียนรายการสินค้า!$B$3:$S$499,7,FALSE)),"-",VLOOKUP(A113,[1]ทะเบียนรายการสินค้า!$B$3:$S$499,7,FALSE)))</f>
        <v/>
      </c>
      <c r="E113" s="7" t="str">
        <f>IF(ISBLANK(A113),"",IF(ISERROR(VLOOKUP(A113,[1]ทะเบียนรายการสินค้า!$B$3:$S$499,2,FALSE)),"-",VLOOKUP(A113,[1]ทะเบียนรายการสินค้า!$B$3:$S$499,2,FALSE)))</f>
        <v/>
      </c>
      <c r="F113">
        <f>DataInput!C116</f>
        <v>0</v>
      </c>
    </row>
    <row r="114" spans="3:6">
      <c r="C114" t="str">
        <f>IF(ISBLANK(A114),"",IF(ISERROR(VLOOKUP(A114,[1]ทะเบียนรายการสินค้า!$B$3:$S$499,3,FALSE)),"-",VLOOKUP(A114,[1]ทะเบียนรายการสินค้า!$B$3:$S$499,3,FALSE)))</f>
        <v/>
      </c>
      <c r="D114" s="8" t="str">
        <f>IF(ISBLANK(A114),"",IF(ISERROR(VLOOKUP(A114,[1]ทะเบียนรายการสินค้า!$B$3:$S$499,7,FALSE)),"-",VLOOKUP(A114,[1]ทะเบียนรายการสินค้า!$B$3:$S$499,7,FALSE)))</f>
        <v/>
      </c>
      <c r="E114" s="7" t="str">
        <f>IF(ISBLANK(A114),"",IF(ISERROR(VLOOKUP(A114,[1]ทะเบียนรายการสินค้า!$B$3:$S$499,2,FALSE)),"-",VLOOKUP(A114,[1]ทะเบียนรายการสินค้า!$B$3:$S$499,2,FALSE)))</f>
        <v/>
      </c>
      <c r="F114">
        <f>DataInput!C117</f>
        <v>0</v>
      </c>
    </row>
    <row r="115" spans="3:6">
      <c r="C115" t="str">
        <f>IF(ISBLANK(A115),"",IF(ISERROR(VLOOKUP(A115,[1]ทะเบียนรายการสินค้า!$B$3:$S$499,3,FALSE)),"-",VLOOKUP(A115,[1]ทะเบียนรายการสินค้า!$B$3:$S$499,3,FALSE)))</f>
        <v/>
      </c>
      <c r="D115" s="8" t="str">
        <f>IF(ISBLANK(A115),"",IF(ISERROR(VLOOKUP(A115,[1]ทะเบียนรายการสินค้า!$B$3:$S$499,7,FALSE)),"-",VLOOKUP(A115,[1]ทะเบียนรายการสินค้า!$B$3:$S$499,7,FALSE)))</f>
        <v/>
      </c>
      <c r="E115" s="7" t="str">
        <f>IF(ISBLANK(A115),"",IF(ISERROR(VLOOKUP(A115,[1]ทะเบียนรายการสินค้า!$B$3:$S$499,2,FALSE)),"-",VLOOKUP(A115,[1]ทะเบียนรายการสินค้า!$B$3:$S$499,2,FALSE)))</f>
        <v/>
      </c>
      <c r="F115">
        <f>DataInput!C118</f>
        <v>0</v>
      </c>
    </row>
    <row r="116" spans="3:6">
      <c r="C116" t="str">
        <f>IF(ISBLANK(A116),"",IF(ISERROR(VLOOKUP(A116,[1]ทะเบียนรายการสินค้า!$B$3:$S$499,3,FALSE)),"-",VLOOKUP(A116,[1]ทะเบียนรายการสินค้า!$B$3:$S$499,3,FALSE)))</f>
        <v/>
      </c>
      <c r="D116" s="8" t="str">
        <f>IF(ISBLANK(A116),"",IF(ISERROR(VLOOKUP(A116,[1]ทะเบียนรายการสินค้า!$B$3:$S$499,7,FALSE)),"-",VLOOKUP(A116,[1]ทะเบียนรายการสินค้า!$B$3:$S$499,7,FALSE)))</f>
        <v/>
      </c>
      <c r="E116" s="7" t="str">
        <f>IF(ISBLANK(A116),"",IF(ISERROR(VLOOKUP(A116,[1]ทะเบียนรายการสินค้า!$B$3:$S$499,2,FALSE)),"-",VLOOKUP(A116,[1]ทะเบียนรายการสินค้า!$B$3:$S$499,2,FALSE)))</f>
        <v/>
      </c>
      <c r="F116">
        <f>DataInput!C119</f>
        <v>0</v>
      </c>
    </row>
    <row r="117" spans="3:6">
      <c r="C117" t="str">
        <f>IF(ISBLANK(A117),"",IF(ISERROR(VLOOKUP(A117,[1]ทะเบียนรายการสินค้า!$B$3:$S$499,3,FALSE)),"-",VLOOKUP(A117,[1]ทะเบียนรายการสินค้า!$B$3:$S$499,3,FALSE)))</f>
        <v/>
      </c>
      <c r="D117" s="8" t="str">
        <f>IF(ISBLANK(A117),"",IF(ISERROR(VLOOKUP(A117,[1]ทะเบียนรายการสินค้า!$B$3:$S$499,7,FALSE)),"-",VLOOKUP(A117,[1]ทะเบียนรายการสินค้า!$B$3:$S$499,7,FALSE)))</f>
        <v/>
      </c>
      <c r="E117" s="7" t="str">
        <f>IF(ISBLANK(A117),"",IF(ISERROR(VLOOKUP(A117,[1]ทะเบียนรายการสินค้า!$B$3:$S$499,2,FALSE)),"-",VLOOKUP(A117,[1]ทะเบียนรายการสินค้า!$B$3:$S$499,2,FALSE)))</f>
        <v/>
      </c>
      <c r="F117">
        <f>DataInput!C120</f>
        <v>0</v>
      </c>
    </row>
    <row r="118" spans="3:6">
      <c r="C118" t="str">
        <f>IF(ISBLANK(A118),"",IF(ISERROR(VLOOKUP(A118,[1]ทะเบียนรายการสินค้า!$B$3:$S$499,3,FALSE)),"-",VLOOKUP(A118,[1]ทะเบียนรายการสินค้า!$B$3:$S$499,3,FALSE)))</f>
        <v/>
      </c>
      <c r="D118" s="8" t="str">
        <f>IF(ISBLANK(A118),"",IF(ISERROR(VLOOKUP(A118,[1]ทะเบียนรายการสินค้า!$B$3:$S$499,7,FALSE)),"-",VLOOKUP(A118,[1]ทะเบียนรายการสินค้า!$B$3:$S$499,7,FALSE)))</f>
        <v/>
      </c>
      <c r="E118" s="7" t="str">
        <f>IF(ISBLANK(A118),"",IF(ISERROR(VLOOKUP(A118,[1]ทะเบียนรายการสินค้า!$B$3:$S$499,2,FALSE)),"-",VLOOKUP(A118,[1]ทะเบียนรายการสินค้า!$B$3:$S$499,2,FALSE)))</f>
        <v/>
      </c>
      <c r="F118">
        <f>DataInput!C121</f>
        <v>0</v>
      </c>
    </row>
    <row r="119" spans="3:6">
      <c r="C119" t="str">
        <f>IF(ISBLANK(A119),"",IF(ISERROR(VLOOKUP(A119,[1]ทะเบียนรายการสินค้า!$B$3:$S$499,3,FALSE)),"-",VLOOKUP(A119,[1]ทะเบียนรายการสินค้า!$B$3:$S$499,3,FALSE)))</f>
        <v/>
      </c>
      <c r="D119" s="8" t="str">
        <f>IF(ISBLANK(A119),"",IF(ISERROR(VLOOKUP(A119,[1]ทะเบียนรายการสินค้า!$B$3:$S$499,7,FALSE)),"-",VLOOKUP(A119,[1]ทะเบียนรายการสินค้า!$B$3:$S$499,7,FALSE)))</f>
        <v/>
      </c>
      <c r="E119" s="7" t="str">
        <f>IF(ISBLANK(A119),"",IF(ISERROR(VLOOKUP(A119,[1]ทะเบียนรายการสินค้า!$B$3:$S$499,2,FALSE)),"-",VLOOKUP(A119,[1]ทะเบียนรายการสินค้า!$B$3:$S$499,2,FALSE)))</f>
        <v/>
      </c>
      <c r="F119">
        <f>DataInput!C122</f>
        <v>0</v>
      </c>
    </row>
    <row r="120" spans="3:6">
      <c r="C120" t="str">
        <f>IF(ISBLANK(A120),"",IF(ISERROR(VLOOKUP(A120,[1]ทะเบียนรายการสินค้า!$B$3:$S$499,3,FALSE)),"-",VLOOKUP(A120,[1]ทะเบียนรายการสินค้า!$B$3:$S$499,3,FALSE)))</f>
        <v/>
      </c>
      <c r="D120" s="8" t="str">
        <f>IF(ISBLANK(A120),"",IF(ISERROR(VLOOKUP(A120,[1]ทะเบียนรายการสินค้า!$B$3:$S$499,7,FALSE)),"-",VLOOKUP(A120,[1]ทะเบียนรายการสินค้า!$B$3:$S$499,7,FALSE)))</f>
        <v/>
      </c>
      <c r="E120" s="7" t="str">
        <f>IF(ISBLANK(A120),"",IF(ISERROR(VLOOKUP(A120,[1]ทะเบียนรายการสินค้า!$B$3:$S$499,2,FALSE)),"-",VLOOKUP(A120,[1]ทะเบียนรายการสินค้า!$B$3:$S$499,2,FALSE)))</f>
        <v/>
      </c>
      <c r="F120">
        <f>DataInput!C123</f>
        <v>0</v>
      </c>
    </row>
    <row r="121" spans="3:6">
      <c r="C121" t="str">
        <f>IF(ISBLANK(A121),"",IF(ISERROR(VLOOKUP(A121,[1]ทะเบียนรายการสินค้า!$B$3:$S$499,3,FALSE)),"-",VLOOKUP(A121,[1]ทะเบียนรายการสินค้า!$B$3:$S$499,3,FALSE)))</f>
        <v/>
      </c>
      <c r="D121" s="8" t="str">
        <f>IF(ISBLANK(A121),"",IF(ISERROR(VLOOKUP(A121,[1]ทะเบียนรายการสินค้า!$B$3:$S$499,7,FALSE)),"-",VLOOKUP(A121,[1]ทะเบียนรายการสินค้า!$B$3:$S$499,7,FALSE)))</f>
        <v/>
      </c>
      <c r="E121" s="7" t="str">
        <f>IF(ISBLANK(A121),"",IF(ISERROR(VLOOKUP(A121,[1]ทะเบียนรายการสินค้า!$B$3:$S$499,2,FALSE)),"-",VLOOKUP(A121,[1]ทะเบียนรายการสินค้า!$B$3:$S$499,2,FALSE)))</f>
        <v/>
      </c>
      <c r="F121">
        <f>DataInput!C124</f>
        <v>0</v>
      </c>
    </row>
    <row r="122" spans="3:6">
      <c r="C122" t="str">
        <f>IF(ISBLANK(A122),"",IF(ISERROR(VLOOKUP(A122,[1]ทะเบียนรายการสินค้า!$B$3:$S$499,3,FALSE)),"-",VLOOKUP(A122,[1]ทะเบียนรายการสินค้า!$B$3:$S$499,3,FALSE)))</f>
        <v/>
      </c>
      <c r="D122" s="8" t="str">
        <f>IF(ISBLANK(A122),"",IF(ISERROR(VLOOKUP(A122,[1]ทะเบียนรายการสินค้า!$B$3:$S$499,7,FALSE)),"-",VLOOKUP(A122,[1]ทะเบียนรายการสินค้า!$B$3:$S$499,7,FALSE)))</f>
        <v/>
      </c>
      <c r="E122" s="7" t="str">
        <f>IF(ISBLANK(A122),"",IF(ISERROR(VLOOKUP(A122,[1]ทะเบียนรายการสินค้า!$B$3:$S$499,2,FALSE)),"-",VLOOKUP(A122,[1]ทะเบียนรายการสินค้า!$B$3:$S$499,2,FALSE)))</f>
        <v/>
      </c>
      <c r="F122">
        <f>DataInput!C125</f>
        <v>0</v>
      </c>
    </row>
    <row r="123" spans="3:6">
      <c r="C123" t="str">
        <f>IF(ISBLANK(A123),"",IF(ISERROR(VLOOKUP(A123,[1]ทะเบียนรายการสินค้า!$B$3:$S$499,3,FALSE)),"-",VLOOKUP(A123,[1]ทะเบียนรายการสินค้า!$B$3:$S$499,3,FALSE)))</f>
        <v/>
      </c>
      <c r="D123" s="8" t="str">
        <f>IF(ISBLANK(A123),"",IF(ISERROR(VLOOKUP(A123,[1]ทะเบียนรายการสินค้า!$B$3:$S$499,7,FALSE)),"-",VLOOKUP(A123,[1]ทะเบียนรายการสินค้า!$B$3:$S$499,7,FALSE)))</f>
        <v/>
      </c>
      <c r="E123" s="7" t="str">
        <f>IF(ISBLANK(A123),"",IF(ISERROR(VLOOKUP(A123,[1]ทะเบียนรายการสินค้า!$B$3:$S$499,2,FALSE)),"-",VLOOKUP(A123,[1]ทะเบียนรายการสินค้า!$B$3:$S$499,2,FALSE)))</f>
        <v/>
      </c>
      <c r="F123">
        <f>DataInput!C126</f>
        <v>0</v>
      </c>
    </row>
    <row r="124" spans="3:6">
      <c r="C124" t="str">
        <f>IF(ISBLANK(A124),"",IF(ISERROR(VLOOKUP(A124,[1]ทะเบียนรายการสินค้า!$B$3:$S$499,3,FALSE)),"-",VLOOKUP(A124,[1]ทะเบียนรายการสินค้า!$B$3:$S$499,3,FALSE)))</f>
        <v/>
      </c>
      <c r="D124" s="8" t="str">
        <f>IF(ISBLANK(A124),"",IF(ISERROR(VLOOKUP(A124,[1]ทะเบียนรายการสินค้า!$B$3:$S$499,7,FALSE)),"-",VLOOKUP(A124,[1]ทะเบียนรายการสินค้า!$B$3:$S$499,7,FALSE)))</f>
        <v/>
      </c>
      <c r="E124" s="7" t="str">
        <f>IF(ISBLANK(A124),"",IF(ISERROR(VLOOKUP(A124,[1]ทะเบียนรายการสินค้า!$B$3:$S$499,2,FALSE)),"-",VLOOKUP(A124,[1]ทะเบียนรายการสินค้า!$B$3:$S$499,2,FALSE)))</f>
        <v/>
      </c>
      <c r="F124">
        <f>DataInput!C127</f>
        <v>0</v>
      </c>
    </row>
    <row r="125" spans="3:6">
      <c r="C125" t="str">
        <f>IF(ISBLANK(A125),"",IF(ISERROR(VLOOKUP(A125,[1]ทะเบียนรายการสินค้า!$B$3:$S$499,3,FALSE)),"-",VLOOKUP(A125,[1]ทะเบียนรายการสินค้า!$B$3:$S$499,3,FALSE)))</f>
        <v/>
      </c>
      <c r="D125" s="8" t="str">
        <f>IF(ISBLANK(A125),"",IF(ISERROR(VLOOKUP(A125,[1]ทะเบียนรายการสินค้า!$B$3:$S$499,7,FALSE)),"-",VLOOKUP(A125,[1]ทะเบียนรายการสินค้า!$B$3:$S$499,7,FALSE)))</f>
        <v/>
      </c>
      <c r="E125" s="7" t="str">
        <f>IF(ISBLANK(A125),"",IF(ISERROR(VLOOKUP(A125,[1]ทะเบียนรายการสินค้า!$B$3:$S$499,2,FALSE)),"-",VLOOKUP(A125,[1]ทะเบียนรายการสินค้า!$B$3:$S$499,2,FALSE)))</f>
        <v/>
      </c>
      <c r="F125">
        <f>DataInput!C128</f>
        <v>0</v>
      </c>
    </row>
    <row r="126" spans="3:6">
      <c r="C126" t="str">
        <f>IF(ISBLANK(A126),"",IF(ISERROR(VLOOKUP(A126,[1]ทะเบียนรายการสินค้า!$B$3:$S$499,3,FALSE)),"-",VLOOKUP(A126,[1]ทะเบียนรายการสินค้า!$B$3:$S$499,3,FALSE)))</f>
        <v/>
      </c>
      <c r="D126" s="8" t="str">
        <f>IF(ISBLANK(A126),"",IF(ISERROR(VLOOKUP(A126,[1]ทะเบียนรายการสินค้า!$B$3:$S$499,7,FALSE)),"-",VLOOKUP(A126,[1]ทะเบียนรายการสินค้า!$B$3:$S$499,7,FALSE)))</f>
        <v/>
      </c>
      <c r="E126" s="7" t="str">
        <f>IF(ISBLANK(A126),"",IF(ISERROR(VLOOKUP(A126,[1]ทะเบียนรายการสินค้า!$B$3:$S$499,2,FALSE)),"-",VLOOKUP(A126,[1]ทะเบียนรายการสินค้า!$B$3:$S$499,2,FALSE)))</f>
        <v/>
      </c>
      <c r="F126">
        <f>DataInput!C129</f>
        <v>0</v>
      </c>
    </row>
    <row r="127" spans="3:6">
      <c r="C127" t="str">
        <f>IF(ISBLANK(A127),"",IF(ISERROR(VLOOKUP(A127,[1]ทะเบียนรายการสินค้า!$B$3:$S$499,3,FALSE)),"-",VLOOKUP(A127,[1]ทะเบียนรายการสินค้า!$B$3:$S$499,3,FALSE)))</f>
        <v/>
      </c>
      <c r="D127" s="8" t="str">
        <f>IF(ISBLANK(A127),"",IF(ISERROR(VLOOKUP(A127,[1]ทะเบียนรายการสินค้า!$B$3:$S$499,7,FALSE)),"-",VLOOKUP(A127,[1]ทะเบียนรายการสินค้า!$B$3:$S$499,7,FALSE)))</f>
        <v/>
      </c>
      <c r="E127" s="7" t="str">
        <f>IF(ISBLANK(A127),"",IF(ISERROR(VLOOKUP(A127,[1]ทะเบียนรายการสินค้า!$B$3:$S$499,2,FALSE)),"-",VLOOKUP(A127,[1]ทะเบียนรายการสินค้า!$B$3:$S$499,2,FALSE)))</f>
        <v/>
      </c>
      <c r="F127">
        <f>DataInput!C130</f>
        <v>0</v>
      </c>
    </row>
    <row r="128" spans="3:6">
      <c r="C128" t="str">
        <f>IF(ISBLANK(A128),"",IF(ISERROR(VLOOKUP(A128,[1]ทะเบียนรายการสินค้า!$B$3:$S$499,3,FALSE)),"-",VLOOKUP(A128,[1]ทะเบียนรายการสินค้า!$B$3:$S$499,3,FALSE)))</f>
        <v/>
      </c>
      <c r="D128" s="8" t="str">
        <f>IF(ISBLANK(A128),"",IF(ISERROR(VLOOKUP(A128,[1]ทะเบียนรายการสินค้า!$B$3:$S$499,7,FALSE)),"-",VLOOKUP(A128,[1]ทะเบียนรายการสินค้า!$B$3:$S$499,7,FALSE)))</f>
        <v/>
      </c>
      <c r="E128" s="7" t="str">
        <f>IF(ISBLANK(A128),"",IF(ISERROR(VLOOKUP(A128,[1]ทะเบียนรายการสินค้า!$B$3:$S$499,2,FALSE)),"-",VLOOKUP(A128,[1]ทะเบียนรายการสินค้า!$B$3:$S$499,2,FALSE)))</f>
        <v/>
      </c>
      <c r="F128">
        <f>DataInput!C131</f>
        <v>0</v>
      </c>
    </row>
    <row r="129" spans="3:6">
      <c r="C129" t="str">
        <f>IF(ISBLANK(A129),"",IF(ISERROR(VLOOKUP(A129,[1]ทะเบียนรายการสินค้า!$B$3:$S$499,3,FALSE)),"-",VLOOKUP(A129,[1]ทะเบียนรายการสินค้า!$B$3:$S$499,3,FALSE)))</f>
        <v/>
      </c>
      <c r="D129" s="8" t="str">
        <f>IF(ISBLANK(A129),"",IF(ISERROR(VLOOKUP(A129,[1]ทะเบียนรายการสินค้า!$B$3:$S$499,7,FALSE)),"-",VLOOKUP(A129,[1]ทะเบียนรายการสินค้า!$B$3:$S$499,7,FALSE)))</f>
        <v/>
      </c>
      <c r="E129" s="7" t="str">
        <f>IF(ISBLANK(A129),"",IF(ISERROR(VLOOKUP(A129,[1]ทะเบียนรายการสินค้า!$B$3:$S$499,2,FALSE)),"-",VLOOKUP(A129,[1]ทะเบียนรายการสินค้า!$B$3:$S$499,2,FALSE)))</f>
        <v/>
      </c>
      <c r="F129">
        <f>DataInput!C132</f>
        <v>0</v>
      </c>
    </row>
    <row r="130" spans="3:6">
      <c r="C130" t="str">
        <f>IF(ISBLANK(A130),"",IF(ISERROR(VLOOKUP(A130,[1]ทะเบียนรายการสินค้า!$B$3:$S$499,3,FALSE)),"-",VLOOKUP(A130,[1]ทะเบียนรายการสินค้า!$B$3:$S$499,3,FALSE)))</f>
        <v/>
      </c>
      <c r="D130" s="8" t="str">
        <f>IF(ISBLANK(A130),"",IF(ISERROR(VLOOKUP(A130,[1]ทะเบียนรายการสินค้า!$B$3:$S$499,7,FALSE)),"-",VLOOKUP(A130,[1]ทะเบียนรายการสินค้า!$B$3:$S$499,7,FALSE)))</f>
        <v/>
      </c>
      <c r="E130" s="7" t="str">
        <f>IF(ISBLANK(A130),"",IF(ISERROR(VLOOKUP(A130,[1]ทะเบียนรายการสินค้า!$B$3:$S$499,2,FALSE)),"-",VLOOKUP(A130,[1]ทะเบียนรายการสินค้า!$B$3:$S$499,2,FALSE)))</f>
        <v/>
      </c>
      <c r="F130">
        <f>DataInput!C133</f>
        <v>0</v>
      </c>
    </row>
    <row r="131" spans="3:6">
      <c r="C131" t="str">
        <f>IF(ISBLANK(A131),"",IF(ISERROR(VLOOKUP(A131,[1]ทะเบียนรายการสินค้า!$B$3:$S$499,3,FALSE)),"-",VLOOKUP(A131,[1]ทะเบียนรายการสินค้า!$B$3:$S$499,3,FALSE)))</f>
        <v/>
      </c>
      <c r="D131" s="8" t="str">
        <f>IF(ISBLANK(A131),"",IF(ISERROR(VLOOKUP(A131,[1]ทะเบียนรายการสินค้า!$B$3:$S$499,7,FALSE)),"-",VLOOKUP(A131,[1]ทะเบียนรายการสินค้า!$B$3:$S$499,7,FALSE)))</f>
        <v/>
      </c>
      <c r="E131" s="7" t="str">
        <f>IF(ISBLANK(A131),"",IF(ISERROR(VLOOKUP(A131,[1]ทะเบียนรายการสินค้า!$B$3:$S$499,2,FALSE)),"-",VLOOKUP(A131,[1]ทะเบียนรายการสินค้า!$B$3:$S$499,2,FALSE)))</f>
        <v/>
      </c>
      <c r="F131">
        <f>DataInput!C134</f>
        <v>0</v>
      </c>
    </row>
    <row r="132" spans="3:6">
      <c r="C132" t="str">
        <f>IF(ISBLANK(A132),"",IF(ISERROR(VLOOKUP(A132,[1]ทะเบียนรายการสินค้า!$B$3:$S$499,3,FALSE)),"-",VLOOKUP(A132,[1]ทะเบียนรายการสินค้า!$B$3:$S$499,3,FALSE)))</f>
        <v/>
      </c>
      <c r="D132" s="8" t="str">
        <f>IF(ISBLANK(A132),"",IF(ISERROR(VLOOKUP(A132,[1]ทะเบียนรายการสินค้า!$B$3:$S$499,7,FALSE)),"-",VLOOKUP(A132,[1]ทะเบียนรายการสินค้า!$B$3:$S$499,7,FALSE)))</f>
        <v/>
      </c>
      <c r="E132" s="7" t="str">
        <f>IF(ISBLANK(A132),"",IF(ISERROR(VLOOKUP(A132,[1]ทะเบียนรายการสินค้า!$B$3:$S$499,2,FALSE)),"-",VLOOKUP(A132,[1]ทะเบียนรายการสินค้า!$B$3:$S$499,2,FALSE)))</f>
        <v/>
      </c>
      <c r="F132">
        <f>DataInput!C135</f>
        <v>0</v>
      </c>
    </row>
    <row r="133" spans="3:6">
      <c r="C133" t="str">
        <f>IF(ISBLANK(A133),"",IF(ISERROR(VLOOKUP(A133,[1]ทะเบียนรายการสินค้า!$B$3:$S$499,3,FALSE)),"-",VLOOKUP(A133,[1]ทะเบียนรายการสินค้า!$B$3:$S$499,3,FALSE)))</f>
        <v/>
      </c>
      <c r="D133" s="8" t="str">
        <f>IF(ISBLANK(A133),"",IF(ISERROR(VLOOKUP(A133,[1]ทะเบียนรายการสินค้า!$B$3:$S$499,7,FALSE)),"-",VLOOKUP(A133,[1]ทะเบียนรายการสินค้า!$B$3:$S$499,7,FALSE)))</f>
        <v/>
      </c>
      <c r="E133" s="7" t="str">
        <f>IF(ISBLANK(A133),"",IF(ISERROR(VLOOKUP(A133,[1]ทะเบียนรายการสินค้า!$B$3:$S$499,2,FALSE)),"-",VLOOKUP(A133,[1]ทะเบียนรายการสินค้า!$B$3:$S$499,2,FALSE)))</f>
        <v/>
      </c>
      <c r="F133">
        <f>DataInput!C136</f>
        <v>0</v>
      </c>
    </row>
    <row r="134" spans="3:6">
      <c r="C134" t="str">
        <f>IF(ISBLANK(A134),"",IF(ISERROR(VLOOKUP(A134,[1]ทะเบียนรายการสินค้า!$B$3:$S$499,3,FALSE)),"-",VLOOKUP(A134,[1]ทะเบียนรายการสินค้า!$B$3:$S$499,3,FALSE)))</f>
        <v/>
      </c>
      <c r="D134" s="8" t="str">
        <f>IF(ISBLANK(A134),"",IF(ISERROR(VLOOKUP(A134,[1]ทะเบียนรายการสินค้า!$B$3:$S$499,7,FALSE)),"-",VLOOKUP(A134,[1]ทะเบียนรายการสินค้า!$B$3:$S$499,7,FALSE)))</f>
        <v/>
      </c>
      <c r="E134" s="7" t="str">
        <f>IF(ISBLANK(A134),"",IF(ISERROR(VLOOKUP(A134,[1]ทะเบียนรายการสินค้า!$B$3:$S$499,2,FALSE)),"-",VLOOKUP(A134,[1]ทะเบียนรายการสินค้า!$B$3:$S$499,2,FALSE)))</f>
        <v/>
      </c>
      <c r="F134">
        <f>DataInput!C137</f>
        <v>0</v>
      </c>
    </row>
    <row r="135" spans="3:6">
      <c r="C135" t="str">
        <f>IF(ISBLANK(A135),"",IF(ISERROR(VLOOKUP(A135,[1]ทะเบียนรายการสินค้า!$B$3:$S$499,3,FALSE)),"-",VLOOKUP(A135,[1]ทะเบียนรายการสินค้า!$B$3:$S$499,3,FALSE)))</f>
        <v/>
      </c>
      <c r="D135" s="8" t="str">
        <f>IF(ISBLANK(A135),"",IF(ISERROR(VLOOKUP(A135,[1]ทะเบียนรายการสินค้า!$B$3:$S$499,7,FALSE)),"-",VLOOKUP(A135,[1]ทะเบียนรายการสินค้า!$B$3:$S$499,7,FALSE)))</f>
        <v/>
      </c>
      <c r="E135" s="7" t="str">
        <f>IF(ISBLANK(A135),"",IF(ISERROR(VLOOKUP(A135,[1]ทะเบียนรายการสินค้า!$B$3:$S$499,2,FALSE)),"-",VLOOKUP(A135,[1]ทะเบียนรายการสินค้า!$B$3:$S$499,2,FALSE)))</f>
        <v/>
      </c>
      <c r="F135">
        <f>DataInput!C138</f>
        <v>0</v>
      </c>
    </row>
    <row r="136" spans="3:6">
      <c r="C136" t="str">
        <f>IF(ISBLANK(A136),"",IF(ISERROR(VLOOKUP(A136,[1]ทะเบียนรายการสินค้า!$B$3:$S$499,3,FALSE)),"-",VLOOKUP(A136,[1]ทะเบียนรายการสินค้า!$B$3:$S$499,3,FALSE)))</f>
        <v/>
      </c>
      <c r="D136" s="8" t="str">
        <f>IF(ISBLANK(A136),"",IF(ISERROR(VLOOKUP(A136,[1]ทะเบียนรายการสินค้า!$B$3:$S$499,7,FALSE)),"-",VLOOKUP(A136,[1]ทะเบียนรายการสินค้า!$B$3:$S$499,7,FALSE)))</f>
        <v/>
      </c>
      <c r="E136" s="7" t="str">
        <f>IF(ISBLANK(A136),"",IF(ISERROR(VLOOKUP(A136,[1]ทะเบียนรายการสินค้า!$B$3:$S$499,2,FALSE)),"-",VLOOKUP(A136,[1]ทะเบียนรายการสินค้า!$B$3:$S$499,2,FALSE)))</f>
        <v/>
      </c>
      <c r="F136">
        <f>DataInput!C139</f>
        <v>0</v>
      </c>
    </row>
    <row r="137" spans="3:6">
      <c r="C137" t="str">
        <f>IF(ISBLANK(A137),"",IF(ISERROR(VLOOKUP(A137,[1]ทะเบียนรายการสินค้า!$B$3:$S$499,3,FALSE)),"-",VLOOKUP(A137,[1]ทะเบียนรายการสินค้า!$B$3:$S$499,3,FALSE)))</f>
        <v/>
      </c>
      <c r="D137" s="8" t="str">
        <f>IF(ISBLANK(A137),"",IF(ISERROR(VLOOKUP(A137,[1]ทะเบียนรายการสินค้า!$B$3:$S$499,7,FALSE)),"-",VLOOKUP(A137,[1]ทะเบียนรายการสินค้า!$B$3:$S$499,7,FALSE)))</f>
        <v/>
      </c>
      <c r="E137" s="7" t="str">
        <f>IF(ISBLANK(A137),"",IF(ISERROR(VLOOKUP(A137,[1]ทะเบียนรายการสินค้า!$B$3:$S$499,2,FALSE)),"-",VLOOKUP(A137,[1]ทะเบียนรายการสินค้า!$B$3:$S$499,2,FALSE)))</f>
        <v/>
      </c>
      <c r="F137">
        <f>DataInput!C140</f>
        <v>0</v>
      </c>
    </row>
    <row r="138" spans="3:6">
      <c r="C138" t="str">
        <f>IF(ISBLANK(A138),"",IF(ISERROR(VLOOKUP(A138,[1]ทะเบียนรายการสินค้า!$B$3:$S$499,3,FALSE)),"-",VLOOKUP(A138,[1]ทะเบียนรายการสินค้า!$B$3:$S$499,3,FALSE)))</f>
        <v/>
      </c>
      <c r="D138" s="8" t="str">
        <f>IF(ISBLANK(A138),"",IF(ISERROR(VLOOKUP(A138,[1]ทะเบียนรายการสินค้า!$B$3:$S$499,7,FALSE)),"-",VLOOKUP(A138,[1]ทะเบียนรายการสินค้า!$B$3:$S$499,7,FALSE)))</f>
        <v/>
      </c>
      <c r="E138" s="7" t="str">
        <f>IF(ISBLANK(A138),"",IF(ISERROR(VLOOKUP(A138,[1]ทะเบียนรายการสินค้า!$B$3:$S$499,2,FALSE)),"-",VLOOKUP(A138,[1]ทะเบียนรายการสินค้า!$B$3:$S$499,2,FALSE)))</f>
        <v/>
      </c>
      <c r="F138">
        <f>DataInput!C141</f>
        <v>0</v>
      </c>
    </row>
    <row r="139" spans="3:6">
      <c r="C139" t="str">
        <f>IF(ISBLANK(A139),"",IF(ISERROR(VLOOKUP(A139,[1]ทะเบียนรายการสินค้า!$B$3:$S$499,3,FALSE)),"-",VLOOKUP(A139,[1]ทะเบียนรายการสินค้า!$B$3:$S$499,3,FALSE)))</f>
        <v/>
      </c>
      <c r="D139" s="8" t="str">
        <f>IF(ISBLANK(A139),"",IF(ISERROR(VLOOKUP(A139,[1]ทะเบียนรายการสินค้า!$B$3:$S$499,7,FALSE)),"-",VLOOKUP(A139,[1]ทะเบียนรายการสินค้า!$B$3:$S$499,7,FALSE)))</f>
        <v/>
      </c>
      <c r="E139" s="7" t="str">
        <f>IF(ISBLANK(A139),"",IF(ISERROR(VLOOKUP(A139,[1]ทะเบียนรายการสินค้า!$B$3:$S$499,2,FALSE)),"-",VLOOKUP(A139,[1]ทะเบียนรายการสินค้า!$B$3:$S$499,2,FALSE)))</f>
        <v/>
      </c>
      <c r="F139">
        <f>DataInput!C142</f>
        <v>0</v>
      </c>
    </row>
    <row r="140" spans="3:6">
      <c r="C140" t="str">
        <f>IF(ISBLANK(A140),"",IF(ISERROR(VLOOKUP(A140,[1]ทะเบียนรายการสินค้า!$B$3:$S$499,3,FALSE)),"-",VLOOKUP(A140,[1]ทะเบียนรายการสินค้า!$B$3:$S$499,3,FALSE)))</f>
        <v/>
      </c>
      <c r="D140" s="8" t="str">
        <f>IF(ISBLANK(A140),"",IF(ISERROR(VLOOKUP(A140,[1]ทะเบียนรายการสินค้า!$B$3:$S$499,7,FALSE)),"-",VLOOKUP(A140,[1]ทะเบียนรายการสินค้า!$B$3:$S$499,7,FALSE)))</f>
        <v/>
      </c>
      <c r="E140" s="7" t="str">
        <f>IF(ISBLANK(A140),"",IF(ISERROR(VLOOKUP(A140,[1]ทะเบียนรายการสินค้า!$B$3:$S$499,2,FALSE)),"-",VLOOKUP(A140,[1]ทะเบียนรายการสินค้า!$B$3:$S$499,2,FALSE)))</f>
        <v/>
      </c>
      <c r="F140">
        <f>DataInput!C143</f>
        <v>0</v>
      </c>
    </row>
    <row r="141" spans="3:6">
      <c r="C141" t="str">
        <f>IF(ISBLANK(A141),"",IF(ISERROR(VLOOKUP(A141,[1]ทะเบียนรายการสินค้า!$B$3:$S$499,3,FALSE)),"-",VLOOKUP(A141,[1]ทะเบียนรายการสินค้า!$B$3:$S$499,3,FALSE)))</f>
        <v/>
      </c>
      <c r="D141" s="8" t="str">
        <f>IF(ISBLANK(A141),"",IF(ISERROR(VLOOKUP(A141,[1]ทะเบียนรายการสินค้า!$B$3:$S$499,7,FALSE)),"-",VLOOKUP(A141,[1]ทะเบียนรายการสินค้า!$B$3:$S$499,7,FALSE)))</f>
        <v/>
      </c>
      <c r="E141" s="7" t="str">
        <f>IF(ISBLANK(A141),"",IF(ISERROR(VLOOKUP(A141,[1]ทะเบียนรายการสินค้า!$B$3:$S$499,2,FALSE)),"-",VLOOKUP(A141,[1]ทะเบียนรายการสินค้า!$B$3:$S$499,2,FALSE)))</f>
        <v/>
      </c>
      <c r="F141">
        <f>DataInput!C144</f>
        <v>0</v>
      </c>
    </row>
    <row r="142" spans="3:6">
      <c r="C142" t="str">
        <f>IF(ISBLANK(A142),"",IF(ISERROR(VLOOKUP(A142,[1]ทะเบียนรายการสินค้า!$B$3:$S$499,3,FALSE)),"-",VLOOKUP(A142,[1]ทะเบียนรายการสินค้า!$B$3:$S$499,3,FALSE)))</f>
        <v/>
      </c>
      <c r="D142" s="8" t="str">
        <f>IF(ISBLANK(A142),"",IF(ISERROR(VLOOKUP(A142,[1]ทะเบียนรายการสินค้า!$B$3:$S$499,7,FALSE)),"-",VLOOKUP(A142,[1]ทะเบียนรายการสินค้า!$B$3:$S$499,7,FALSE)))</f>
        <v/>
      </c>
      <c r="E142" s="7" t="str">
        <f>IF(ISBLANK(A142),"",IF(ISERROR(VLOOKUP(A142,[1]ทะเบียนรายการสินค้า!$B$3:$S$499,2,FALSE)),"-",VLOOKUP(A142,[1]ทะเบียนรายการสินค้า!$B$3:$S$499,2,FALSE)))</f>
        <v/>
      </c>
      <c r="F142">
        <f>DataInput!C145</f>
        <v>0</v>
      </c>
    </row>
    <row r="143" spans="3:6">
      <c r="C143" t="str">
        <f>IF(ISBLANK(A143),"",IF(ISERROR(VLOOKUP(A143,[1]ทะเบียนรายการสินค้า!$B$3:$S$499,3,FALSE)),"-",VLOOKUP(A143,[1]ทะเบียนรายการสินค้า!$B$3:$S$499,3,FALSE)))</f>
        <v/>
      </c>
      <c r="D143" s="8" t="str">
        <f>IF(ISBLANK(A143),"",IF(ISERROR(VLOOKUP(A143,[1]ทะเบียนรายการสินค้า!$B$3:$S$499,7,FALSE)),"-",VLOOKUP(A143,[1]ทะเบียนรายการสินค้า!$B$3:$S$499,7,FALSE)))</f>
        <v/>
      </c>
      <c r="E143" s="7" t="str">
        <f>IF(ISBLANK(A143),"",IF(ISERROR(VLOOKUP(A143,[1]ทะเบียนรายการสินค้า!$B$3:$S$499,2,FALSE)),"-",VLOOKUP(A143,[1]ทะเบียนรายการสินค้า!$B$3:$S$499,2,FALSE)))</f>
        <v/>
      </c>
      <c r="F143">
        <f>DataInput!C146</f>
        <v>0</v>
      </c>
    </row>
    <row r="144" spans="3:6">
      <c r="C144" t="str">
        <f>IF(ISBLANK(A144),"",IF(ISERROR(VLOOKUP(A144,[1]ทะเบียนรายการสินค้า!$B$3:$S$499,3,FALSE)),"-",VLOOKUP(A144,[1]ทะเบียนรายการสินค้า!$B$3:$S$499,3,FALSE)))</f>
        <v/>
      </c>
      <c r="D144" s="8" t="str">
        <f>IF(ISBLANK(A144),"",IF(ISERROR(VLOOKUP(A144,[1]ทะเบียนรายการสินค้า!$B$3:$S$499,7,FALSE)),"-",VLOOKUP(A144,[1]ทะเบียนรายการสินค้า!$B$3:$S$499,7,FALSE)))</f>
        <v/>
      </c>
      <c r="E144" s="7" t="str">
        <f>IF(ISBLANK(A144),"",IF(ISERROR(VLOOKUP(A144,[1]ทะเบียนรายการสินค้า!$B$3:$S$499,2,FALSE)),"-",VLOOKUP(A144,[1]ทะเบียนรายการสินค้า!$B$3:$S$499,2,FALSE)))</f>
        <v/>
      </c>
      <c r="F144">
        <f>DataInput!C147</f>
        <v>0</v>
      </c>
    </row>
    <row r="145" spans="3:6">
      <c r="C145" t="str">
        <f>IF(ISBLANK(A145),"",IF(ISERROR(VLOOKUP(A145,[1]ทะเบียนรายการสินค้า!$B$3:$S$499,3,FALSE)),"-",VLOOKUP(A145,[1]ทะเบียนรายการสินค้า!$B$3:$S$499,3,FALSE)))</f>
        <v/>
      </c>
      <c r="D145" s="8" t="str">
        <f>IF(ISBLANK(A145),"",IF(ISERROR(VLOOKUP(A145,[1]ทะเบียนรายการสินค้า!$B$3:$S$499,7,FALSE)),"-",VLOOKUP(A145,[1]ทะเบียนรายการสินค้า!$B$3:$S$499,7,FALSE)))</f>
        <v/>
      </c>
      <c r="E145" s="7" t="str">
        <f>IF(ISBLANK(A145),"",IF(ISERROR(VLOOKUP(A145,[1]ทะเบียนรายการสินค้า!$B$3:$S$499,2,FALSE)),"-",VLOOKUP(A145,[1]ทะเบียนรายการสินค้า!$B$3:$S$499,2,FALSE)))</f>
        <v/>
      </c>
      <c r="F145">
        <f>DataInput!C148</f>
        <v>0</v>
      </c>
    </row>
    <row r="146" spans="3:6">
      <c r="C146" t="str">
        <f>IF(ISBLANK(A146),"",IF(ISERROR(VLOOKUP(A146,[1]ทะเบียนรายการสินค้า!$B$3:$S$499,3,FALSE)),"-",VLOOKUP(A146,[1]ทะเบียนรายการสินค้า!$B$3:$S$499,3,FALSE)))</f>
        <v/>
      </c>
      <c r="D146" s="8" t="str">
        <f>IF(ISBLANK(A146),"",IF(ISERROR(VLOOKUP(A146,[1]ทะเบียนรายการสินค้า!$B$3:$S$499,7,FALSE)),"-",VLOOKUP(A146,[1]ทะเบียนรายการสินค้า!$B$3:$S$499,7,FALSE)))</f>
        <v/>
      </c>
      <c r="E146" s="7" t="str">
        <f>IF(ISBLANK(A146),"",IF(ISERROR(VLOOKUP(A146,[1]ทะเบียนรายการสินค้า!$B$3:$S$499,2,FALSE)),"-",VLOOKUP(A146,[1]ทะเบียนรายการสินค้า!$B$3:$S$499,2,FALSE)))</f>
        <v/>
      </c>
      <c r="F146">
        <f>DataInput!C149</f>
        <v>0</v>
      </c>
    </row>
    <row r="147" spans="3:6">
      <c r="C147" t="str">
        <f>IF(ISBLANK(A147),"",IF(ISERROR(VLOOKUP(A147,[1]ทะเบียนรายการสินค้า!$B$3:$S$499,3,FALSE)),"-",VLOOKUP(A147,[1]ทะเบียนรายการสินค้า!$B$3:$S$499,3,FALSE)))</f>
        <v/>
      </c>
      <c r="D147" s="8" t="str">
        <f>IF(ISBLANK(A147),"",IF(ISERROR(VLOOKUP(A147,[1]ทะเบียนรายการสินค้า!$B$3:$S$499,7,FALSE)),"-",VLOOKUP(A147,[1]ทะเบียนรายการสินค้า!$B$3:$S$499,7,FALSE)))</f>
        <v/>
      </c>
      <c r="E147" s="7" t="str">
        <f>IF(ISBLANK(A147),"",IF(ISERROR(VLOOKUP(A147,[1]ทะเบียนรายการสินค้า!$B$3:$S$499,2,FALSE)),"-",VLOOKUP(A147,[1]ทะเบียนรายการสินค้า!$B$3:$S$499,2,FALSE)))</f>
        <v/>
      </c>
      <c r="F147">
        <f>DataInput!C150</f>
        <v>0</v>
      </c>
    </row>
    <row r="148" spans="3:6">
      <c r="C148" t="str">
        <f>IF(ISBLANK(A148),"",IF(ISERROR(VLOOKUP(A148,[1]ทะเบียนรายการสินค้า!$B$3:$S$499,3,FALSE)),"-",VLOOKUP(A148,[1]ทะเบียนรายการสินค้า!$B$3:$S$499,3,FALSE)))</f>
        <v/>
      </c>
      <c r="D148" s="8" t="str">
        <f>IF(ISBLANK(A148),"",IF(ISERROR(VLOOKUP(A148,[1]ทะเบียนรายการสินค้า!$B$3:$S$499,7,FALSE)),"-",VLOOKUP(A148,[1]ทะเบียนรายการสินค้า!$B$3:$S$499,7,FALSE)))</f>
        <v/>
      </c>
      <c r="E148" s="7" t="str">
        <f>IF(ISBLANK(A148),"",IF(ISERROR(VLOOKUP(A148,[1]ทะเบียนรายการสินค้า!$B$3:$S$499,2,FALSE)),"-",VLOOKUP(A148,[1]ทะเบียนรายการสินค้า!$B$3:$S$499,2,FALSE)))</f>
        <v/>
      </c>
      <c r="F148">
        <f>DataInput!C151</f>
        <v>0</v>
      </c>
    </row>
    <row r="149" spans="3:6">
      <c r="C149" t="str">
        <f>IF(ISBLANK(A149),"",IF(ISERROR(VLOOKUP(A149,[1]ทะเบียนรายการสินค้า!$B$3:$S$499,3,FALSE)),"-",VLOOKUP(A149,[1]ทะเบียนรายการสินค้า!$B$3:$S$499,3,FALSE)))</f>
        <v/>
      </c>
      <c r="D149" s="8" t="str">
        <f>IF(ISBLANK(A149),"",IF(ISERROR(VLOOKUP(A149,[1]ทะเบียนรายการสินค้า!$B$3:$S$499,7,FALSE)),"-",VLOOKUP(A149,[1]ทะเบียนรายการสินค้า!$B$3:$S$499,7,FALSE)))</f>
        <v/>
      </c>
      <c r="E149" s="7" t="str">
        <f>IF(ISBLANK(A149),"",IF(ISERROR(VLOOKUP(A149,[1]ทะเบียนรายการสินค้า!$B$3:$S$499,2,FALSE)),"-",VLOOKUP(A149,[1]ทะเบียนรายการสินค้า!$B$3:$S$499,2,FALSE)))</f>
        <v/>
      </c>
      <c r="F149">
        <f>DataInput!C152</f>
        <v>0</v>
      </c>
    </row>
    <row r="150" spans="3:6">
      <c r="C150" t="str">
        <f>IF(ISBLANK(A150),"",IF(ISERROR(VLOOKUP(A150,[1]ทะเบียนรายการสินค้า!$B$3:$S$499,3,FALSE)),"-",VLOOKUP(A150,[1]ทะเบียนรายการสินค้า!$B$3:$S$499,3,FALSE)))</f>
        <v/>
      </c>
      <c r="D150" s="8" t="str">
        <f>IF(ISBLANK(A150),"",IF(ISERROR(VLOOKUP(A150,[1]ทะเบียนรายการสินค้า!$B$3:$S$499,7,FALSE)),"-",VLOOKUP(A150,[1]ทะเบียนรายการสินค้า!$B$3:$S$499,7,FALSE)))</f>
        <v/>
      </c>
      <c r="E150" s="7" t="str">
        <f>IF(ISBLANK(A150),"",IF(ISERROR(VLOOKUP(A150,[1]ทะเบียนรายการสินค้า!$B$3:$S$499,2,FALSE)),"-",VLOOKUP(A150,[1]ทะเบียนรายการสินค้า!$B$3:$S$499,2,FALSE)))</f>
        <v/>
      </c>
      <c r="F150">
        <f>DataInput!C153</f>
        <v>0</v>
      </c>
    </row>
    <row r="151" spans="3:6">
      <c r="C151" t="str">
        <f>IF(ISBLANK(A151),"",IF(ISERROR(VLOOKUP(A151,[1]ทะเบียนรายการสินค้า!$B$3:$S$499,3,FALSE)),"-",VLOOKUP(A151,[1]ทะเบียนรายการสินค้า!$B$3:$S$499,3,FALSE)))</f>
        <v/>
      </c>
      <c r="D151" s="8" t="str">
        <f>IF(ISBLANK(A151),"",IF(ISERROR(VLOOKUP(A151,[1]ทะเบียนรายการสินค้า!$B$3:$S$499,7,FALSE)),"-",VLOOKUP(A151,[1]ทะเบียนรายการสินค้า!$B$3:$S$499,7,FALSE)))</f>
        <v/>
      </c>
      <c r="E151" s="7" t="str">
        <f>IF(ISBLANK(A151),"",IF(ISERROR(VLOOKUP(A151,[1]ทะเบียนรายการสินค้า!$B$3:$S$499,2,FALSE)),"-",VLOOKUP(A151,[1]ทะเบียนรายการสินค้า!$B$3:$S$499,2,FALSE)))</f>
        <v/>
      </c>
      <c r="F151">
        <f>DataInput!C154</f>
        <v>0</v>
      </c>
    </row>
    <row r="152" spans="3:6">
      <c r="C152" t="str">
        <f>IF(ISBLANK(A152),"",IF(ISERROR(VLOOKUP(A152,[1]ทะเบียนรายการสินค้า!$B$3:$S$499,3,FALSE)),"-",VLOOKUP(A152,[1]ทะเบียนรายการสินค้า!$B$3:$S$499,3,FALSE)))</f>
        <v/>
      </c>
      <c r="D152" s="8" t="str">
        <f>IF(ISBLANK(A152),"",IF(ISERROR(VLOOKUP(A152,[1]ทะเบียนรายการสินค้า!$B$3:$S$499,7,FALSE)),"-",VLOOKUP(A152,[1]ทะเบียนรายการสินค้า!$B$3:$S$499,7,FALSE)))</f>
        <v/>
      </c>
      <c r="E152" s="7" t="str">
        <f>IF(ISBLANK(A152),"",IF(ISERROR(VLOOKUP(A152,[1]ทะเบียนรายการสินค้า!$B$3:$S$499,2,FALSE)),"-",VLOOKUP(A152,[1]ทะเบียนรายการสินค้า!$B$3:$S$499,2,FALSE)))</f>
        <v/>
      </c>
      <c r="F152">
        <f>DataInput!C155</f>
        <v>0</v>
      </c>
    </row>
    <row r="153" spans="3:6">
      <c r="C153" t="str">
        <f>IF(ISBLANK(A153),"",IF(ISERROR(VLOOKUP(A153,[1]ทะเบียนรายการสินค้า!$B$3:$S$499,3,FALSE)),"-",VLOOKUP(A153,[1]ทะเบียนรายการสินค้า!$B$3:$S$499,3,FALSE)))</f>
        <v/>
      </c>
      <c r="D153" s="8" t="str">
        <f>IF(ISBLANK(A153),"",IF(ISERROR(VLOOKUP(A153,[1]ทะเบียนรายการสินค้า!$B$3:$S$499,7,FALSE)),"-",VLOOKUP(A153,[1]ทะเบียนรายการสินค้า!$B$3:$S$499,7,FALSE)))</f>
        <v/>
      </c>
      <c r="E153" s="7" t="str">
        <f>IF(ISBLANK(A153),"",IF(ISERROR(VLOOKUP(A153,[1]ทะเบียนรายการสินค้า!$B$3:$S$499,2,FALSE)),"-",VLOOKUP(A153,[1]ทะเบียนรายการสินค้า!$B$3:$S$499,2,FALSE)))</f>
        <v/>
      </c>
      <c r="F153">
        <f>DataInput!C156</f>
        <v>0</v>
      </c>
    </row>
    <row r="154" spans="3:6">
      <c r="C154" t="str">
        <f>IF(ISBLANK(A154),"",IF(ISERROR(VLOOKUP(A154,[1]ทะเบียนรายการสินค้า!$B$3:$S$499,3,FALSE)),"-",VLOOKUP(A154,[1]ทะเบียนรายการสินค้า!$B$3:$S$499,3,FALSE)))</f>
        <v/>
      </c>
      <c r="D154" s="8" t="str">
        <f>IF(ISBLANK(A154),"",IF(ISERROR(VLOOKUP(A154,[1]ทะเบียนรายการสินค้า!$B$3:$S$499,7,FALSE)),"-",VLOOKUP(A154,[1]ทะเบียนรายการสินค้า!$B$3:$S$499,7,FALSE)))</f>
        <v/>
      </c>
      <c r="E154" s="7" t="str">
        <f>IF(ISBLANK(A154),"",IF(ISERROR(VLOOKUP(A154,[1]ทะเบียนรายการสินค้า!$B$3:$S$499,2,FALSE)),"-",VLOOKUP(A154,[1]ทะเบียนรายการสินค้า!$B$3:$S$499,2,FALSE)))</f>
        <v/>
      </c>
      <c r="F154">
        <f>DataInput!C157</f>
        <v>0</v>
      </c>
    </row>
    <row r="155" spans="3:6">
      <c r="C155" t="str">
        <f>IF(ISBLANK(A155),"",IF(ISERROR(VLOOKUP(A155,[1]ทะเบียนรายการสินค้า!$B$3:$S$499,3,FALSE)),"-",VLOOKUP(A155,[1]ทะเบียนรายการสินค้า!$B$3:$S$499,3,FALSE)))</f>
        <v/>
      </c>
      <c r="D155" s="8" t="str">
        <f>IF(ISBLANK(A155),"",IF(ISERROR(VLOOKUP(A155,[1]ทะเบียนรายการสินค้า!$B$3:$S$499,7,FALSE)),"-",VLOOKUP(A155,[1]ทะเบียนรายการสินค้า!$B$3:$S$499,7,FALSE)))</f>
        <v/>
      </c>
      <c r="E155" s="7" t="str">
        <f>IF(ISBLANK(A155),"",IF(ISERROR(VLOOKUP(A155,[1]ทะเบียนรายการสินค้า!$B$3:$S$499,2,FALSE)),"-",VLOOKUP(A155,[1]ทะเบียนรายการสินค้า!$B$3:$S$499,2,FALSE)))</f>
        <v/>
      </c>
      <c r="F155">
        <f>DataInput!C158</f>
        <v>0</v>
      </c>
    </row>
    <row r="156" spans="3:6">
      <c r="C156" t="str">
        <f>IF(ISBLANK(A156),"",IF(ISERROR(VLOOKUP(A156,[1]ทะเบียนรายการสินค้า!$B$3:$S$499,3,FALSE)),"-",VLOOKUP(A156,[1]ทะเบียนรายการสินค้า!$B$3:$S$499,3,FALSE)))</f>
        <v/>
      </c>
      <c r="D156" s="8" t="str">
        <f>IF(ISBLANK(A156),"",IF(ISERROR(VLOOKUP(A156,[1]ทะเบียนรายการสินค้า!$B$3:$S$499,7,FALSE)),"-",VLOOKUP(A156,[1]ทะเบียนรายการสินค้า!$B$3:$S$499,7,FALSE)))</f>
        <v/>
      </c>
      <c r="E156" s="7" t="str">
        <f>IF(ISBLANK(A156),"",IF(ISERROR(VLOOKUP(A156,[1]ทะเบียนรายการสินค้า!$B$3:$S$499,2,FALSE)),"-",VLOOKUP(A156,[1]ทะเบียนรายการสินค้า!$B$3:$S$499,2,FALSE)))</f>
        <v/>
      </c>
      <c r="F156">
        <f>DataInput!C159</f>
        <v>0</v>
      </c>
    </row>
    <row r="157" spans="3:6">
      <c r="C157" t="str">
        <f>IF(ISBLANK(A157),"",IF(ISERROR(VLOOKUP(A157,[1]ทะเบียนรายการสินค้า!$B$3:$S$499,3,FALSE)),"-",VLOOKUP(A157,[1]ทะเบียนรายการสินค้า!$B$3:$S$499,3,FALSE)))</f>
        <v/>
      </c>
      <c r="D157" s="8" t="str">
        <f>IF(ISBLANK(A157),"",IF(ISERROR(VLOOKUP(A157,[1]ทะเบียนรายการสินค้า!$B$3:$S$499,7,FALSE)),"-",VLOOKUP(A157,[1]ทะเบียนรายการสินค้า!$B$3:$S$499,7,FALSE)))</f>
        <v/>
      </c>
      <c r="E157" s="7" t="str">
        <f>IF(ISBLANK(A157),"",IF(ISERROR(VLOOKUP(A157,[1]ทะเบียนรายการสินค้า!$B$3:$S$499,2,FALSE)),"-",VLOOKUP(A157,[1]ทะเบียนรายการสินค้า!$B$3:$S$499,2,FALSE)))</f>
        <v/>
      </c>
      <c r="F157">
        <f>DataInput!C160</f>
        <v>0</v>
      </c>
    </row>
    <row r="158" spans="3:6">
      <c r="C158" t="str">
        <f>IF(ISBLANK(A158),"",IF(ISERROR(VLOOKUP(A158,[1]ทะเบียนรายการสินค้า!$B$3:$S$499,3,FALSE)),"-",VLOOKUP(A158,[1]ทะเบียนรายการสินค้า!$B$3:$S$499,3,FALSE)))</f>
        <v/>
      </c>
      <c r="D158" s="8" t="str">
        <f>IF(ISBLANK(A158),"",IF(ISERROR(VLOOKUP(A158,[1]ทะเบียนรายการสินค้า!$B$3:$S$499,7,FALSE)),"-",VLOOKUP(A158,[1]ทะเบียนรายการสินค้า!$B$3:$S$499,7,FALSE)))</f>
        <v/>
      </c>
      <c r="E158" s="7" t="str">
        <f>IF(ISBLANK(A158),"",IF(ISERROR(VLOOKUP(A158,[1]ทะเบียนรายการสินค้า!$B$3:$S$499,2,FALSE)),"-",VLOOKUP(A158,[1]ทะเบียนรายการสินค้า!$B$3:$S$499,2,FALSE)))</f>
        <v/>
      </c>
      <c r="F158">
        <f>DataInput!C161</f>
        <v>0</v>
      </c>
    </row>
    <row r="159" spans="3:6">
      <c r="C159" t="str">
        <f>IF(ISBLANK(A159),"",IF(ISERROR(VLOOKUP(A159,[1]ทะเบียนรายการสินค้า!$B$3:$S$499,3,FALSE)),"-",VLOOKUP(A159,[1]ทะเบียนรายการสินค้า!$B$3:$S$499,3,FALSE)))</f>
        <v/>
      </c>
      <c r="D159" s="8" t="str">
        <f>IF(ISBLANK(A159),"",IF(ISERROR(VLOOKUP(A159,[1]ทะเบียนรายการสินค้า!$B$3:$S$499,7,FALSE)),"-",VLOOKUP(A159,[1]ทะเบียนรายการสินค้า!$B$3:$S$499,7,FALSE)))</f>
        <v/>
      </c>
      <c r="E159" s="7" t="str">
        <f>IF(ISBLANK(A159),"",IF(ISERROR(VLOOKUP(A159,[1]ทะเบียนรายการสินค้า!$B$3:$S$499,2,FALSE)),"-",VLOOKUP(A159,[1]ทะเบียนรายการสินค้า!$B$3:$S$499,2,FALSE)))</f>
        <v/>
      </c>
      <c r="F159">
        <f>DataInput!C162</f>
        <v>0</v>
      </c>
    </row>
    <row r="160" spans="3:6">
      <c r="C160" t="str">
        <f>IF(ISBLANK(A160),"",IF(ISERROR(VLOOKUP(A160,[1]ทะเบียนรายการสินค้า!$B$3:$S$499,3,FALSE)),"-",VLOOKUP(A160,[1]ทะเบียนรายการสินค้า!$B$3:$S$499,3,FALSE)))</f>
        <v/>
      </c>
      <c r="D160" s="8" t="str">
        <f>IF(ISBLANK(A160),"",IF(ISERROR(VLOOKUP(A160,[1]ทะเบียนรายการสินค้า!$B$3:$S$499,7,FALSE)),"-",VLOOKUP(A160,[1]ทะเบียนรายการสินค้า!$B$3:$S$499,7,FALSE)))</f>
        <v/>
      </c>
      <c r="E160" s="7" t="str">
        <f>IF(ISBLANK(A160),"",IF(ISERROR(VLOOKUP(A160,[1]ทะเบียนรายการสินค้า!$B$3:$S$499,2,FALSE)),"-",VLOOKUP(A160,[1]ทะเบียนรายการสินค้า!$B$3:$S$499,2,FALSE)))</f>
        <v/>
      </c>
      <c r="F160">
        <f>DataInput!C163</f>
        <v>0</v>
      </c>
    </row>
    <row r="161" spans="3:6">
      <c r="C161" t="str">
        <f>IF(ISBLANK(A161),"",IF(ISERROR(VLOOKUP(A161,[1]ทะเบียนรายการสินค้า!$B$3:$S$499,3,FALSE)),"-",VLOOKUP(A161,[1]ทะเบียนรายการสินค้า!$B$3:$S$499,3,FALSE)))</f>
        <v/>
      </c>
      <c r="D161" s="8" t="str">
        <f>IF(ISBLANK(A161),"",IF(ISERROR(VLOOKUP(A161,[1]ทะเบียนรายการสินค้า!$B$3:$S$499,7,FALSE)),"-",VLOOKUP(A161,[1]ทะเบียนรายการสินค้า!$B$3:$S$499,7,FALSE)))</f>
        <v/>
      </c>
      <c r="E161" s="7" t="str">
        <f>IF(ISBLANK(A161),"",IF(ISERROR(VLOOKUP(A161,[1]ทะเบียนรายการสินค้า!$B$3:$S$499,2,FALSE)),"-",VLOOKUP(A161,[1]ทะเบียนรายการสินค้า!$B$3:$S$499,2,FALSE)))</f>
        <v/>
      </c>
      <c r="F161">
        <f>DataInput!C164</f>
        <v>0</v>
      </c>
    </row>
    <row r="162" spans="3:6">
      <c r="C162" t="str">
        <f>IF(ISBLANK(A162),"",IF(ISERROR(VLOOKUP(A162,[1]ทะเบียนรายการสินค้า!$B$3:$S$499,3,FALSE)),"-",VLOOKUP(A162,[1]ทะเบียนรายการสินค้า!$B$3:$S$499,3,FALSE)))</f>
        <v/>
      </c>
      <c r="D162" s="8" t="str">
        <f>IF(ISBLANK(A162),"",IF(ISERROR(VLOOKUP(A162,[1]ทะเบียนรายการสินค้า!$B$3:$S$499,7,FALSE)),"-",VLOOKUP(A162,[1]ทะเบียนรายการสินค้า!$B$3:$S$499,7,FALSE)))</f>
        <v/>
      </c>
      <c r="E162" s="7" t="str">
        <f>IF(ISBLANK(A162),"",IF(ISERROR(VLOOKUP(A162,[1]ทะเบียนรายการสินค้า!$B$3:$S$499,2,FALSE)),"-",VLOOKUP(A162,[1]ทะเบียนรายการสินค้า!$B$3:$S$499,2,FALSE)))</f>
        <v/>
      </c>
      <c r="F162">
        <f>DataInput!C165</f>
        <v>0</v>
      </c>
    </row>
    <row r="163" spans="3:6">
      <c r="C163" t="str">
        <f>IF(ISBLANK(A163),"",IF(ISERROR(VLOOKUP(A163,[1]ทะเบียนรายการสินค้า!$B$3:$S$499,3,FALSE)),"-",VLOOKUP(A163,[1]ทะเบียนรายการสินค้า!$B$3:$S$499,3,FALSE)))</f>
        <v/>
      </c>
      <c r="D163" s="8" t="str">
        <f>IF(ISBLANK(A163),"",IF(ISERROR(VLOOKUP(A163,[1]ทะเบียนรายการสินค้า!$B$3:$S$499,7,FALSE)),"-",VLOOKUP(A163,[1]ทะเบียนรายการสินค้า!$B$3:$S$499,7,FALSE)))</f>
        <v/>
      </c>
      <c r="E163" s="7" t="str">
        <f>IF(ISBLANK(A163),"",IF(ISERROR(VLOOKUP(A163,[1]ทะเบียนรายการสินค้า!$B$3:$S$499,2,FALSE)),"-",VLOOKUP(A163,[1]ทะเบียนรายการสินค้า!$B$3:$S$499,2,FALSE)))</f>
        <v/>
      </c>
      <c r="F163">
        <f>DataInput!C166</f>
        <v>0</v>
      </c>
    </row>
    <row r="164" spans="3:6">
      <c r="C164" t="str">
        <f>IF(ISBLANK(A164),"",IF(ISERROR(VLOOKUP(A164,[1]ทะเบียนรายการสินค้า!$B$3:$S$499,3,FALSE)),"-",VLOOKUP(A164,[1]ทะเบียนรายการสินค้า!$B$3:$S$499,3,FALSE)))</f>
        <v/>
      </c>
      <c r="D164" s="8" t="str">
        <f>IF(ISBLANK(A164),"",IF(ISERROR(VLOOKUP(A164,[1]ทะเบียนรายการสินค้า!$B$3:$S$499,7,FALSE)),"-",VLOOKUP(A164,[1]ทะเบียนรายการสินค้า!$B$3:$S$499,7,FALSE)))</f>
        <v/>
      </c>
      <c r="E164" s="7" t="str">
        <f>IF(ISBLANK(A164),"",IF(ISERROR(VLOOKUP(A164,[1]ทะเบียนรายการสินค้า!$B$3:$S$499,2,FALSE)),"-",VLOOKUP(A164,[1]ทะเบียนรายการสินค้า!$B$3:$S$499,2,FALSE)))</f>
        <v/>
      </c>
      <c r="F164">
        <f>DataInput!C167</f>
        <v>0</v>
      </c>
    </row>
    <row r="165" spans="3:6">
      <c r="C165" t="str">
        <f>IF(ISBLANK(A165),"",IF(ISERROR(VLOOKUP(A165,[1]ทะเบียนรายการสินค้า!$B$3:$S$499,3,FALSE)),"-",VLOOKUP(A165,[1]ทะเบียนรายการสินค้า!$B$3:$S$499,3,FALSE)))</f>
        <v/>
      </c>
      <c r="D165" s="8" t="str">
        <f>IF(ISBLANK(A165),"",IF(ISERROR(VLOOKUP(A165,[1]ทะเบียนรายการสินค้า!$B$3:$S$499,7,FALSE)),"-",VLOOKUP(A165,[1]ทะเบียนรายการสินค้า!$B$3:$S$499,7,FALSE)))</f>
        <v/>
      </c>
      <c r="E165" s="7" t="str">
        <f>IF(ISBLANK(A165),"",IF(ISERROR(VLOOKUP(A165,[1]ทะเบียนรายการสินค้า!$B$3:$S$499,2,FALSE)),"-",VLOOKUP(A165,[1]ทะเบียนรายการสินค้า!$B$3:$S$499,2,FALSE)))</f>
        <v/>
      </c>
      <c r="F165">
        <f>DataInput!C168</f>
        <v>0</v>
      </c>
    </row>
    <row r="166" spans="3:6">
      <c r="C166" t="str">
        <f>IF(ISBLANK(A166),"",IF(ISERROR(VLOOKUP(A166,[1]ทะเบียนรายการสินค้า!$B$3:$S$499,3,FALSE)),"-",VLOOKUP(A166,[1]ทะเบียนรายการสินค้า!$B$3:$S$499,3,FALSE)))</f>
        <v/>
      </c>
      <c r="D166" s="8" t="str">
        <f>IF(ISBLANK(A166),"",IF(ISERROR(VLOOKUP(A166,[1]ทะเบียนรายการสินค้า!$B$3:$S$499,7,FALSE)),"-",VLOOKUP(A166,[1]ทะเบียนรายการสินค้า!$B$3:$S$499,7,FALSE)))</f>
        <v/>
      </c>
      <c r="E166" s="7" t="str">
        <f>IF(ISBLANK(A166),"",IF(ISERROR(VLOOKUP(A166,[1]ทะเบียนรายการสินค้า!$B$3:$S$499,2,FALSE)),"-",VLOOKUP(A166,[1]ทะเบียนรายการสินค้า!$B$3:$S$499,2,FALSE)))</f>
        <v/>
      </c>
      <c r="F166">
        <f>DataInput!C169</f>
        <v>0</v>
      </c>
    </row>
    <row r="167" spans="3:6">
      <c r="C167" t="str">
        <f>IF(ISBLANK(A167),"",IF(ISERROR(VLOOKUP(A167,[1]ทะเบียนรายการสินค้า!$B$3:$S$499,3,FALSE)),"-",VLOOKUP(A167,[1]ทะเบียนรายการสินค้า!$B$3:$S$499,3,FALSE)))</f>
        <v/>
      </c>
      <c r="D167" s="8" t="str">
        <f>IF(ISBLANK(A167),"",IF(ISERROR(VLOOKUP(A167,[1]ทะเบียนรายการสินค้า!$B$3:$S$499,7,FALSE)),"-",VLOOKUP(A167,[1]ทะเบียนรายการสินค้า!$B$3:$S$499,7,FALSE)))</f>
        <v/>
      </c>
      <c r="E167" s="7" t="str">
        <f>IF(ISBLANK(A167),"",IF(ISERROR(VLOOKUP(A167,[1]ทะเบียนรายการสินค้า!$B$3:$S$499,2,FALSE)),"-",VLOOKUP(A167,[1]ทะเบียนรายการสินค้า!$B$3:$S$499,2,FALSE)))</f>
        <v/>
      </c>
      <c r="F167">
        <f>DataInput!C170</f>
        <v>0</v>
      </c>
    </row>
    <row r="168" spans="3:6">
      <c r="C168" t="str">
        <f>IF(ISBLANK(A168),"",IF(ISERROR(VLOOKUP(A168,[1]ทะเบียนรายการสินค้า!$B$3:$S$499,3,FALSE)),"-",VLOOKUP(A168,[1]ทะเบียนรายการสินค้า!$B$3:$S$499,3,FALSE)))</f>
        <v/>
      </c>
      <c r="D168" s="8" t="str">
        <f>IF(ISBLANK(A168),"",IF(ISERROR(VLOOKUP(A168,[1]ทะเบียนรายการสินค้า!$B$3:$S$499,7,FALSE)),"-",VLOOKUP(A168,[1]ทะเบียนรายการสินค้า!$B$3:$S$499,7,FALSE)))</f>
        <v/>
      </c>
      <c r="E168" s="7" t="str">
        <f>IF(ISBLANK(A168),"",IF(ISERROR(VLOOKUP(A168,[1]ทะเบียนรายการสินค้า!$B$3:$S$499,2,FALSE)),"-",VLOOKUP(A168,[1]ทะเบียนรายการสินค้า!$B$3:$S$499,2,FALSE)))</f>
        <v/>
      </c>
      <c r="F168">
        <f>DataInput!C171</f>
        <v>0</v>
      </c>
    </row>
    <row r="169" spans="3:6">
      <c r="C169" t="str">
        <f>IF(ISBLANK(A169),"",IF(ISERROR(VLOOKUP(A169,[1]ทะเบียนรายการสินค้า!$B$3:$S$499,3,FALSE)),"-",VLOOKUP(A169,[1]ทะเบียนรายการสินค้า!$B$3:$S$499,3,FALSE)))</f>
        <v/>
      </c>
      <c r="D169" s="8" t="str">
        <f>IF(ISBLANK(A169),"",IF(ISERROR(VLOOKUP(A169,[1]ทะเบียนรายการสินค้า!$B$3:$S$499,7,FALSE)),"-",VLOOKUP(A169,[1]ทะเบียนรายการสินค้า!$B$3:$S$499,7,FALSE)))</f>
        <v/>
      </c>
      <c r="E169" s="7" t="str">
        <f>IF(ISBLANK(A169),"",IF(ISERROR(VLOOKUP(A169,[1]ทะเบียนรายการสินค้า!$B$3:$S$499,2,FALSE)),"-",VLOOKUP(A169,[1]ทะเบียนรายการสินค้า!$B$3:$S$499,2,FALSE)))</f>
        <v/>
      </c>
      <c r="F169">
        <f>DataInput!C172</f>
        <v>0</v>
      </c>
    </row>
    <row r="170" spans="3:6">
      <c r="C170" t="str">
        <f>IF(ISBLANK(A170),"",IF(ISERROR(VLOOKUP(A170,[1]ทะเบียนรายการสินค้า!$B$3:$S$499,3,FALSE)),"-",VLOOKUP(A170,[1]ทะเบียนรายการสินค้า!$B$3:$S$499,3,FALSE)))</f>
        <v/>
      </c>
      <c r="D170" s="8" t="str">
        <f>IF(ISBLANK(A170),"",IF(ISERROR(VLOOKUP(A170,[1]ทะเบียนรายการสินค้า!$B$3:$S$499,7,FALSE)),"-",VLOOKUP(A170,[1]ทะเบียนรายการสินค้า!$B$3:$S$499,7,FALSE)))</f>
        <v/>
      </c>
      <c r="E170" s="7" t="str">
        <f>IF(ISBLANK(A170),"",IF(ISERROR(VLOOKUP(A170,[1]ทะเบียนรายการสินค้า!$B$3:$S$499,2,FALSE)),"-",VLOOKUP(A170,[1]ทะเบียนรายการสินค้า!$B$3:$S$499,2,FALSE)))</f>
        <v/>
      </c>
      <c r="F170">
        <f>DataInput!C173</f>
        <v>0</v>
      </c>
    </row>
    <row r="171" spans="3:6">
      <c r="C171" t="str">
        <f>IF(ISBLANK(A171),"",IF(ISERROR(VLOOKUP(A171,[1]ทะเบียนรายการสินค้า!$B$3:$S$499,3,FALSE)),"-",VLOOKUP(A171,[1]ทะเบียนรายการสินค้า!$B$3:$S$499,3,FALSE)))</f>
        <v/>
      </c>
      <c r="D171" s="8" t="str">
        <f>IF(ISBLANK(A171),"",IF(ISERROR(VLOOKUP(A171,[1]ทะเบียนรายการสินค้า!$B$3:$S$499,7,FALSE)),"-",VLOOKUP(A171,[1]ทะเบียนรายการสินค้า!$B$3:$S$499,7,FALSE)))</f>
        <v/>
      </c>
      <c r="E171" s="7" t="str">
        <f>IF(ISBLANK(A171),"",IF(ISERROR(VLOOKUP(A171,[1]ทะเบียนรายการสินค้า!$B$3:$S$499,2,FALSE)),"-",VLOOKUP(A171,[1]ทะเบียนรายการสินค้า!$B$3:$S$499,2,FALSE)))</f>
        <v/>
      </c>
      <c r="F171">
        <f>DataInput!C174</f>
        <v>0</v>
      </c>
    </row>
    <row r="172" spans="3:6">
      <c r="C172" t="str">
        <f>IF(ISBLANK(A172),"",IF(ISERROR(VLOOKUP(A172,[1]ทะเบียนรายการสินค้า!$B$3:$S$499,3,FALSE)),"-",VLOOKUP(A172,[1]ทะเบียนรายการสินค้า!$B$3:$S$499,3,FALSE)))</f>
        <v/>
      </c>
      <c r="D172" s="8" t="str">
        <f>IF(ISBLANK(A172),"",IF(ISERROR(VLOOKUP(A172,[1]ทะเบียนรายการสินค้า!$B$3:$S$499,7,FALSE)),"-",VLOOKUP(A172,[1]ทะเบียนรายการสินค้า!$B$3:$S$499,7,FALSE)))</f>
        <v/>
      </c>
      <c r="E172" s="7" t="str">
        <f>IF(ISBLANK(A172),"",IF(ISERROR(VLOOKUP(A172,[1]ทะเบียนรายการสินค้า!$B$3:$S$499,2,FALSE)),"-",VLOOKUP(A172,[1]ทะเบียนรายการสินค้า!$B$3:$S$499,2,FALSE)))</f>
        <v/>
      </c>
      <c r="F172">
        <f>DataInput!C175</f>
        <v>0</v>
      </c>
    </row>
    <row r="173" spans="3:6">
      <c r="C173" t="str">
        <f>IF(ISBLANK(A173),"",IF(ISERROR(VLOOKUP(A173,[1]ทะเบียนรายการสินค้า!$B$3:$S$499,3,FALSE)),"-",VLOOKUP(A173,[1]ทะเบียนรายการสินค้า!$B$3:$S$499,3,FALSE)))</f>
        <v/>
      </c>
      <c r="D173" s="8" t="str">
        <f>IF(ISBLANK(A173),"",IF(ISERROR(VLOOKUP(A173,[1]ทะเบียนรายการสินค้า!$B$3:$S$499,7,FALSE)),"-",VLOOKUP(A173,[1]ทะเบียนรายการสินค้า!$B$3:$S$499,7,FALSE)))</f>
        <v/>
      </c>
      <c r="E173" s="7" t="str">
        <f>IF(ISBLANK(A173),"",IF(ISERROR(VLOOKUP(A173,[1]ทะเบียนรายการสินค้า!$B$3:$S$499,2,FALSE)),"-",VLOOKUP(A173,[1]ทะเบียนรายการสินค้า!$B$3:$S$499,2,FALSE)))</f>
        <v/>
      </c>
      <c r="F173">
        <f>DataInput!C176</f>
        <v>0</v>
      </c>
    </row>
    <row r="174" spans="3:6">
      <c r="C174" t="str">
        <f>IF(ISBLANK(A174),"",IF(ISERROR(VLOOKUP(A174,[1]ทะเบียนรายการสินค้า!$B$3:$S$499,3,FALSE)),"-",VLOOKUP(A174,[1]ทะเบียนรายการสินค้า!$B$3:$S$499,3,FALSE)))</f>
        <v/>
      </c>
      <c r="D174" s="8" t="str">
        <f>IF(ISBLANK(A174),"",IF(ISERROR(VLOOKUP(A174,[1]ทะเบียนรายการสินค้า!$B$3:$S$499,7,FALSE)),"-",VLOOKUP(A174,[1]ทะเบียนรายการสินค้า!$B$3:$S$499,7,FALSE)))</f>
        <v/>
      </c>
      <c r="E174" s="7" t="str">
        <f>IF(ISBLANK(A174),"",IF(ISERROR(VLOOKUP(A174,[1]ทะเบียนรายการสินค้า!$B$3:$S$499,2,FALSE)),"-",VLOOKUP(A174,[1]ทะเบียนรายการสินค้า!$B$3:$S$499,2,FALSE)))</f>
        <v/>
      </c>
      <c r="F174">
        <f>DataInput!C177</f>
        <v>0</v>
      </c>
    </row>
    <row r="175" spans="3:6">
      <c r="C175" t="str">
        <f>IF(ISBLANK(A175),"",IF(ISERROR(VLOOKUP(A175,[1]ทะเบียนรายการสินค้า!$B$3:$S$499,3,FALSE)),"-",VLOOKUP(A175,[1]ทะเบียนรายการสินค้า!$B$3:$S$499,3,FALSE)))</f>
        <v/>
      </c>
      <c r="D175" s="8" t="str">
        <f>IF(ISBLANK(A175),"",IF(ISERROR(VLOOKUP(A175,[1]ทะเบียนรายการสินค้า!$B$3:$S$499,7,FALSE)),"-",VLOOKUP(A175,[1]ทะเบียนรายการสินค้า!$B$3:$S$499,7,FALSE)))</f>
        <v/>
      </c>
      <c r="E175" s="7" t="str">
        <f>IF(ISBLANK(A175),"",IF(ISERROR(VLOOKUP(A175,[1]ทะเบียนรายการสินค้า!$B$3:$S$499,2,FALSE)),"-",VLOOKUP(A175,[1]ทะเบียนรายการสินค้า!$B$3:$S$499,2,FALSE)))</f>
        <v/>
      </c>
      <c r="F175">
        <f>DataInput!C178</f>
        <v>0</v>
      </c>
    </row>
    <row r="176" spans="3:6">
      <c r="C176" t="str">
        <f>IF(ISBLANK(A176),"",IF(ISERROR(VLOOKUP(A176,[1]ทะเบียนรายการสินค้า!$B$3:$S$499,3,FALSE)),"-",VLOOKUP(A176,[1]ทะเบียนรายการสินค้า!$B$3:$S$499,3,FALSE)))</f>
        <v/>
      </c>
      <c r="D176" s="8" t="str">
        <f>IF(ISBLANK(A176),"",IF(ISERROR(VLOOKUP(A176,[1]ทะเบียนรายการสินค้า!$B$3:$S$499,7,FALSE)),"-",VLOOKUP(A176,[1]ทะเบียนรายการสินค้า!$B$3:$S$499,7,FALSE)))</f>
        <v/>
      </c>
      <c r="E176" s="7" t="str">
        <f>IF(ISBLANK(A176),"",IF(ISERROR(VLOOKUP(A176,[1]ทะเบียนรายการสินค้า!$B$3:$S$499,2,FALSE)),"-",VLOOKUP(A176,[1]ทะเบียนรายการสินค้า!$B$3:$S$499,2,FALSE)))</f>
        <v/>
      </c>
      <c r="F176">
        <f>DataInput!C179</f>
        <v>0</v>
      </c>
    </row>
    <row r="177" spans="3:6">
      <c r="C177" t="str">
        <f>IF(ISBLANK(A177),"",IF(ISERROR(VLOOKUP(A177,[1]ทะเบียนรายการสินค้า!$B$3:$S$499,3,FALSE)),"-",VLOOKUP(A177,[1]ทะเบียนรายการสินค้า!$B$3:$S$499,3,FALSE)))</f>
        <v/>
      </c>
      <c r="D177" s="8" t="str">
        <f>IF(ISBLANK(A177),"",IF(ISERROR(VLOOKUP(A177,[1]ทะเบียนรายการสินค้า!$B$3:$S$499,7,FALSE)),"-",VLOOKUP(A177,[1]ทะเบียนรายการสินค้า!$B$3:$S$499,7,FALSE)))</f>
        <v/>
      </c>
      <c r="E177" s="7" t="str">
        <f>IF(ISBLANK(A177),"",IF(ISERROR(VLOOKUP(A177,[1]ทะเบียนรายการสินค้า!$B$3:$S$499,2,FALSE)),"-",VLOOKUP(A177,[1]ทะเบียนรายการสินค้า!$B$3:$S$499,2,FALSE)))</f>
        <v/>
      </c>
      <c r="F177">
        <f>DataInput!C180</f>
        <v>0</v>
      </c>
    </row>
    <row r="178" spans="3:6">
      <c r="C178" t="str">
        <f>IF(ISBLANK(A178),"",IF(ISERROR(VLOOKUP(A178,[1]ทะเบียนรายการสินค้า!$B$3:$S$499,3,FALSE)),"-",VLOOKUP(A178,[1]ทะเบียนรายการสินค้า!$B$3:$S$499,3,FALSE)))</f>
        <v/>
      </c>
      <c r="D178" s="8" t="str">
        <f>IF(ISBLANK(A178),"",IF(ISERROR(VLOOKUP(A178,[1]ทะเบียนรายการสินค้า!$B$3:$S$499,7,FALSE)),"-",VLOOKUP(A178,[1]ทะเบียนรายการสินค้า!$B$3:$S$499,7,FALSE)))</f>
        <v/>
      </c>
      <c r="E178" s="7" t="str">
        <f>IF(ISBLANK(A178),"",IF(ISERROR(VLOOKUP(A178,[1]ทะเบียนรายการสินค้า!$B$3:$S$499,2,FALSE)),"-",VLOOKUP(A178,[1]ทะเบียนรายการสินค้า!$B$3:$S$499,2,FALSE)))</f>
        <v/>
      </c>
      <c r="F178">
        <f>DataInput!C181</f>
        <v>0</v>
      </c>
    </row>
    <row r="179" spans="3:6">
      <c r="C179" t="str">
        <f>IF(ISBLANK(A179),"",IF(ISERROR(VLOOKUP(A179,[1]ทะเบียนรายการสินค้า!$B$3:$S$499,3,FALSE)),"-",VLOOKUP(A179,[1]ทะเบียนรายการสินค้า!$B$3:$S$499,3,FALSE)))</f>
        <v/>
      </c>
      <c r="D179" s="8" t="str">
        <f>IF(ISBLANK(A179),"",IF(ISERROR(VLOOKUP(A179,[1]ทะเบียนรายการสินค้า!$B$3:$S$499,7,FALSE)),"-",VLOOKUP(A179,[1]ทะเบียนรายการสินค้า!$B$3:$S$499,7,FALSE)))</f>
        <v/>
      </c>
      <c r="E179" s="7" t="str">
        <f>IF(ISBLANK(A179),"",IF(ISERROR(VLOOKUP(A179,[1]ทะเบียนรายการสินค้า!$B$3:$S$499,2,FALSE)),"-",VLOOKUP(A179,[1]ทะเบียนรายการสินค้า!$B$3:$S$499,2,FALSE)))</f>
        <v/>
      </c>
      <c r="F179">
        <f>DataInput!C182</f>
        <v>0</v>
      </c>
    </row>
    <row r="180" spans="3:6">
      <c r="C180" t="str">
        <f>IF(ISBLANK(A180),"",IF(ISERROR(VLOOKUP(A180,[1]ทะเบียนรายการสินค้า!$B$3:$S$499,3,FALSE)),"-",VLOOKUP(A180,[1]ทะเบียนรายการสินค้า!$B$3:$S$499,3,FALSE)))</f>
        <v/>
      </c>
      <c r="D180" s="8" t="str">
        <f>IF(ISBLANK(A180),"",IF(ISERROR(VLOOKUP(A180,[1]ทะเบียนรายการสินค้า!$B$3:$S$499,7,FALSE)),"-",VLOOKUP(A180,[1]ทะเบียนรายการสินค้า!$B$3:$S$499,7,FALSE)))</f>
        <v/>
      </c>
      <c r="E180" s="7" t="str">
        <f>IF(ISBLANK(A180),"",IF(ISERROR(VLOOKUP(A180,[1]ทะเบียนรายการสินค้า!$B$3:$S$499,2,FALSE)),"-",VLOOKUP(A180,[1]ทะเบียนรายการสินค้า!$B$3:$S$499,2,FALSE)))</f>
        <v/>
      </c>
      <c r="F180">
        <f>DataInput!C183</f>
        <v>0</v>
      </c>
    </row>
    <row r="181" spans="3:6">
      <c r="C181" t="str">
        <f>IF(ISBLANK(A181),"",IF(ISERROR(VLOOKUP(A181,[1]ทะเบียนรายการสินค้า!$B$3:$S$499,3,FALSE)),"-",VLOOKUP(A181,[1]ทะเบียนรายการสินค้า!$B$3:$S$499,3,FALSE)))</f>
        <v/>
      </c>
      <c r="D181" s="8" t="str">
        <f>IF(ISBLANK(A181),"",IF(ISERROR(VLOOKUP(A181,[1]ทะเบียนรายการสินค้า!$B$3:$S$499,7,FALSE)),"-",VLOOKUP(A181,[1]ทะเบียนรายการสินค้า!$B$3:$S$499,7,FALSE)))</f>
        <v/>
      </c>
      <c r="E181" s="7" t="str">
        <f>IF(ISBLANK(A181),"",IF(ISERROR(VLOOKUP(A181,[1]ทะเบียนรายการสินค้า!$B$3:$S$499,2,FALSE)),"-",VLOOKUP(A181,[1]ทะเบียนรายการสินค้า!$B$3:$S$499,2,FALSE)))</f>
        <v/>
      </c>
      <c r="F181">
        <f>DataInput!C184</f>
        <v>0</v>
      </c>
    </row>
    <row r="182" spans="3:6">
      <c r="C182" t="str">
        <f>IF(ISBLANK(A182),"",IF(ISERROR(VLOOKUP(A182,[1]ทะเบียนรายการสินค้า!$B$3:$S$499,3,FALSE)),"-",VLOOKUP(A182,[1]ทะเบียนรายการสินค้า!$B$3:$S$499,3,FALSE)))</f>
        <v/>
      </c>
      <c r="D182" s="8" t="str">
        <f>IF(ISBLANK(A182),"",IF(ISERROR(VLOOKUP(A182,[1]ทะเบียนรายการสินค้า!$B$3:$S$499,7,FALSE)),"-",VLOOKUP(A182,[1]ทะเบียนรายการสินค้า!$B$3:$S$499,7,FALSE)))</f>
        <v/>
      </c>
      <c r="E182" s="7" t="str">
        <f>IF(ISBLANK(A182),"",IF(ISERROR(VLOOKUP(A182,[1]ทะเบียนรายการสินค้า!$B$3:$S$499,2,FALSE)),"-",VLOOKUP(A182,[1]ทะเบียนรายการสินค้า!$B$3:$S$499,2,FALSE)))</f>
        <v/>
      </c>
      <c r="F182">
        <f>DataInput!C185</f>
        <v>0</v>
      </c>
    </row>
    <row r="183" spans="3:6">
      <c r="C183" t="str">
        <f>IF(ISBLANK(A183),"",IF(ISERROR(VLOOKUP(A183,[1]ทะเบียนรายการสินค้า!$B$3:$S$499,3,FALSE)),"-",VLOOKUP(A183,[1]ทะเบียนรายการสินค้า!$B$3:$S$499,3,FALSE)))</f>
        <v/>
      </c>
      <c r="D183" s="8" t="str">
        <f>IF(ISBLANK(A183),"",IF(ISERROR(VLOOKUP(A183,[1]ทะเบียนรายการสินค้า!$B$3:$S$499,7,FALSE)),"-",VLOOKUP(A183,[1]ทะเบียนรายการสินค้า!$B$3:$S$499,7,FALSE)))</f>
        <v/>
      </c>
      <c r="E183" s="7" t="str">
        <f>IF(ISBLANK(A183),"",IF(ISERROR(VLOOKUP(A183,[1]ทะเบียนรายการสินค้า!$B$3:$S$499,2,FALSE)),"-",VLOOKUP(A183,[1]ทะเบียนรายการสินค้า!$B$3:$S$499,2,FALSE)))</f>
        <v/>
      </c>
      <c r="F183">
        <f>DataInput!C186</f>
        <v>0</v>
      </c>
    </row>
    <row r="184" spans="3:6">
      <c r="C184" t="str">
        <f>IF(ISBLANK(A184),"",IF(ISERROR(VLOOKUP(A184,[1]ทะเบียนรายการสินค้า!$B$3:$S$499,3,FALSE)),"-",VLOOKUP(A184,[1]ทะเบียนรายการสินค้า!$B$3:$S$499,3,FALSE)))</f>
        <v/>
      </c>
      <c r="D184" s="8" t="str">
        <f>IF(ISBLANK(A184),"",IF(ISERROR(VLOOKUP(A184,[1]ทะเบียนรายการสินค้า!$B$3:$S$499,7,FALSE)),"-",VLOOKUP(A184,[1]ทะเบียนรายการสินค้า!$B$3:$S$499,7,FALSE)))</f>
        <v/>
      </c>
      <c r="E184" s="7" t="str">
        <f>IF(ISBLANK(A184),"",IF(ISERROR(VLOOKUP(A184,[1]ทะเบียนรายการสินค้า!$B$3:$S$499,2,FALSE)),"-",VLOOKUP(A184,[1]ทะเบียนรายการสินค้า!$B$3:$S$499,2,FALSE)))</f>
        <v/>
      </c>
      <c r="F184">
        <f>DataInput!C187</f>
        <v>0</v>
      </c>
    </row>
    <row r="185" spans="3:6">
      <c r="C185" t="str">
        <f>IF(ISBLANK(A185),"",IF(ISERROR(VLOOKUP(A185,[1]ทะเบียนรายการสินค้า!$B$3:$S$499,3,FALSE)),"-",VLOOKUP(A185,[1]ทะเบียนรายการสินค้า!$B$3:$S$499,3,FALSE)))</f>
        <v/>
      </c>
      <c r="D185" s="8" t="str">
        <f>IF(ISBLANK(A185),"",IF(ISERROR(VLOOKUP(A185,[1]ทะเบียนรายการสินค้า!$B$3:$S$499,7,FALSE)),"-",VLOOKUP(A185,[1]ทะเบียนรายการสินค้า!$B$3:$S$499,7,FALSE)))</f>
        <v/>
      </c>
      <c r="E185" s="7" t="str">
        <f>IF(ISBLANK(A185),"",IF(ISERROR(VLOOKUP(A185,[1]ทะเบียนรายการสินค้า!$B$3:$S$499,2,FALSE)),"-",VLOOKUP(A185,[1]ทะเบียนรายการสินค้า!$B$3:$S$499,2,FALSE)))</f>
        <v/>
      </c>
      <c r="F185">
        <f>DataInput!C188</f>
        <v>0</v>
      </c>
    </row>
    <row r="186" spans="3:6">
      <c r="C186" t="str">
        <f>IF(ISBLANK(A186),"",IF(ISERROR(VLOOKUP(A186,[1]ทะเบียนรายการสินค้า!$B$3:$S$499,3,FALSE)),"-",VLOOKUP(A186,[1]ทะเบียนรายการสินค้า!$B$3:$S$499,3,FALSE)))</f>
        <v/>
      </c>
      <c r="D186" s="8" t="str">
        <f>IF(ISBLANK(A186),"",IF(ISERROR(VLOOKUP(A186,[1]ทะเบียนรายการสินค้า!$B$3:$S$499,7,FALSE)),"-",VLOOKUP(A186,[1]ทะเบียนรายการสินค้า!$B$3:$S$499,7,FALSE)))</f>
        <v/>
      </c>
      <c r="E186" s="7" t="str">
        <f>IF(ISBLANK(A186),"",IF(ISERROR(VLOOKUP(A186,[1]ทะเบียนรายการสินค้า!$B$3:$S$499,2,FALSE)),"-",VLOOKUP(A186,[1]ทะเบียนรายการสินค้า!$B$3:$S$499,2,FALSE)))</f>
        <v/>
      </c>
      <c r="F186">
        <f>DataInput!C189</f>
        <v>0</v>
      </c>
    </row>
    <row r="187" spans="3:6">
      <c r="C187" t="str">
        <f>IF(ISBLANK(A187),"",IF(ISERROR(VLOOKUP(A187,[1]ทะเบียนรายการสินค้า!$B$3:$S$499,3,FALSE)),"-",VLOOKUP(A187,[1]ทะเบียนรายการสินค้า!$B$3:$S$499,3,FALSE)))</f>
        <v/>
      </c>
      <c r="D187" s="8" t="str">
        <f>IF(ISBLANK(A187),"",IF(ISERROR(VLOOKUP(A187,[1]ทะเบียนรายการสินค้า!$B$3:$S$499,7,FALSE)),"-",VLOOKUP(A187,[1]ทะเบียนรายการสินค้า!$B$3:$S$499,7,FALSE)))</f>
        <v/>
      </c>
      <c r="E187" s="7" t="str">
        <f>IF(ISBLANK(A187),"",IF(ISERROR(VLOOKUP(A187,[1]ทะเบียนรายการสินค้า!$B$3:$S$499,2,FALSE)),"-",VLOOKUP(A187,[1]ทะเบียนรายการสินค้า!$B$3:$S$499,2,FALSE)))</f>
        <v/>
      </c>
      <c r="F187">
        <f>DataInput!C190</f>
        <v>0</v>
      </c>
    </row>
    <row r="188" spans="3:6">
      <c r="C188" t="str">
        <f>IF(ISBLANK(A188),"",IF(ISERROR(VLOOKUP(A188,[1]ทะเบียนรายการสินค้า!$B$3:$S$499,3,FALSE)),"-",VLOOKUP(A188,[1]ทะเบียนรายการสินค้า!$B$3:$S$499,3,FALSE)))</f>
        <v/>
      </c>
      <c r="D188" s="8" t="str">
        <f>IF(ISBLANK(A188),"",IF(ISERROR(VLOOKUP(A188,[1]ทะเบียนรายการสินค้า!$B$3:$S$499,7,FALSE)),"-",VLOOKUP(A188,[1]ทะเบียนรายการสินค้า!$B$3:$S$499,7,FALSE)))</f>
        <v/>
      </c>
      <c r="E188" s="7" t="str">
        <f>IF(ISBLANK(A188),"",IF(ISERROR(VLOOKUP(A188,[1]ทะเบียนรายการสินค้า!$B$3:$S$499,2,FALSE)),"-",VLOOKUP(A188,[1]ทะเบียนรายการสินค้า!$B$3:$S$499,2,FALSE)))</f>
        <v/>
      </c>
      <c r="F188">
        <f>DataInput!C191</f>
        <v>0</v>
      </c>
    </row>
    <row r="189" spans="3:6">
      <c r="C189" t="str">
        <f>IF(ISBLANK(A189),"",IF(ISERROR(VLOOKUP(A189,[1]ทะเบียนรายการสินค้า!$B$3:$S$499,3,FALSE)),"-",VLOOKUP(A189,[1]ทะเบียนรายการสินค้า!$B$3:$S$499,3,FALSE)))</f>
        <v/>
      </c>
      <c r="D189" s="8" t="str">
        <f>IF(ISBLANK(A189),"",IF(ISERROR(VLOOKUP(A189,[1]ทะเบียนรายการสินค้า!$B$3:$S$499,7,FALSE)),"-",VLOOKUP(A189,[1]ทะเบียนรายการสินค้า!$B$3:$S$499,7,FALSE)))</f>
        <v/>
      </c>
      <c r="E189" s="7" t="str">
        <f>IF(ISBLANK(A189),"",IF(ISERROR(VLOOKUP(A189,[1]ทะเบียนรายการสินค้า!$B$3:$S$499,2,FALSE)),"-",VLOOKUP(A189,[1]ทะเบียนรายการสินค้า!$B$3:$S$499,2,FALSE)))</f>
        <v/>
      </c>
      <c r="F189">
        <f>DataInput!C192</f>
        <v>0</v>
      </c>
    </row>
    <row r="190" spans="3:6">
      <c r="C190" t="str">
        <f>IF(ISBLANK(A190),"",IF(ISERROR(VLOOKUP(A190,[1]ทะเบียนรายการสินค้า!$B$3:$S$499,3,FALSE)),"-",VLOOKUP(A190,[1]ทะเบียนรายการสินค้า!$B$3:$S$499,3,FALSE)))</f>
        <v/>
      </c>
      <c r="D190" s="8" t="str">
        <f>IF(ISBLANK(A190),"",IF(ISERROR(VLOOKUP(A190,[1]ทะเบียนรายการสินค้า!$B$3:$S$499,7,FALSE)),"-",VLOOKUP(A190,[1]ทะเบียนรายการสินค้า!$B$3:$S$499,7,FALSE)))</f>
        <v/>
      </c>
      <c r="E190" s="7" t="str">
        <f>IF(ISBLANK(A190),"",IF(ISERROR(VLOOKUP(A190,[1]ทะเบียนรายการสินค้า!$B$3:$S$499,2,FALSE)),"-",VLOOKUP(A190,[1]ทะเบียนรายการสินค้า!$B$3:$S$499,2,FALSE)))</f>
        <v/>
      </c>
      <c r="F190">
        <f>DataInput!C193</f>
        <v>0</v>
      </c>
    </row>
    <row r="191" spans="3:6">
      <c r="C191" t="str">
        <f>IF(ISBLANK(A191),"",IF(ISERROR(VLOOKUP(A191,[1]ทะเบียนรายการสินค้า!$B$3:$S$499,3,FALSE)),"-",VLOOKUP(A191,[1]ทะเบียนรายการสินค้า!$B$3:$S$499,3,FALSE)))</f>
        <v/>
      </c>
      <c r="D191" s="8" t="str">
        <f>IF(ISBLANK(A191),"",IF(ISERROR(VLOOKUP(A191,[1]ทะเบียนรายการสินค้า!$B$3:$S$499,7,FALSE)),"-",VLOOKUP(A191,[1]ทะเบียนรายการสินค้า!$B$3:$S$499,7,FALSE)))</f>
        <v/>
      </c>
      <c r="E191" s="7" t="str">
        <f>IF(ISBLANK(A191),"",IF(ISERROR(VLOOKUP(A191,[1]ทะเบียนรายการสินค้า!$B$3:$S$499,2,FALSE)),"-",VLOOKUP(A191,[1]ทะเบียนรายการสินค้า!$B$3:$S$499,2,FALSE)))</f>
        <v/>
      </c>
      <c r="F191">
        <f>DataInput!C194</f>
        <v>0</v>
      </c>
    </row>
    <row r="192" spans="3:6">
      <c r="C192" t="str">
        <f>IF(ISBLANK(A192),"",IF(ISERROR(VLOOKUP(A192,[1]ทะเบียนรายการสินค้า!$B$3:$S$499,3,FALSE)),"-",VLOOKUP(A192,[1]ทะเบียนรายการสินค้า!$B$3:$S$499,3,FALSE)))</f>
        <v/>
      </c>
      <c r="D192" s="8" t="str">
        <f>IF(ISBLANK(A192),"",IF(ISERROR(VLOOKUP(A192,[1]ทะเบียนรายการสินค้า!$B$3:$S$499,7,FALSE)),"-",VLOOKUP(A192,[1]ทะเบียนรายการสินค้า!$B$3:$S$499,7,FALSE)))</f>
        <v/>
      </c>
      <c r="E192" s="7" t="str">
        <f>IF(ISBLANK(A192),"",IF(ISERROR(VLOOKUP(A192,[1]ทะเบียนรายการสินค้า!$B$3:$S$499,2,FALSE)),"-",VLOOKUP(A192,[1]ทะเบียนรายการสินค้า!$B$3:$S$499,2,FALSE)))</f>
        <v/>
      </c>
      <c r="F192">
        <f>DataInput!C195</f>
        <v>0</v>
      </c>
    </row>
    <row r="193" spans="3:6">
      <c r="C193" t="str">
        <f>IF(ISBLANK(A193),"",IF(ISERROR(VLOOKUP(A193,[1]ทะเบียนรายการสินค้า!$B$3:$S$499,3,FALSE)),"-",VLOOKUP(A193,[1]ทะเบียนรายการสินค้า!$B$3:$S$499,3,FALSE)))</f>
        <v/>
      </c>
      <c r="D193" s="8" t="str">
        <f>IF(ISBLANK(A193),"",IF(ISERROR(VLOOKUP(A193,[1]ทะเบียนรายการสินค้า!$B$3:$S$499,7,FALSE)),"-",VLOOKUP(A193,[1]ทะเบียนรายการสินค้า!$B$3:$S$499,7,FALSE)))</f>
        <v/>
      </c>
      <c r="E193" s="7" t="str">
        <f>IF(ISBLANK(A193),"",IF(ISERROR(VLOOKUP(A193,[1]ทะเบียนรายการสินค้า!$B$3:$S$499,2,FALSE)),"-",VLOOKUP(A193,[1]ทะเบียนรายการสินค้า!$B$3:$S$499,2,FALSE)))</f>
        <v/>
      </c>
      <c r="F193">
        <f>DataInput!C196</f>
        <v>0</v>
      </c>
    </row>
    <row r="194" spans="3:6">
      <c r="C194" t="str">
        <f>IF(ISBLANK(A194),"",IF(ISERROR(VLOOKUP(A194,[1]ทะเบียนรายการสินค้า!$B$3:$S$499,3,FALSE)),"-",VLOOKUP(A194,[1]ทะเบียนรายการสินค้า!$B$3:$S$499,3,FALSE)))</f>
        <v/>
      </c>
      <c r="D194" s="8" t="str">
        <f>IF(ISBLANK(A194),"",IF(ISERROR(VLOOKUP(A194,[1]ทะเบียนรายการสินค้า!$B$3:$S$499,7,FALSE)),"-",VLOOKUP(A194,[1]ทะเบียนรายการสินค้า!$B$3:$S$499,7,FALSE)))</f>
        <v/>
      </c>
      <c r="E194" s="7" t="str">
        <f>IF(ISBLANK(A194),"",IF(ISERROR(VLOOKUP(A194,[1]ทะเบียนรายการสินค้า!$B$3:$S$499,2,FALSE)),"-",VLOOKUP(A194,[1]ทะเบียนรายการสินค้า!$B$3:$S$499,2,FALSE)))</f>
        <v/>
      </c>
      <c r="F194">
        <f>DataInput!C197</f>
        <v>0</v>
      </c>
    </row>
    <row r="195" spans="3:6">
      <c r="C195" t="str">
        <f>IF(ISBLANK(A195),"",IF(ISERROR(VLOOKUP(A195,[1]ทะเบียนรายการสินค้า!$B$3:$S$499,3,FALSE)),"-",VLOOKUP(A195,[1]ทะเบียนรายการสินค้า!$B$3:$S$499,3,FALSE)))</f>
        <v/>
      </c>
      <c r="D195" s="8" t="str">
        <f>IF(ISBLANK(A195),"",IF(ISERROR(VLOOKUP(A195,[1]ทะเบียนรายการสินค้า!$B$3:$S$499,7,FALSE)),"-",VLOOKUP(A195,[1]ทะเบียนรายการสินค้า!$B$3:$S$499,7,FALSE)))</f>
        <v/>
      </c>
      <c r="E195" s="7" t="str">
        <f>IF(ISBLANK(A195),"",IF(ISERROR(VLOOKUP(A195,[1]ทะเบียนรายการสินค้า!$B$3:$S$499,2,FALSE)),"-",VLOOKUP(A195,[1]ทะเบียนรายการสินค้า!$B$3:$S$499,2,FALSE)))</f>
        <v/>
      </c>
      <c r="F195">
        <f>DataInput!C198</f>
        <v>0</v>
      </c>
    </row>
    <row r="196" spans="3:6">
      <c r="C196" t="str">
        <f>IF(ISBLANK(A196),"",IF(ISERROR(VLOOKUP(A196,[1]ทะเบียนรายการสินค้า!$B$3:$S$499,3,FALSE)),"-",VLOOKUP(A196,[1]ทะเบียนรายการสินค้า!$B$3:$S$499,3,FALSE)))</f>
        <v/>
      </c>
      <c r="D196" s="8" t="str">
        <f>IF(ISBLANK(A196),"",IF(ISERROR(VLOOKUP(A196,[1]ทะเบียนรายการสินค้า!$B$3:$S$499,7,FALSE)),"-",VLOOKUP(A196,[1]ทะเบียนรายการสินค้า!$B$3:$S$499,7,FALSE)))</f>
        <v/>
      </c>
      <c r="E196" s="7" t="str">
        <f>IF(ISBLANK(A196),"",IF(ISERROR(VLOOKUP(A196,[1]ทะเบียนรายการสินค้า!$B$3:$S$499,2,FALSE)),"-",VLOOKUP(A196,[1]ทะเบียนรายการสินค้า!$B$3:$S$499,2,FALSE)))</f>
        <v/>
      </c>
      <c r="F196">
        <f>DataInput!C199</f>
        <v>0</v>
      </c>
    </row>
    <row r="197" spans="3:6">
      <c r="C197" t="str">
        <f>IF(ISBLANK(A197),"",IF(ISERROR(VLOOKUP(A197,[1]ทะเบียนรายการสินค้า!$B$3:$S$499,3,FALSE)),"-",VLOOKUP(A197,[1]ทะเบียนรายการสินค้า!$B$3:$S$499,3,FALSE)))</f>
        <v/>
      </c>
      <c r="D197" s="8" t="str">
        <f>IF(ISBLANK(A197),"",IF(ISERROR(VLOOKUP(A197,[1]ทะเบียนรายการสินค้า!$B$3:$S$499,7,FALSE)),"-",VLOOKUP(A197,[1]ทะเบียนรายการสินค้า!$B$3:$S$499,7,FALSE)))</f>
        <v/>
      </c>
      <c r="E197" s="7" t="str">
        <f>IF(ISBLANK(A197),"",IF(ISERROR(VLOOKUP(A197,[1]ทะเบียนรายการสินค้า!$B$3:$S$499,2,FALSE)),"-",VLOOKUP(A197,[1]ทะเบียนรายการสินค้า!$B$3:$S$499,2,FALSE)))</f>
        <v/>
      </c>
      <c r="F197">
        <f>DataInput!C200</f>
        <v>0</v>
      </c>
    </row>
    <row r="198" spans="3:6">
      <c r="C198" t="str">
        <f>IF(ISBLANK(A198),"",IF(ISERROR(VLOOKUP(A198,[1]ทะเบียนรายการสินค้า!$B$3:$S$499,3,FALSE)),"-",VLOOKUP(A198,[1]ทะเบียนรายการสินค้า!$B$3:$S$499,3,FALSE)))</f>
        <v/>
      </c>
      <c r="D198" s="8" t="str">
        <f>IF(ISBLANK(A198),"",IF(ISERROR(VLOOKUP(A198,[1]ทะเบียนรายการสินค้า!$B$3:$S$499,7,FALSE)),"-",VLOOKUP(A198,[1]ทะเบียนรายการสินค้า!$B$3:$S$499,7,FALSE)))</f>
        <v/>
      </c>
      <c r="E198" s="7" t="str">
        <f>IF(ISBLANK(A198),"",IF(ISERROR(VLOOKUP(A198,[1]ทะเบียนรายการสินค้า!$B$3:$S$499,2,FALSE)),"-",VLOOKUP(A198,[1]ทะเบียนรายการสินค้า!$B$3:$S$499,2,FALSE)))</f>
        <v/>
      </c>
      <c r="F198">
        <f>DataInput!C201</f>
        <v>0</v>
      </c>
    </row>
    <row r="199" spans="3:6">
      <c r="C199" t="str">
        <f>IF(ISBLANK(A199),"",IF(ISERROR(VLOOKUP(A199,[1]ทะเบียนรายการสินค้า!$B$3:$S$499,3,FALSE)),"-",VLOOKUP(A199,[1]ทะเบียนรายการสินค้า!$B$3:$S$499,3,FALSE)))</f>
        <v/>
      </c>
      <c r="D199" s="8" t="str">
        <f>IF(ISBLANK(A199),"",IF(ISERROR(VLOOKUP(A199,[1]ทะเบียนรายการสินค้า!$B$3:$S$499,7,FALSE)),"-",VLOOKUP(A199,[1]ทะเบียนรายการสินค้า!$B$3:$S$499,7,FALSE)))</f>
        <v/>
      </c>
      <c r="E199" s="7" t="str">
        <f>IF(ISBLANK(A199),"",IF(ISERROR(VLOOKUP(A199,[1]ทะเบียนรายการสินค้า!$B$3:$S$499,2,FALSE)),"-",VLOOKUP(A199,[1]ทะเบียนรายการสินค้า!$B$3:$S$499,2,FALSE)))</f>
        <v/>
      </c>
      <c r="F199">
        <f>DataInput!C202</f>
        <v>0</v>
      </c>
    </row>
    <row r="200" spans="3:6">
      <c r="C200" t="str">
        <f>IF(ISBLANK(A200),"",IF(ISERROR(VLOOKUP(A200,[1]ทะเบียนรายการสินค้า!$B$3:$S$499,3,FALSE)),"-",VLOOKUP(A200,[1]ทะเบียนรายการสินค้า!$B$3:$S$499,3,FALSE)))</f>
        <v/>
      </c>
      <c r="D200" s="8" t="str">
        <f>IF(ISBLANK(A200),"",IF(ISERROR(VLOOKUP(A200,[1]ทะเบียนรายการสินค้า!$B$3:$S$499,7,FALSE)),"-",VLOOKUP(A200,[1]ทะเบียนรายการสินค้า!$B$3:$S$499,7,FALSE)))</f>
        <v/>
      </c>
      <c r="E200" s="7" t="str">
        <f>IF(ISBLANK(A200),"",IF(ISERROR(VLOOKUP(A200,[1]ทะเบียนรายการสินค้า!$B$3:$S$499,2,FALSE)),"-",VLOOKUP(A200,[1]ทะเบียนรายการสินค้า!$B$3:$S$499,2,FALSE)))</f>
        <v/>
      </c>
      <c r="F200">
        <f>DataInput!C203</f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428C7D-3103-49F6-8C68-C72E740EB75B}">
  <sheetPr codeName="Sheet7">
    <tabColor theme="4"/>
  </sheetPr>
  <dimension ref="A1:E27"/>
  <sheetViews>
    <sheetView tabSelected="1" zoomScaleNormal="100" zoomScaleSheetLayoutView="106" workbookViewId="0">
      <selection activeCell="A24" sqref="A24"/>
    </sheetView>
  </sheetViews>
  <sheetFormatPr defaultRowHeight="17.25"/>
  <cols>
    <col min="1" max="1" width="160.7109375" style="3" customWidth="1"/>
    <col min="2" max="16384" width="9.140625" style="3"/>
  </cols>
  <sheetData>
    <row r="1" spans="1:5" ht="28.5" customHeight="1">
      <c r="A1" s="26"/>
    </row>
    <row r="2" spans="1:5" s="2" customFormat="1" ht="24" customHeight="1">
      <c r="A2" s="5"/>
      <c r="C2" s="4" t="s">
        <v>123</v>
      </c>
    </row>
    <row r="3" spans="1:5" s="2" customFormat="1">
      <c r="A3" s="5"/>
      <c r="C3" s="4" t="s">
        <v>124</v>
      </c>
    </row>
    <row r="4" spans="1:5">
      <c r="A4" s="6"/>
      <c r="C4" s="3" t="s">
        <v>125</v>
      </c>
    </row>
    <row r="5" spans="1:5">
      <c r="A5" s="6"/>
      <c r="C5" s="3" t="s">
        <v>126</v>
      </c>
    </row>
    <row r="6" spans="1:5">
      <c r="A6" s="6"/>
    </row>
    <row r="7" spans="1:5">
      <c r="A7" s="6"/>
    </row>
    <row r="8" spans="1:5">
      <c r="A8" s="6"/>
    </row>
    <row r="9" spans="1:5">
      <c r="A9" s="6"/>
    </row>
    <row r="10" spans="1:5">
      <c r="A10" s="6"/>
      <c r="E10" s="4"/>
    </row>
    <row r="11" spans="1:5">
      <c r="A11" s="6"/>
    </row>
    <row r="12" spans="1:5">
      <c r="A12" s="6"/>
    </row>
    <row r="13" spans="1:5">
      <c r="A13" s="6"/>
    </row>
    <row r="14" spans="1:5">
      <c r="A14" s="6"/>
    </row>
    <row r="15" spans="1:5">
      <c r="A15" s="32"/>
    </row>
    <row r="16" spans="1:5">
      <c r="A16" s="6"/>
    </row>
    <row r="17" spans="1:1">
      <c r="A17" s="6"/>
    </row>
    <row r="18" spans="1:1">
      <c r="A18" s="6"/>
    </row>
    <row r="19" spans="1:1">
      <c r="A19" s="6"/>
    </row>
    <row r="20" spans="1:1">
      <c r="A20" s="6"/>
    </row>
    <row r="21" spans="1:1">
      <c r="A21" s="6"/>
    </row>
    <row r="22" spans="1:1">
      <c r="A22" s="6"/>
    </row>
    <row r="23" spans="1:1">
      <c r="A23" s="6"/>
    </row>
    <row r="24" spans="1:1">
      <c r="A24" s="6"/>
    </row>
    <row r="25" spans="1:1">
      <c r="A25" s="6"/>
    </row>
    <row r="26" spans="1:1">
      <c r="A26" s="6"/>
    </row>
    <row r="27" spans="1:1">
      <c r="A27" s="27"/>
    </row>
  </sheetData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37889" r:id="rId4" name="CommandButton1">
          <controlPr defaultSize="0" autoLine="0" r:id="rId5">
            <anchor>
              <from>
                <xdr:col>0</xdr:col>
                <xdr:colOff>200025</xdr:colOff>
                <xdr:row>3</xdr:row>
                <xdr:rowOff>38100</xdr:rowOff>
              </from>
              <to>
                <xdr:col>0</xdr:col>
                <xdr:colOff>2486025</xdr:colOff>
                <xdr:row>5</xdr:row>
                <xdr:rowOff>104775</xdr:rowOff>
              </to>
            </anchor>
          </controlPr>
        </control>
      </mc:Choice>
      <mc:Fallback>
        <control shapeId="37889" r:id="rId4" name="CommandButton1"/>
      </mc:Fallback>
    </mc:AlternateContent>
    <mc:AlternateContent xmlns:mc="http://schemas.openxmlformats.org/markup-compatibility/2006">
      <mc:Choice Requires="x14">
        <control shapeId="37892" r:id="rId6" name="CommandButton2">
          <controlPr defaultSize="0" autoLine="0" r:id="rId7">
            <anchor>
              <from>
                <xdr:col>0</xdr:col>
                <xdr:colOff>200025</xdr:colOff>
                <xdr:row>6</xdr:row>
                <xdr:rowOff>57150</xdr:rowOff>
              </from>
              <to>
                <xdr:col>0</xdr:col>
                <xdr:colOff>2486025</xdr:colOff>
                <xdr:row>8</xdr:row>
                <xdr:rowOff>123825</xdr:rowOff>
              </to>
            </anchor>
          </controlPr>
        </control>
      </mc:Choice>
      <mc:Fallback>
        <control shapeId="37892" r:id="rId6" name="CommandButton2"/>
      </mc:Fallback>
    </mc:AlternateContent>
    <mc:AlternateContent xmlns:mc="http://schemas.openxmlformats.org/markup-compatibility/2006">
      <mc:Choice Requires="x14">
        <control shapeId="37893" r:id="rId8" name="CommandButton3">
          <controlPr defaultSize="0" autoLine="0" r:id="rId9">
            <anchor>
              <from>
                <xdr:col>0</xdr:col>
                <xdr:colOff>200025</xdr:colOff>
                <xdr:row>9</xdr:row>
                <xdr:rowOff>114300</xdr:rowOff>
              </from>
              <to>
                <xdr:col>0</xdr:col>
                <xdr:colOff>2486025</xdr:colOff>
                <xdr:row>11</xdr:row>
                <xdr:rowOff>180975</xdr:rowOff>
              </to>
            </anchor>
          </controlPr>
        </control>
      </mc:Choice>
      <mc:Fallback>
        <control shapeId="37893" r:id="rId8" name="CommandButton3"/>
      </mc:Fallback>
    </mc:AlternateContent>
    <mc:AlternateContent xmlns:mc="http://schemas.openxmlformats.org/markup-compatibility/2006">
      <mc:Choice Requires="x14">
        <control shapeId="37896" r:id="rId10" name="CommandButton4">
          <controlPr defaultSize="0" autoLine="0" r:id="rId11">
            <anchor moveWithCells="1">
              <from>
                <xdr:col>0</xdr:col>
                <xdr:colOff>200025</xdr:colOff>
                <xdr:row>12</xdr:row>
                <xdr:rowOff>28575</xdr:rowOff>
              </from>
              <to>
                <xdr:col>0</xdr:col>
                <xdr:colOff>2486025</xdr:colOff>
                <xdr:row>14</xdr:row>
                <xdr:rowOff>85725</xdr:rowOff>
              </to>
            </anchor>
          </controlPr>
        </control>
      </mc:Choice>
      <mc:Fallback>
        <control shapeId="37896" r:id="rId10" name="CommandButton4"/>
      </mc:Fallback>
    </mc:AlternateContent>
    <mc:AlternateContent xmlns:mc="http://schemas.openxmlformats.org/markup-compatibility/2006">
      <mc:Choice Requires="x14">
        <control shapeId="37897" r:id="rId12" name="CommandButton5">
          <controlPr defaultSize="0" autoLine="0" r:id="rId13">
            <anchor moveWithCells="1">
              <from>
                <xdr:col>0</xdr:col>
                <xdr:colOff>5495925</xdr:colOff>
                <xdr:row>6</xdr:row>
                <xdr:rowOff>38100</xdr:rowOff>
              </from>
              <to>
                <xdr:col>0</xdr:col>
                <xdr:colOff>9248775</xdr:colOff>
                <xdr:row>8</xdr:row>
                <xdr:rowOff>95250</xdr:rowOff>
              </to>
            </anchor>
          </controlPr>
        </control>
      </mc:Choice>
      <mc:Fallback>
        <control shapeId="37897" r:id="rId12" name="CommandButton5"/>
      </mc:Fallback>
    </mc:AlternateContent>
    <mc:AlternateContent xmlns:mc="http://schemas.openxmlformats.org/markup-compatibility/2006">
      <mc:Choice Requires="x14">
        <control shapeId="37898" r:id="rId14" name="ComboBox1">
          <controlPr defaultSize="0" autoLine="0" listFillRange="direct" r:id="rId15">
            <anchor moveWithCells="1">
              <from>
                <xdr:col>0</xdr:col>
                <xdr:colOff>5486400</xdr:colOff>
                <xdr:row>3</xdr:row>
                <xdr:rowOff>142875</xdr:rowOff>
              </from>
              <to>
                <xdr:col>0</xdr:col>
                <xdr:colOff>10058400</xdr:colOff>
                <xdr:row>5</xdr:row>
                <xdr:rowOff>142875</xdr:rowOff>
              </to>
            </anchor>
          </controlPr>
        </control>
      </mc:Choice>
      <mc:Fallback>
        <control shapeId="37898" r:id="rId14" name="ComboBox1"/>
      </mc:Fallback>
    </mc:AlternateContent>
    <mc:AlternateContent xmlns:mc="http://schemas.openxmlformats.org/markup-compatibility/2006">
      <mc:Choice Requires="x14">
        <control shapeId="37899" r:id="rId16" name="CommandButton6">
          <controlPr defaultSize="0" autoLine="0" r:id="rId17">
            <anchor moveWithCells="1">
              <from>
                <xdr:col>0</xdr:col>
                <xdr:colOff>5486400</xdr:colOff>
                <xdr:row>12</xdr:row>
                <xdr:rowOff>161925</xdr:rowOff>
              </from>
              <to>
                <xdr:col>0</xdr:col>
                <xdr:colOff>9239250</xdr:colOff>
                <xdr:row>15</xdr:row>
                <xdr:rowOff>9525</xdr:rowOff>
              </to>
            </anchor>
          </controlPr>
        </control>
      </mc:Choice>
      <mc:Fallback>
        <control shapeId="37899" r:id="rId16" name="CommandButton6"/>
      </mc:Fallback>
    </mc:AlternateContent>
    <mc:AlternateContent xmlns:mc="http://schemas.openxmlformats.org/markup-compatibility/2006">
      <mc:Choice Requires="x14">
        <control shapeId="37900" r:id="rId18" name="CommandButton7">
          <controlPr defaultSize="0" autoLine="0" r:id="rId19">
            <anchor moveWithCells="1">
              <from>
                <xdr:col>0</xdr:col>
                <xdr:colOff>5448300</xdr:colOff>
                <xdr:row>23</xdr:row>
                <xdr:rowOff>19050</xdr:rowOff>
              </from>
              <to>
                <xdr:col>0</xdr:col>
                <xdr:colOff>9191625</xdr:colOff>
                <xdr:row>25</xdr:row>
                <xdr:rowOff>85725</xdr:rowOff>
              </to>
            </anchor>
          </controlPr>
        </control>
      </mc:Choice>
      <mc:Fallback>
        <control shapeId="37900" r:id="rId18" name="CommandButton7"/>
      </mc:Fallback>
    </mc:AlternateContent>
    <mc:AlternateContent xmlns:mc="http://schemas.openxmlformats.org/markup-compatibility/2006">
      <mc:Choice Requires="x14">
        <control shapeId="37901" r:id="rId20" name="ComboBox2">
          <controlPr defaultSize="0" autoLine="0" listFillRange="IndirectQuarter" r:id="rId21">
            <anchor moveWithCells="1">
              <from>
                <xdr:col>0</xdr:col>
                <xdr:colOff>247650</xdr:colOff>
                <xdr:row>18</xdr:row>
                <xdr:rowOff>0</xdr:rowOff>
              </from>
              <to>
                <xdr:col>0</xdr:col>
                <xdr:colOff>4819650</xdr:colOff>
                <xdr:row>19</xdr:row>
                <xdr:rowOff>209550</xdr:rowOff>
              </to>
            </anchor>
          </controlPr>
        </control>
      </mc:Choice>
      <mc:Fallback>
        <control shapeId="37901" r:id="rId20" name="ComboBox2"/>
      </mc:Fallback>
    </mc:AlternateContent>
    <mc:AlternateContent xmlns:mc="http://schemas.openxmlformats.org/markup-compatibility/2006">
      <mc:Choice Requires="x14">
        <control shapeId="37902" r:id="rId22" name="ComboBox3">
          <controlPr defaultSize="0" autoLine="0" listFillRange="Suppiermonth" r:id="rId23">
            <anchor moveWithCells="1">
              <from>
                <xdr:col>0</xdr:col>
                <xdr:colOff>5486400</xdr:colOff>
                <xdr:row>10</xdr:row>
                <xdr:rowOff>57150</xdr:rowOff>
              </from>
              <to>
                <xdr:col>0</xdr:col>
                <xdr:colOff>10058400</xdr:colOff>
                <xdr:row>12</xdr:row>
                <xdr:rowOff>47625</xdr:rowOff>
              </to>
            </anchor>
          </controlPr>
        </control>
      </mc:Choice>
      <mc:Fallback>
        <control shapeId="37902" r:id="rId22" name="ComboBox3"/>
      </mc:Fallback>
    </mc:AlternateContent>
    <mc:AlternateContent xmlns:mc="http://schemas.openxmlformats.org/markup-compatibility/2006">
      <mc:Choice Requires="x14">
        <control shapeId="37905" r:id="rId24" name="CommandButton8">
          <controlPr defaultSize="0" autoLine="0" r:id="rId25">
            <anchor moveWithCells="1">
              <from>
                <xdr:col>0</xdr:col>
                <xdr:colOff>5438775</xdr:colOff>
                <xdr:row>17</xdr:row>
                <xdr:rowOff>161925</xdr:rowOff>
              </from>
              <to>
                <xdr:col>0</xdr:col>
                <xdr:colOff>9182100</xdr:colOff>
                <xdr:row>20</xdr:row>
                <xdr:rowOff>9525</xdr:rowOff>
              </to>
            </anchor>
          </controlPr>
        </control>
      </mc:Choice>
      <mc:Fallback>
        <control shapeId="37905" r:id="rId24" name="CommandButton8"/>
      </mc:Fallback>
    </mc:AlternateContent>
    <mc:AlternateContent xmlns:mc="http://schemas.openxmlformats.org/markup-compatibility/2006">
      <mc:Choice Requires="x14">
        <control shapeId="37906" r:id="rId26" name="CommandButton9">
          <controlPr defaultSize="0" autoLine="0" r:id="rId27">
            <anchor moveWithCells="1">
              <from>
                <xdr:col>0</xdr:col>
                <xdr:colOff>5438775</xdr:colOff>
                <xdr:row>20</xdr:row>
                <xdr:rowOff>95250</xdr:rowOff>
              </from>
              <to>
                <xdr:col>0</xdr:col>
                <xdr:colOff>9182100</xdr:colOff>
                <xdr:row>22</xdr:row>
                <xdr:rowOff>161925</xdr:rowOff>
              </to>
            </anchor>
          </controlPr>
        </control>
      </mc:Choice>
      <mc:Fallback>
        <control shapeId="37906" r:id="rId26" name="CommandButton9"/>
      </mc:Fallback>
    </mc:AlternateContent>
    <mc:AlternateContent xmlns:mc="http://schemas.openxmlformats.org/markup-compatibility/2006">
      <mc:Choice Requires="x14">
        <control shapeId="37890" r:id="rId28" name="Group Box 2">
          <controlPr defaultSize="0" autoFill="0" autoPict="0">
            <anchor moveWithCells="1">
              <from>
                <xdr:col>0</xdr:col>
                <xdr:colOff>5029200</xdr:colOff>
                <xdr:row>2</xdr:row>
                <xdr:rowOff>38100</xdr:rowOff>
              </from>
              <to>
                <xdr:col>0</xdr:col>
                <xdr:colOff>10544175</xdr:colOff>
                <xdr:row>16</xdr:row>
                <xdr:rowOff>190500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7891" r:id="rId29" name="Group Box 3">
          <controlPr defaultSize="0" autoFill="0" autoPict="0">
            <anchor moveWithCells="1">
              <from>
                <xdr:col>0</xdr:col>
                <xdr:colOff>152400</xdr:colOff>
                <xdr:row>17</xdr:row>
                <xdr:rowOff>57150</xdr:rowOff>
              </from>
              <to>
                <xdr:col>0</xdr:col>
                <xdr:colOff>10553700</xdr:colOff>
                <xdr:row>25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7894" r:id="rId30" name="Group Box 6">
          <controlPr defaultSize="0" autoFill="0" autoPict="0">
            <anchor moveWithCells="1">
              <from>
                <xdr:col>0</xdr:col>
                <xdr:colOff>133350</xdr:colOff>
                <xdr:row>2</xdr:row>
                <xdr:rowOff>38100</xdr:rowOff>
              </from>
              <to>
                <xdr:col>0</xdr:col>
                <xdr:colOff>4933950</xdr:colOff>
                <xdr:row>16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7895" r:id="rId31" name="Group Box 7">
          <controlPr defaultSize="0" autoFill="0" autoPict="0">
            <anchor>
              <from>
                <xdr:col>0</xdr:col>
                <xdr:colOff>114300</xdr:colOff>
                <xdr:row>0</xdr:row>
                <xdr:rowOff>76200</xdr:rowOff>
              </from>
              <to>
                <xdr:col>0</xdr:col>
                <xdr:colOff>10582275</xdr:colOff>
                <xdr:row>1</xdr:row>
                <xdr:rowOff>238125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7903" r:id="rId32" name="Group Box 15">
          <controlPr defaultSize="0" autoFill="0" autoPict="0">
            <anchor moveWithCells="1">
              <from>
                <xdr:col>0</xdr:col>
                <xdr:colOff>5267325</xdr:colOff>
                <xdr:row>2</xdr:row>
                <xdr:rowOff>238125</xdr:rowOff>
              </from>
              <to>
                <xdr:col>0</xdr:col>
                <xdr:colOff>10306050</xdr:colOff>
                <xdr:row>9</xdr:row>
                <xdr:rowOff>123825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7904" r:id="rId33" name="Group Box 16">
          <controlPr defaultSize="0" autoFill="0" autoPict="0">
            <anchor moveWithCells="1">
              <from>
                <xdr:col>0</xdr:col>
                <xdr:colOff>5267325</xdr:colOff>
                <xdr:row>9</xdr:row>
                <xdr:rowOff>66675</xdr:rowOff>
              </from>
              <to>
                <xdr:col>0</xdr:col>
                <xdr:colOff>10306050</xdr:colOff>
                <xdr:row>15</xdr:row>
                <xdr:rowOff>133350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7907" r:id="rId34" name="Button 19">
          <controlPr defaultSize="0" print="0" autoFill="0" autoPict="0" macro="[0]!Go_To_Sheet_Click">
            <anchor moveWithCells="1" sizeWithCells="1">
              <from>
                <xdr:col>0</xdr:col>
                <xdr:colOff>2552700</xdr:colOff>
                <xdr:row>3</xdr:row>
                <xdr:rowOff>47625</xdr:rowOff>
              </from>
              <to>
                <xdr:col>0</xdr:col>
                <xdr:colOff>4838700</xdr:colOff>
                <xdr:row>5</xdr:row>
                <xdr:rowOff>85725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7908" r:id="rId35" name="Button 20">
          <controlPr defaultSize="0" print="0" autoFill="0" autoPict="0" macro="[0]!Go_To_Sheet_2">
            <anchor moveWithCells="1" sizeWithCells="1">
              <from>
                <xdr:col>0</xdr:col>
                <xdr:colOff>2552700</xdr:colOff>
                <xdr:row>6</xdr:row>
                <xdr:rowOff>66675</xdr:rowOff>
              </from>
              <to>
                <xdr:col>0</xdr:col>
                <xdr:colOff>4838700</xdr:colOff>
                <xdr:row>8</xdr:row>
                <xdr:rowOff>114300</xdr:rowOff>
              </to>
            </anchor>
          </controlPr>
        </control>
      </mc:Choice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CBB953-B1B1-4376-9101-46852918B5E6}">
  <sheetPr codeName="Sheet3">
    <tabColor theme="4"/>
  </sheetPr>
  <dimension ref="A1:BV987"/>
  <sheetViews>
    <sheetView zoomScaleNormal="100" zoomScaleSheetLayoutView="106" workbookViewId="0">
      <selection activeCell="E16" sqref="E16"/>
    </sheetView>
  </sheetViews>
  <sheetFormatPr defaultRowHeight="17.25"/>
  <cols>
    <col min="1" max="1" width="3.85546875" style="3" customWidth="1"/>
    <col min="2" max="2" width="6.28515625" style="9" customWidth="1"/>
    <col min="3" max="3" width="14.7109375" style="16" customWidth="1"/>
    <col min="4" max="4" width="13.5703125" style="16" customWidth="1"/>
    <col min="5" max="5" width="17.42578125" style="17" customWidth="1"/>
    <col min="6" max="6" width="49.28515625" style="18" customWidth="1"/>
    <col min="7" max="7" width="65.42578125" style="18" bestFit="1" customWidth="1"/>
    <col min="8" max="8" width="12.7109375" style="25" customWidth="1"/>
    <col min="9" max="9" width="19.42578125" style="20" customWidth="1"/>
    <col min="10" max="10" width="19.140625" style="20" customWidth="1"/>
    <col min="11" max="11" width="17.7109375" style="17" customWidth="1"/>
    <col min="12" max="12" width="19" style="17" customWidth="1"/>
    <col min="13" max="13" width="28.5703125" style="17" customWidth="1"/>
    <col min="14" max="14" width="34.140625" style="17" customWidth="1"/>
    <col min="15" max="15" width="39.28515625" style="17" customWidth="1"/>
    <col min="16" max="16" width="20.28515625" style="17" customWidth="1"/>
    <col min="17" max="17" width="50" style="17" customWidth="1"/>
    <col min="18" max="18" width="17.7109375" style="17" customWidth="1"/>
    <col min="19" max="19" width="23.7109375" style="17" customWidth="1"/>
    <col min="20" max="20" width="52.42578125" style="17" customWidth="1"/>
    <col min="21" max="21" width="39" style="17" customWidth="1"/>
    <col min="22" max="22" width="27.5703125" style="17" customWidth="1"/>
    <col min="23" max="23" width="26.140625" style="17" customWidth="1"/>
    <col min="24" max="24" width="26.28515625" style="17" customWidth="1"/>
    <col min="25" max="25" width="22.85546875" style="17" customWidth="1"/>
    <col min="26" max="26" width="47.85546875" style="17" customWidth="1"/>
    <col min="27" max="27" width="37" style="17" customWidth="1"/>
    <col min="28" max="28" width="28" style="17" hidden="1" customWidth="1"/>
    <col min="29" max="32" width="14.5703125" style="17" hidden="1" customWidth="1"/>
    <col min="33" max="33" width="21.7109375" style="17" hidden="1" customWidth="1"/>
    <col min="34" max="35" width="17.42578125" style="17" hidden="1" customWidth="1"/>
    <col min="36" max="36" width="24.5703125" style="17" hidden="1" customWidth="1"/>
    <col min="37" max="37" width="22.5703125" style="17" hidden="1" customWidth="1"/>
    <col min="38" max="38" width="19.140625" style="17" hidden="1" customWidth="1"/>
    <col min="39" max="39" width="19.7109375" style="17" hidden="1" customWidth="1"/>
    <col min="40" max="42" width="17.42578125" style="17" hidden="1" customWidth="1"/>
    <col min="43" max="43" width="34.7109375" style="17" hidden="1" customWidth="1"/>
    <col min="44" max="44" width="24.28515625" style="17" hidden="1" customWidth="1"/>
    <col min="45" max="46" width="17.42578125" style="17" hidden="1" customWidth="1"/>
    <col min="47" max="47" width="45.140625" style="17" hidden="1" customWidth="1"/>
    <col min="48" max="48" width="36" style="17" hidden="1" customWidth="1"/>
    <col min="49" max="49" width="48" style="17" hidden="1" customWidth="1"/>
    <col min="50" max="50" width="55.5703125" style="17" hidden="1" customWidth="1"/>
    <col min="51" max="51" width="37.7109375" style="17" hidden="1" customWidth="1"/>
    <col min="52" max="52" width="73.42578125" style="17" hidden="1" customWidth="1"/>
    <col min="53" max="53" width="27.42578125" style="17" hidden="1" customWidth="1"/>
    <col min="54" max="54" width="39.5703125" style="17" hidden="1" customWidth="1"/>
    <col min="55" max="55" width="17.42578125" style="17" hidden="1" customWidth="1"/>
    <col min="56" max="56" width="34.85546875" style="17" hidden="1" customWidth="1"/>
    <col min="57" max="57" width="39" style="17" hidden="1" customWidth="1"/>
    <col min="58" max="58" width="33.85546875" style="17" hidden="1" customWidth="1"/>
    <col min="59" max="59" width="25.85546875" style="17" hidden="1" customWidth="1"/>
    <col min="60" max="60" width="27.5703125" style="17" hidden="1" customWidth="1"/>
    <col min="61" max="61" width="36.7109375" style="17" hidden="1" customWidth="1"/>
    <col min="62" max="62" width="20.42578125" style="17" hidden="1" customWidth="1"/>
    <col min="63" max="63" width="17.42578125" style="17" hidden="1" customWidth="1"/>
    <col min="64" max="64" width="28" style="17" hidden="1" customWidth="1"/>
    <col min="65" max="65" width="25.5703125" style="17" hidden="1" customWidth="1"/>
    <col min="66" max="66" width="17.42578125" style="17" hidden="1" customWidth="1"/>
    <col min="67" max="67" width="26" style="17" hidden="1" customWidth="1"/>
    <col min="68" max="68" width="26" style="24" hidden="1" customWidth="1"/>
    <col min="69" max="69" width="9.28515625" style="16" hidden="1" customWidth="1"/>
    <col min="70" max="70" width="11" style="16" hidden="1" customWidth="1"/>
    <col min="71" max="71" width="74.28515625" style="16" hidden="1" customWidth="1"/>
    <col min="72" max="72" width="8.140625" style="9" hidden="1" customWidth="1"/>
    <col min="73" max="73" width="72" style="16" hidden="1" customWidth="1"/>
    <col min="74" max="74" width="9.85546875" style="3" hidden="1" customWidth="1"/>
    <col min="75" max="16384" width="9.140625" style="3"/>
  </cols>
  <sheetData>
    <row r="1" spans="1:74" ht="28.5" customHeight="1">
      <c r="A1" s="41"/>
      <c r="B1" s="9">
        <v>2</v>
      </c>
      <c r="C1" s="9">
        <v>3</v>
      </c>
      <c r="D1" s="9">
        <v>4</v>
      </c>
      <c r="E1" s="9">
        <v>5</v>
      </c>
      <c r="F1" s="9">
        <v>6</v>
      </c>
      <c r="G1" s="9">
        <v>7</v>
      </c>
      <c r="H1" s="9">
        <v>8</v>
      </c>
      <c r="I1" s="9">
        <v>9</v>
      </c>
      <c r="J1" s="9">
        <v>10</v>
      </c>
      <c r="K1" s="9">
        <v>11</v>
      </c>
      <c r="L1" s="9">
        <v>12</v>
      </c>
      <c r="M1" s="9">
        <v>13</v>
      </c>
      <c r="N1" s="9">
        <v>14</v>
      </c>
      <c r="O1" s="9">
        <v>15</v>
      </c>
      <c r="P1" s="9">
        <v>16</v>
      </c>
      <c r="Q1" s="9">
        <v>17</v>
      </c>
      <c r="R1" s="9">
        <v>18</v>
      </c>
      <c r="S1" s="9">
        <v>19</v>
      </c>
      <c r="T1" s="9">
        <v>20</v>
      </c>
      <c r="U1" s="9">
        <v>21</v>
      </c>
      <c r="V1" s="9">
        <v>22</v>
      </c>
      <c r="W1" s="9">
        <v>23</v>
      </c>
      <c r="X1" s="9">
        <v>24</v>
      </c>
      <c r="Y1" s="9">
        <v>25</v>
      </c>
      <c r="Z1" s="9">
        <v>26</v>
      </c>
      <c r="AA1" s="9">
        <v>27</v>
      </c>
      <c r="AB1" s="9">
        <v>28</v>
      </c>
      <c r="AC1" s="9">
        <v>29</v>
      </c>
      <c r="AD1" s="9">
        <v>30</v>
      </c>
      <c r="AE1" s="9">
        <v>31</v>
      </c>
      <c r="AF1" s="9">
        <v>32</v>
      </c>
      <c r="AG1" s="9">
        <v>33</v>
      </c>
      <c r="AH1" s="9">
        <v>34</v>
      </c>
      <c r="AI1" s="9">
        <v>35</v>
      </c>
      <c r="AJ1" s="9">
        <v>36</v>
      </c>
      <c r="AK1" s="9">
        <v>37</v>
      </c>
      <c r="AL1" s="9">
        <v>38</v>
      </c>
      <c r="AM1" s="9">
        <v>39</v>
      </c>
      <c r="AN1" s="9">
        <v>40</v>
      </c>
      <c r="AO1" s="9">
        <v>41</v>
      </c>
      <c r="AP1" s="9">
        <v>42</v>
      </c>
      <c r="AQ1" s="9">
        <v>43</v>
      </c>
      <c r="AR1" s="9">
        <v>44</v>
      </c>
      <c r="AS1" s="9">
        <v>45</v>
      </c>
      <c r="AT1" s="9">
        <v>46</v>
      </c>
      <c r="AU1" s="9">
        <v>47</v>
      </c>
      <c r="AV1" s="9">
        <v>48</v>
      </c>
      <c r="AW1" s="9">
        <v>49</v>
      </c>
      <c r="AX1" s="9">
        <v>50</v>
      </c>
      <c r="AY1" s="9">
        <v>51</v>
      </c>
      <c r="AZ1" s="9">
        <v>52</v>
      </c>
      <c r="BA1" s="9">
        <v>53</v>
      </c>
      <c r="BB1" s="9">
        <v>54</v>
      </c>
      <c r="BC1" s="9">
        <v>55</v>
      </c>
      <c r="BD1" s="9">
        <v>56</v>
      </c>
      <c r="BE1" s="9">
        <v>57</v>
      </c>
      <c r="BF1" s="9">
        <v>58</v>
      </c>
      <c r="BG1" s="9">
        <v>59</v>
      </c>
      <c r="BH1" s="9">
        <v>60</v>
      </c>
      <c r="BI1" s="9">
        <v>61</v>
      </c>
      <c r="BJ1" s="9">
        <v>62</v>
      </c>
      <c r="BK1" s="9">
        <v>63</v>
      </c>
      <c r="BL1" s="9">
        <v>64</v>
      </c>
      <c r="BM1" s="9">
        <v>65</v>
      </c>
      <c r="BN1" s="9">
        <v>66</v>
      </c>
      <c r="BO1" s="9">
        <v>67</v>
      </c>
      <c r="BP1" s="10"/>
      <c r="BQ1" s="9"/>
      <c r="BR1" s="9"/>
      <c r="BS1" s="9"/>
      <c r="BU1" s="9"/>
    </row>
    <row r="2" spans="1:74" s="2" customFormat="1" ht="24" customHeight="1">
      <c r="A2" s="42"/>
      <c r="B2" s="9" t="s">
        <v>63</v>
      </c>
      <c r="C2" s="9" t="s">
        <v>16</v>
      </c>
      <c r="D2" s="9" t="s">
        <v>17</v>
      </c>
      <c r="E2" s="11" t="s">
        <v>20</v>
      </c>
      <c r="F2" s="9" t="s">
        <v>21</v>
      </c>
      <c r="G2" s="9" t="s">
        <v>23</v>
      </c>
      <c r="H2" s="12" t="s">
        <v>39</v>
      </c>
      <c r="I2" s="13" t="s">
        <v>25</v>
      </c>
      <c r="J2" s="13" t="s">
        <v>31</v>
      </c>
      <c r="K2" s="11" t="s">
        <v>29</v>
      </c>
      <c r="L2" s="11" t="s">
        <v>28</v>
      </c>
      <c r="M2" s="14" t="s">
        <v>0</v>
      </c>
      <c r="N2" s="14" t="s">
        <v>1</v>
      </c>
      <c r="O2" s="14" t="s">
        <v>2</v>
      </c>
      <c r="P2" s="14" t="s">
        <v>3</v>
      </c>
      <c r="Q2" s="14" t="s">
        <v>4</v>
      </c>
      <c r="R2" s="14" t="s">
        <v>6</v>
      </c>
      <c r="S2" s="14" t="s">
        <v>7</v>
      </c>
      <c r="T2" s="14" t="s">
        <v>5</v>
      </c>
      <c r="U2" s="14" t="s">
        <v>8</v>
      </c>
      <c r="V2" s="14" t="s">
        <v>33</v>
      </c>
      <c r="W2" s="14" t="s">
        <v>92</v>
      </c>
      <c r="X2" s="14" t="s">
        <v>10</v>
      </c>
      <c r="Y2" s="14" t="s">
        <v>11</v>
      </c>
      <c r="Z2" s="14" t="s">
        <v>12</v>
      </c>
      <c r="AA2" s="14" t="s">
        <v>13</v>
      </c>
      <c r="AB2" s="28" t="s">
        <v>35</v>
      </c>
      <c r="AC2" s="28" t="s">
        <v>86</v>
      </c>
      <c r="AD2" s="28" t="s">
        <v>87</v>
      </c>
      <c r="AE2" s="28" t="s">
        <v>88</v>
      </c>
      <c r="AF2" s="28" t="s">
        <v>89</v>
      </c>
      <c r="AG2" s="14" t="s">
        <v>36</v>
      </c>
      <c r="AH2" s="14" t="s">
        <v>90</v>
      </c>
      <c r="AI2" s="14" t="s">
        <v>91</v>
      </c>
      <c r="AJ2" s="14" t="s">
        <v>37</v>
      </c>
      <c r="AK2" s="14" t="s">
        <v>45</v>
      </c>
      <c r="AL2" s="14" t="s">
        <v>46</v>
      </c>
      <c r="AM2" s="14" t="s">
        <v>38</v>
      </c>
      <c r="AN2" s="14" t="s">
        <v>41</v>
      </c>
      <c r="AO2" s="14" t="s">
        <v>42</v>
      </c>
      <c r="AP2" s="14" t="s">
        <v>43</v>
      </c>
      <c r="AQ2" s="14" t="s">
        <v>47</v>
      </c>
      <c r="AR2" s="14" t="s">
        <v>44</v>
      </c>
      <c r="AS2" s="14" t="s">
        <v>66</v>
      </c>
      <c r="AT2" s="14" t="s">
        <v>67</v>
      </c>
      <c r="AU2" s="14" t="s">
        <v>14</v>
      </c>
      <c r="AV2" s="14" t="s">
        <v>15</v>
      </c>
      <c r="AW2" s="14" t="s">
        <v>68</v>
      </c>
      <c r="AX2" s="14" t="s">
        <v>69</v>
      </c>
      <c r="AY2" s="14" t="s">
        <v>70</v>
      </c>
      <c r="AZ2" s="14" t="s">
        <v>71</v>
      </c>
      <c r="BA2" s="14" t="s">
        <v>72</v>
      </c>
      <c r="BB2" s="14" t="s">
        <v>73</v>
      </c>
      <c r="BC2" s="14" t="s">
        <v>74</v>
      </c>
      <c r="BD2" s="14" t="s">
        <v>75</v>
      </c>
      <c r="BE2" s="14" t="s">
        <v>76</v>
      </c>
      <c r="BF2" s="14" t="s">
        <v>77</v>
      </c>
      <c r="BG2" s="14" t="s">
        <v>78</v>
      </c>
      <c r="BH2" s="14" t="s">
        <v>79</v>
      </c>
      <c r="BI2" s="14" t="s">
        <v>80</v>
      </c>
      <c r="BJ2" s="14" t="s">
        <v>81</v>
      </c>
      <c r="BK2" s="14" t="s">
        <v>82</v>
      </c>
      <c r="BL2" s="14" t="s">
        <v>83</v>
      </c>
      <c r="BM2" s="14" t="s">
        <v>9</v>
      </c>
      <c r="BN2" s="14" t="s">
        <v>84</v>
      </c>
      <c r="BO2" s="14" t="s">
        <v>85</v>
      </c>
      <c r="BP2" s="15" t="s">
        <v>98</v>
      </c>
      <c r="BQ2" s="9" t="s">
        <v>95</v>
      </c>
      <c r="BR2" s="9" t="s">
        <v>94</v>
      </c>
      <c r="BS2" s="9" t="s">
        <v>96</v>
      </c>
      <c r="BT2" s="9" t="s">
        <v>93</v>
      </c>
      <c r="BU2" s="9" t="s">
        <v>97</v>
      </c>
      <c r="BV2" s="9" t="s">
        <v>111</v>
      </c>
    </row>
    <row r="3" spans="1:74" s="2" customFormat="1" ht="24.75">
      <c r="A3" s="42"/>
      <c r="B3" s="9" t="s">
        <v>64</v>
      </c>
      <c r="C3" s="9" t="s">
        <v>18</v>
      </c>
      <c r="D3" s="9" t="s">
        <v>34</v>
      </c>
      <c r="E3" s="11" t="s">
        <v>19</v>
      </c>
      <c r="F3" s="9" t="s">
        <v>22</v>
      </c>
      <c r="G3" s="9" t="s">
        <v>24</v>
      </c>
      <c r="H3" s="12" t="s">
        <v>40</v>
      </c>
      <c r="I3" s="13" t="s">
        <v>26</v>
      </c>
      <c r="J3" s="13" t="s">
        <v>32</v>
      </c>
      <c r="K3" s="11" t="s">
        <v>27</v>
      </c>
      <c r="L3" s="11" t="s">
        <v>30</v>
      </c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29" t="str">
        <f>O2</f>
        <v>มีเอกสารเช่น Inspection Data, Daily Report, Certificates พร้อมกับสินค้าที่ส่งมอบ</v>
      </c>
      <c r="AC3" s="29" t="str">
        <f>P2</f>
        <v>บรรจุภัณฑ์ไม่ชำรุดเสียหายหรือสกปรก</v>
      </c>
      <c r="AD3" s="29" t="str">
        <f>R2</f>
        <v>จำนวนสินค้ามาครบตามใบสั่งซื้อ</v>
      </c>
      <c r="AE3" s="29" t="str">
        <f>S2</f>
        <v>ความถูกต้องของใบส่งสินค้า/ใบกำกับภาษี/Tag</v>
      </c>
      <c r="AF3" s="30" t="s">
        <v>65</v>
      </c>
      <c r="AG3" s="29" t="str">
        <f>M2</f>
        <v>พบผลิตภัณฑ์ไม่เป็นไปตามข้อกำหนดและมีการ ออก NCR</v>
      </c>
      <c r="AH3" s="29" t="str">
        <f>N2</f>
        <v>พบผลิตภัณฑ์ไม่เป็นไปตามข้อกำหนด มีการเครมแลกเปลี่ยนผลิตภัณฑ์</v>
      </c>
      <c r="AI3" s="30" t="s">
        <v>65</v>
      </c>
      <c r="AJ3" s="29" t="str">
        <f>T2</f>
        <v>ให้ความร่วมมือในการแก้ไขปัญหาในการจัดการผลิตภัณฑ์ที่ไม่มีไปตามข้อกำหนดหรือการเครมสินค้าเป็นอย่างดี</v>
      </c>
      <c r="AK3" s="29" t="str">
        <f>M2</f>
        <v>พบผลิตภัณฑ์ไม่เป็นไปตามข้อกำหนดและมีการ ออก NCR</v>
      </c>
      <c r="AL3" s="29" t="str">
        <f>Q2</f>
        <v xml:space="preserve">ปัญหาคุณภาพสินค้าหรือผลิตภัณฑ์ที่ตรวจสอบ ส่งผลกระทบต่อแผนการผลิตและแผนการส่งงานของลูกค้า </v>
      </c>
      <c r="AM3" s="29" t="str">
        <f t="shared" ref="AM3:AR3" si="0">V2</f>
        <v>ส่งสินค้าล่าช้าทำให้เกิดค่าใช้จ่ายพิเศษ Premium freight</v>
      </c>
      <c r="AN3" s="29" t="str">
        <f t="shared" si="0"/>
        <v>ราคาต่ำกว่าราคาที่กำหนดเดิมและมีแนวโน้มลดลง2</v>
      </c>
      <c r="AO3" s="29" t="str">
        <f t="shared" si="0"/>
        <v xml:space="preserve">ราคาสูงกว่าราคาที่กำหนดเดิมและมีแนวโน้มเพิ่มขึ้น </v>
      </c>
      <c r="AP3" s="29" t="str">
        <f t="shared" si="0"/>
        <v>ส่งสินค้าล่าช้ากว่าเวลากำหนดมากกว่า 3 วัน</v>
      </c>
      <c r="AQ3" s="29" t="str">
        <f t="shared" si="0"/>
        <v>แจ้งข้อมูลการขอส่งสินค้าหรือจำนวนสินค้าไม่ได้ตามที่สั่งซื้อ น้อยกว่า 3 วันก่อนครบกำหนดการส่งมอบ</v>
      </c>
      <c r="AR3" s="29" t="str">
        <f t="shared" si="0"/>
        <v>สามารถจัดส่งสินค้าเร็วกว่าเวลาที่กำหนดเมื่อมีความต้องการใช้สินค้าเร่งด่วน</v>
      </c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5"/>
      <c r="BQ3" s="9"/>
      <c r="BR3" s="9"/>
      <c r="BS3" s="9"/>
      <c r="BT3" s="9"/>
      <c r="BU3" s="9"/>
      <c r="BV3" s="9"/>
    </row>
    <row r="4" spans="1:74" ht="18">
      <c r="A4" s="43"/>
      <c r="B4" s="9">
        <v>1</v>
      </c>
      <c r="C4" s="16" t="s">
        <v>121</v>
      </c>
      <c r="D4" s="16" t="s">
        <v>122</v>
      </c>
      <c r="E4" s="17">
        <v>43448</v>
      </c>
      <c r="F4" s="18" t="s">
        <v>113</v>
      </c>
      <c r="G4" s="18" t="s">
        <v>116</v>
      </c>
      <c r="H4" s="19">
        <v>10</v>
      </c>
      <c r="I4" s="20">
        <v>15</v>
      </c>
      <c r="K4" s="17">
        <v>43449</v>
      </c>
      <c r="M4" s="10"/>
      <c r="N4" s="10"/>
      <c r="O4" s="10"/>
      <c r="P4" s="10"/>
      <c r="Q4" s="10"/>
      <c r="R4" s="10"/>
      <c r="S4" s="10"/>
      <c r="T4" s="10"/>
      <c r="U4" s="10"/>
      <c r="V4" s="10"/>
      <c r="W4" s="11"/>
      <c r="X4" s="11"/>
      <c r="Y4" s="10"/>
      <c r="Z4" s="10"/>
      <c r="AA4" s="11"/>
      <c r="AB4" s="33">
        <f>IF(O4="ไม่ครบ",1,0)</f>
        <v>0</v>
      </c>
      <c r="AC4" s="33">
        <f>IF(O4="พบ",1,0)</f>
        <v>0</v>
      </c>
      <c r="AD4" s="33">
        <f>IF(R4="ไม่ครบ",1,0)</f>
        <v>0</v>
      </c>
      <c r="AE4" s="33">
        <f>IF(S4="ไม่ถูกต้อง",1,0)</f>
        <v>0</v>
      </c>
      <c r="AF4" s="34">
        <f>IF(SUM(AB4:AE4)&gt;0,(1),(0))</f>
        <v>0</v>
      </c>
      <c r="AG4" s="33">
        <f>IF(M4="มี NCR",1,0)</f>
        <v>0</v>
      </c>
      <c r="AH4" s="33">
        <f>IF(N4="มีการเครมสินค้า",1,0)</f>
        <v>0</v>
      </c>
      <c r="AI4" s="34">
        <f>IF(SUM(AG4:AH4)&gt;0,(1),(0))</f>
        <v>0</v>
      </c>
      <c r="AJ4" s="34">
        <f>IF(T4="ไม่ใช่",1,0)</f>
        <v>0</v>
      </c>
      <c r="AK4" s="34">
        <f>IF(M4="มี NCR ปัญหาเดิม",1,0)</f>
        <v>0</v>
      </c>
      <c r="AL4" s="34">
        <f>IF(Q4="พบ",1,0)</f>
        <v>0</v>
      </c>
      <c r="AM4" s="34">
        <f t="shared" ref="AM4:AR4" si="1">IF(V4="ใช่",1,0)</f>
        <v>0</v>
      </c>
      <c r="AN4" s="34">
        <f t="shared" si="1"/>
        <v>0</v>
      </c>
      <c r="AO4" s="34">
        <f t="shared" si="1"/>
        <v>0</v>
      </c>
      <c r="AP4" s="34">
        <f t="shared" si="1"/>
        <v>0</v>
      </c>
      <c r="AQ4" s="34">
        <f t="shared" si="1"/>
        <v>0</v>
      </c>
      <c r="AR4" s="34">
        <f t="shared" si="1"/>
        <v>0</v>
      </c>
      <c r="AS4" s="10"/>
      <c r="AT4" s="10"/>
      <c r="AU4" s="10"/>
      <c r="AV4" s="10"/>
      <c r="AW4" s="10"/>
      <c r="AX4" s="10"/>
      <c r="AY4" s="10"/>
      <c r="AZ4" s="10"/>
      <c r="BA4" s="10"/>
      <c r="BB4" s="10"/>
      <c r="BC4" s="10"/>
      <c r="BD4" s="10"/>
      <c r="BE4" s="10"/>
      <c r="BF4" s="10"/>
      <c r="BG4" s="10"/>
      <c r="BH4" s="10"/>
      <c r="BI4" s="10"/>
      <c r="BJ4" s="10"/>
      <c r="BK4" s="10"/>
      <c r="BL4" s="10"/>
      <c r="BM4" s="10"/>
      <c r="BN4" s="10"/>
      <c r="BO4" s="10"/>
      <c r="BP4" s="33">
        <f t="shared" ref="BP4" si="2">IF(U4="ให้ความร่วมมือ",1,0)</f>
        <v>0</v>
      </c>
      <c r="BQ4" s="35">
        <f>DATE(YEAR(L4),MONTH(L4),1)</f>
        <v>1</v>
      </c>
      <c r="BR4" s="36">
        <f>LOOKUP(MONTH(K4),{1,1;2,1;3,1;4,1;5,1;6,1;7,2;8,2;9,2;10,2;11,2;12,2})</f>
        <v>2</v>
      </c>
      <c r="BS4" s="37" t="str">
        <f t="shared" ref="BS4" si="3">G4&amp;" - "&amp;" Quarter "&amp;BR4</f>
        <v>Seven -  Quarter 2</v>
      </c>
      <c r="BT4" s="38">
        <f>LOOKUP(MONTH(L4),{1,1;2,2;3,3;4,4;5,5;6,6;7,7;8,8;9,9;10,10;11,11;12,12})</f>
        <v>1</v>
      </c>
      <c r="BU4" s="37" t="str">
        <f>DataInput!$G4&amp;" เดือน "&amp;BT4</f>
        <v>Seven เดือน 1</v>
      </c>
      <c r="BV4" s="37" t="str">
        <f t="shared" ref="BV4" si="4">TEXT(L4,"mmmm")</f>
        <v>January</v>
      </c>
    </row>
    <row r="5" spans="1:74" ht="18">
      <c r="A5" s="43"/>
      <c r="B5" s="9">
        <f>IF(C5&gt;"",(B4+1),(""))</f>
        <v>2</v>
      </c>
      <c r="C5" s="16" t="s">
        <v>127</v>
      </c>
      <c r="D5" s="16" t="s">
        <v>130</v>
      </c>
      <c r="E5" s="17">
        <v>43448</v>
      </c>
      <c r="F5" s="18" t="s">
        <v>114</v>
      </c>
      <c r="G5" s="18" t="s">
        <v>116</v>
      </c>
      <c r="H5" s="23">
        <v>10</v>
      </c>
      <c r="I5" s="20">
        <v>20</v>
      </c>
      <c r="K5" s="17">
        <v>43449</v>
      </c>
      <c r="M5" s="10"/>
      <c r="N5" s="10"/>
      <c r="O5" s="10"/>
      <c r="P5" s="10"/>
      <c r="Q5" s="10"/>
      <c r="R5" s="10"/>
      <c r="S5" s="10"/>
      <c r="T5" s="10"/>
      <c r="U5" s="10"/>
      <c r="V5" s="10"/>
      <c r="W5" s="11"/>
      <c r="X5" s="11"/>
      <c r="Y5" s="10"/>
      <c r="Z5" s="10"/>
      <c r="AA5" s="11"/>
      <c r="AB5" s="10">
        <f>IF(O5="ไม่ครบ",1,0)</f>
        <v>0</v>
      </c>
      <c r="AC5" s="10">
        <f>IF(O5="พบ",1,0)</f>
        <v>0</v>
      </c>
      <c r="AD5" s="10">
        <f>IF(R5="ไม่ครบ",1,0)</f>
        <v>0</v>
      </c>
      <c r="AE5" s="10">
        <f>IF(S5="ไม่ถูกต้อง",1,0)</f>
        <v>0</v>
      </c>
      <c r="AF5" s="39">
        <f>IF(SUM(AB5:AE5)&gt;0,(1),(0))</f>
        <v>0</v>
      </c>
      <c r="AG5" s="10">
        <f>IF(M5="มี NCR",1,0)</f>
        <v>0</v>
      </c>
      <c r="AH5" s="10">
        <f>IF(N5="มีการเครมสินค้า",1,0)</f>
        <v>0</v>
      </c>
      <c r="AI5" s="39">
        <f>IF(SUM(AG5:AH5)&gt;0,(1),(0))</f>
        <v>0</v>
      </c>
      <c r="AJ5" s="39">
        <f>IF(T5="ไม่ใช่",1,0)</f>
        <v>0</v>
      </c>
      <c r="AK5" s="39">
        <f>IF(M5="มี NCR ปัญหาเดิม",1,0)</f>
        <v>0</v>
      </c>
      <c r="AL5" s="39">
        <f>IF(Q5="พบ",1,0)</f>
        <v>0</v>
      </c>
      <c r="AM5" s="39">
        <f t="shared" ref="AM5:AR7" si="5">IF(V5="ใช่",1,0)</f>
        <v>0</v>
      </c>
      <c r="AN5" s="39">
        <f t="shared" si="5"/>
        <v>0</v>
      </c>
      <c r="AO5" s="39">
        <f t="shared" si="5"/>
        <v>0</v>
      </c>
      <c r="AP5" s="39">
        <f t="shared" si="5"/>
        <v>0</v>
      </c>
      <c r="AQ5" s="39">
        <f t="shared" si="5"/>
        <v>0</v>
      </c>
      <c r="AR5" s="39">
        <f t="shared" si="5"/>
        <v>0</v>
      </c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  <c r="BJ5" s="10"/>
      <c r="BK5" s="10"/>
      <c r="BL5" s="10"/>
      <c r="BM5" s="10"/>
      <c r="BN5" s="10"/>
      <c r="BO5" s="10"/>
      <c r="BP5" s="10">
        <f>IF(U5="ให้ความร่วมมือ",1,0)</f>
        <v>0</v>
      </c>
      <c r="BQ5" s="21">
        <f>DATE(YEAR(L5),MONTH(L5),1)</f>
        <v>1</v>
      </c>
      <c r="BR5" s="22">
        <f>LOOKUP(MONTH(K5),{1,1;2,1;3,1;4,1;5,1;6,1;7,2;8,2;9,2;10,2;11,2;12,2})</f>
        <v>2</v>
      </c>
      <c r="BS5" s="16" t="str">
        <f>G5&amp;" - "&amp;" Quarter "&amp;BR5</f>
        <v>Seven -  Quarter 2</v>
      </c>
      <c r="BT5" s="9">
        <f>LOOKUP(MONTH(L5),{1,1;2,2;3,3;4,4;5,5;6,6;7,7;8,8;9,9;10,10;11,11;12,12})</f>
        <v>1</v>
      </c>
      <c r="BU5" s="16" t="str">
        <f>DataInput!$G5&amp;" เดือน "&amp;BT5</f>
        <v>Seven เดือน 1</v>
      </c>
      <c r="BV5" s="40" t="str">
        <f>TEXT(L5,"mmmm")</f>
        <v>January</v>
      </c>
    </row>
    <row r="6" spans="1:74" ht="18">
      <c r="A6" s="43"/>
      <c r="B6" s="9">
        <f>IF(C6&gt;"",(B5+1),(""))</f>
        <v>3</v>
      </c>
      <c r="C6" s="16" t="s">
        <v>128</v>
      </c>
      <c r="D6" s="16" t="s">
        <v>131</v>
      </c>
      <c r="E6" s="17">
        <v>43448</v>
      </c>
      <c r="F6" s="18" t="s">
        <v>114</v>
      </c>
      <c r="G6" s="18" t="s">
        <v>116</v>
      </c>
      <c r="H6" s="23">
        <v>10</v>
      </c>
      <c r="I6" s="20">
        <v>15</v>
      </c>
      <c r="K6" s="17">
        <v>43449</v>
      </c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0">
        <f>IF(O6="ไม่ครบ",1,0)</f>
        <v>0</v>
      </c>
      <c r="AC6" s="10">
        <f>IF(O6="พบ",1,0)</f>
        <v>0</v>
      </c>
      <c r="AD6" s="10">
        <f>IF(R6="ไม่ครบ",1,0)</f>
        <v>0</v>
      </c>
      <c r="AE6" s="10">
        <f>IF(S6="ไม่ถูกต้อง",1,0)</f>
        <v>0</v>
      </c>
      <c r="AF6" s="39">
        <f>IF(SUM(AB6:AE6)&gt;0,(1),(0))</f>
        <v>0</v>
      </c>
      <c r="AG6" s="10">
        <f>IF(M6="มี NCR",1,0)</f>
        <v>0</v>
      </c>
      <c r="AH6" s="10">
        <f>IF(N6="มีการเครมสินค้า",1,0)</f>
        <v>0</v>
      </c>
      <c r="AI6" s="39">
        <f>IF(SUM(AG6:AH6)&gt;0,(1),(0))</f>
        <v>0</v>
      </c>
      <c r="AJ6" s="39">
        <f>IF(T6="ไม่ใช่",1,0)</f>
        <v>0</v>
      </c>
      <c r="AK6" s="39">
        <f>IF(M6="มี NCR ปัญหาเดิม",1,0)</f>
        <v>0</v>
      </c>
      <c r="AL6" s="39">
        <f>IF(Q6="พบ",1,0)</f>
        <v>0</v>
      </c>
      <c r="AM6" s="39">
        <f t="shared" si="5"/>
        <v>0</v>
      </c>
      <c r="AN6" s="39">
        <f t="shared" si="5"/>
        <v>0</v>
      </c>
      <c r="AO6" s="39">
        <f t="shared" si="5"/>
        <v>0</v>
      </c>
      <c r="AP6" s="39">
        <f t="shared" si="5"/>
        <v>0</v>
      </c>
      <c r="AQ6" s="39">
        <f t="shared" si="5"/>
        <v>0</v>
      </c>
      <c r="AR6" s="39">
        <f t="shared" si="5"/>
        <v>0</v>
      </c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>
        <f>IF(U6="ให้ความร่วมมือ",1,0)</f>
        <v>0</v>
      </c>
      <c r="BQ6" s="21">
        <f>DATE(YEAR(L6),MONTH(L6),1)</f>
        <v>1</v>
      </c>
      <c r="BR6" s="22">
        <f>LOOKUP(MONTH(K6),{1,1;2,1;3,1;4,1;5,1;6,1;7,2;8,2;9,2;10,2;11,2;12,2})</f>
        <v>2</v>
      </c>
      <c r="BS6" s="16" t="str">
        <f>G6&amp;" - "&amp;" Quarter "&amp;BR6</f>
        <v>Seven -  Quarter 2</v>
      </c>
      <c r="BT6" s="9">
        <f>LOOKUP(MONTH(L6),{1,1;2,2;3,3;4,4;5,5;6,6;7,7;8,8;9,9;10,10;11,11;12,12})</f>
        <v>1</v>
      </c>
      <c r="BU6" s="16" t="str">
        <f>DataInput!$G6&amp;" เดือน "&amp;BT6</f>
        <v>Seven เดือน 1</v>
      </c>
      <c r="BV6" s="40" t="str">
        <f>TEXT(L6,"mmmm")</f>
        <v>January</v>
      </c>
    </row>
    <row r="7" spans="1:74" ht="18">
      <c r="A7" s="43"/>
      <c r="B7" s="9">
        <f>IF(C7&gt;"",(B6+1),(""))</f>
        <v>4</v>
      </c>
      <c r="C7" s="16" t="s">
        <v>129</v>
      </c>
      <c r="D7" s="16" t="s">
        <v>132</v>
      </c>
      <c r="E7" s="17">
        <v>43448</v>
      </c>
      <c r="F7" s="18" t="s">
        <v>112</v>
      </c>
      <c r="G7" s="18" t="s">
        <v>116</v>
      </c>
      <c r="H7" s="23">
        <v>10</v>
      </c>
      <c r="I7" s="20">
        <v>12</v>
      </c>
      <c r="K7" s="17">
        <v>43449</v>
      </c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0">
        <f>IF(O7="ไม่ครบ",1,0)</f>
        <v>0</v>
      </c>
      <c r="AC7" s="10">
        <f>IF(O7="พบ",1,0)</f>
        <v>0</v>
      </c>
      <c r="AD7" s="10">
        <f>IF(R7="ไม่ครบ",1,0)</f>
        <v>0</v>
      </c>
      <c r="AE7" s="10">
        <f>IF(S7="ไม่ถูกต้อง",1,0)</f>
        <v>0</v>
      </c>
      <c r="AF7" s="39">
        <f>IF(SUM(AB7:AE7)&gt;0,(1),(0))</f>
        <v>0</v>
      </c>
      <c r="AG7" s="10">
        <f>IF(M7="มี NCR",1,0)</f>
        <v>0</v>
      </c>
      <c r="AH7" s="10">
        <f>IF(N7="มีการเครมสินค้า",1,0)</f>
        <v>0</v>
      </c>
      <c r="AI7" s="39">
        <f>IF(SUM(AG7:AH7)&gt;0,(1),(0))</f>
        <v>0</v>
      </c>
      <c r="AJ7" s="39">
        <f>IF(T7="ไม่ใช่",1,0)</f>
        <v>0</v>
      </c>
      <c r="AK7" s="39">
        <f>IF(M7="มี NCR ปัญหาเดิม",1,0)</f>
        <v>0</v>
      </c>
      <c r="AL7" s="39">
        <f>IF(Q7="พบ",1,0)</f>
        <v>0</v>
      </c>
      <c r="AM7" s="39">
        <f t="shared" si="5"/>
        <v>0</v>
      </c>
      <c r="AN7" s="39">
        <f t="shared" si="5"/>
        <v>0</v>
      </c>
      <c r="AO7" s="39">
        <f t="shared" si="5"/>
        <v>0</v>
      </c>
      <c r="AP7" s="39">
        <f t="shared" si="5"/>
        <v>0</v>
      </c>
      <c r="AQ7" s="39">
        <f t="shared" si="5"/>
        <v>0</v>
      </c>
      <c r="AR7" s="39">
        <f t="shared" si="5"/>
        <v>0</v>
      </c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  <c r="BF7" s="10"/>
      <c r="BG7" s="10"/>
      <c r="BH7" s="10"/>
      <c r="BI7" s="10"/>
      <c r="BJ7" s="10"/>
      <c r="BK7" s="10"/>
      <c r="BL7" s="10"/>
      <c r="BM7" s="10"/>
      <c r="BN7" s="10"/>
      <c r="BO7" s="10"/>
      <c r="BP7" s="10">
        <f>IF(U7="ให้ความร่วมมือ",1,0)</f>
        <v>0</v>
      </c>
      <c r="BQ7" s="21">
        <f>DATE(YEAR(L7),MONTH(L7),1)</f>
        <v>1</v>
      </c>
      <c r="BR7" s="22">
        <f>LOOKUP(MONTH(K7),{1,1;2,1;3,1;4,1;5,1;6,1;7,2;8,2;9,2;10,2;11,2;12,2})</f>
        <v>2</v>
      </c>
      <c r="BS7" s="16" t="str">
        <f>G7&amp;" - "&amp;" Quarter "&amp;BR7</f>
        <v>Seven -  Quarter 2</v>
      </c>
      <c r="BT7" s="9">
        <f>LOOKUP(MONTH(L7),{1,1;2,2;3,3;4,4;5,5;6,6;7,7;8,8;9,9;10,10;11,11;12,12})</f>
        <v>1</v>
      </c>
      <c r="BU7" s="16" t="str">
        <f>DataInput!$G7&amp;" เดือน "&amp;BT7</f>
        <v>Seven เดือน 1</v>
      </c>
      <c r="BV7" s="40" t="str">
        <f>TEXT(L7,"mmmm")</f>
        <v>January</v>
      </c>
    </row>
    <row r="8" spans="1:74" ht="18">
      <c r="A8" s="43"/>
      <c r="B8" s="9">
        <f>IF(C8&gt;"",(B7+1),(""))</f>
        <v>5</v>
      </c>
      <c r="C8" s="16" t="s">
        <v>129</v>
      </c>
      <c r="D8" s="16" t="s">
        <v>132</v>
      </c>
      <c r="E8" s="17">
        <v>43448</v>
      </c>
      <c r="F8" s="18" t="s">
        <v>112</v>
      </c>
      <c r="G8" s="18" t="s">
        <v>116</v>
      </c>
      <c r="H8" s="23">
        <v>10</v>
      </c>
      <c r="I8" s="20">
        <v>30</v>
      </c>
      <c r="K8" s="17">
        <v>43449</v>
      </c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0">
        <f>IF(O8="ไม่ครบ",1,0)</f>
        <v>0</v>
      </c>
      <c r="AC8" s="10">
        <f>IF(O8="พบ",1,0)</f>
        <v>0</v>
      </c>
      <c r="AD8" s="10">
        <f>IF(R8="ไม่ครบ",1,0)</f>
        <v>0</v>
      </c>
      <c r="AE8" s="10">
        <f>IF(S8="ไม่ถูกต้อง",1,0)</f>
        <v>0</v>
      </c>
      <c r="AF8" s="39">
        <f>IF(SUM(AB8:AE8)&gt;0,(1),(0))</f>
        <v>0</v>
      </c>
      <c r="AG8" s="10">
        <f>IF(M8="มี NCR",1,0)</f>
        <v>0</v>
      </c>
      <c r="AH8" s="10">
        <f>IF(N8="มีการเครมสินค้า",1,0)</f>
        <v>0</v>
      </c>
      <c r="AI8" s="39">
        <f>IF(SUM(AG8:AH8)&gt;0,(1),(0))</f>
        <v>0</v>
      </c>
      <c r="AJ8" s="39">
        <f>IF(T8="ไม่ใช่",1,0)</f>
        <v>0</v>
      </c>
      <c r="AK8" s="39">
        <f>IF(M8="มี NCR ปัญหาเดิม",1,0)</f>
        <v>0</v>
      </c>
      <c r="AL8" s="39">
        <f>IF(Q8="พบ",1,0)</f>
        <v>0</v>
      </c>
      <c r="AM8" s="39">
        <f>IF(V8="ใช่",1,0)</f>
        <v>0</v>
      </c>
      <c r="AN8" s="39">
        <f>IF(W8="ใช่",1,0)</f>
        <v>0</v>
      </c>
      <c r="AO8" s="39">
        <f>IF(X8="ใช่",1,0)</f>
        <v>0</v>
      </c>
      <c r="AP8" s="39">
        <f>IF(Y8="ใช่",1,0)</f>
        <v>0</v>
      </c>
      <c r="AQ8" s="39">
        <f>IF(Z8="ใช่",1,0)</f>
        <v>0</v>
      </c>
      <c r="AR8" s="39">
        <f>IF(AA8="ใช่",1,0)</f>
        <v>0</v>
      </c>
      <c r="AS8" s="10"/>
      <c r="AT8" s="10"/>
      <c r="AU8" s="10"/>
      <c r="AV8" s="10"/>
      <c r="AW8" s="10"/>
      <c r="AX8" s="10"/>
      <c r="AY8" s="10"/>
      <c r="AZ8" s="10"/>
      <c r="BA8" s="10"/>
      <c r="BB8" s="10"/>
      <c r="BC8" s="10"/>
      <c r="BD8" s="10"/>
      <c r="BE8" s="10"/>
      <c r="BF8" s="10"/>
      <c r="BG8" s="10"/>
      <c r="BH8" s="10"/>
      <c r="BI8" s="10"/>
      <c r="BJ8" s="10"/>
      <c r="BK8" s="10"/>
      <c r="BL8" s="10"/>
      <c r="BM8" s="10"/>
      <c r="BN8" s="10"/>
      <c r="BO8" s="10"/>
      <c r="BP8" s="10">
        <f>IF(U8="ให้ความร่วมมือ",1,0)</f>
        <v>0</v>
      </c>
      <c r="BQ8" s="21">
        <f>DATE(YEAR(L8),MONTH(L8),1)</f>
        <v>1</v>
      </c>
      <c r="BR8" s="22">
        <f>LOOKUP(MONTH(K8),{1,1;2,1;3,1;4,1;5,1;6,1;7,2;8,2;9,2;10,2;11,2;12,2})</f>
        <v>2</v>
      </c>
      <c r="BS8" s="16" t="str">
        <f>G8&amp;" - "&amp;" Quarter "&amp;BR8</f>
        <v>Seven -  Quarter 2</v>
      </c>
      <c r="BT8" s="9">
        <f>LOOKUP(MONTH(L8),{1,1;2,2;3,3;4,4;5,5;6,6;7,7;8,8;9,9;10,10;11,11;12,12})</f>
        <v>1</v>
      </c>
      <c r="BU8" s="16" t="str">
        <f>DataInput!$G8&amp;" เดือน "&amp;BT8</f>
        <v>Seven เดือน 1</v>
      </c>
      <c r="BV8" s="40" t="str">
        <f>TEXT(L8,"mmmm")</f>
        <v>January</v>
      </c>
    </row>
    <row r="9" spans="1:74">
      <c r="A9" s="43"/>
      <c r="H9" s="23"/>
      <c r="BQ9" s="21"/>
      <c r="BR9" s="22"/>
    </row>
    <row r="10" spans="1:74">
      <c r="A10" s="43"/>
      <c r="H10" s="23"/>
      <c r="BQ10" s="21"/>
      <c r="BR10" s="22"/>
    </row>
    <row r="11" spans="1:74">
      <c r="A11" s="43"/>
      <c r="H11" s="23"/>
      <c r="BQ11" s="21"/>
      <c r="BR11" s="22"/>
    </row>
    <row r="12" spans="1:74">
      <c r="A12" s="43"/>
      <c r="H12" s="23"/>
      <c r="BQ12" s="21"/>
      <c r="BR12" s="22"/>
    </row>
    <row r="13" spans="1:74">
      <c r="A13" s="44"/>
      <c r="H13" s="23"/>
      <c r="BQ13" s="21"/>
      <c r="BR13" s="22"/>
    </row>
    <row r="14" spans="1:74">
      <c r="H14" s="23"/>
      <c r="BQ14" s="21"/>
      <c r="BR14" s="22"/>
    </row>
    <row r="15" spans="1:74">
      <c r="H15" s="23"/>
      <c r="BQ15" s="21"/>
      <c r="BR15" s="22"/>
    </row>
    <row r="16" spans="1:74">
      <c r="H16" s="23"/>
      <c r="BQ16" s="21"/>
      <c r="BR16" s="22"/>
    </row>
    <row r="17" spans="8:70">
      <c r="H17" s="23"/>
      <c r="BQ17" s="21"/>
      <c r="BR17" s="22"/>
    </row>
    <row r="18" spans="8:70">
      <c r="H18" s="23"/>
      <c r="BQ18" s="21"/>
      <c r="BR18" s="22"/>
    </row>
    <row r="19" spans="8:70">
      <c r="H19" s="23"/>
      <c r="BQ19" s="21"/>
      <c r="BR19" s="22"/>
    </row>
    <row r="20" spans="8:70">
      <c r="H20" s="23"/>
      <c r="BQ20" s="21"/>
      <c r="BR20" s="22"/>
    </row>
    <row r="21" spans="8:70">
      <c r="H21" s="23"/>
      <c r="BQ21" s="21"/>
      <c r="BR21" s="22"/>
    </row>
    <row r="22" spans="8:70">
      <c r="H22" s="23"/>
      <c r="BQ22" s="21"/>
      <c r="BR22" s="22"/>
    </row>
    <row r="23" spans="8:70">
      <c r="H23" s="23"/>
      <c r="BQ23" s="21"/>
      <c r="BR23" s="22"/>
    </row>
    <row r="24" spans="8:70">
      <c r="H24" s="23"/>
      <c r="BQ24" s="21"/>
      <c r="BR24" s="22"/>
    </row>
    <row r="25" spans="8:70">
      <c r="H25" s="23"/>
      <c r="BQ25" s="21"/>
      <c r="BR25" s="22"/>
    </row>
    <row r="26" spans="8:70">
      <c r="H26" s="23"/>
      <c r="BQ26" s="21"/>
      <c r="BR26" s="22"/>
    </row>
    <row r="27" spans="8:70">
      <c r="H27" s="23"/>
      <c r="BQ27" s="21"/>
      <c r="BR27" s="22"/>
    </row>
    <row r="28" spans="8:70">
      <c r="H28" s="23"/>
      <c r="BQ28" s="21"/>
      <c r="BR28" s="22"/>
    </row>
    <row r="29" spans="8:70">
      <c r="H29" s="23"/>
      <c r="BQ29" s="21"/>
      <c r="BR29" s="22"/>
    </row>
    <row r="30" spans="8:70">
      <c r="H30" s="23"/>
      <c r="BQ30" s="21"/>
      <c r="BR30" s="22"/>
    </row>
    <row r="31" spans="8:70">
      <c r="H31" s="23"/>
      <c r="BQ31" s="21"/>
      <c r="BR31" s="22"/>
    </row>
    <row r="32" spans="8:70">
      <c r="H32" s="23"/>
      <c r="BQ32" s="21"/>
      <c r="BR32" s="22"/>
    </row>
    <row r="33" spans="8:70">
      <c r="H33" s="23"/>
      <c r="BQ33" s="21"/>
      <c r="BR33" s="22"/>
    </row>
    <row r="34" spans="8:70">
      <c r="H34" s="23"/>
      <c r="BQ34" s="21"/>
      <c r="BR34" s="22"/>
    </row>
    <row r="35" spans="8:70">
      <c r="H35" s="23"/>
      <c r="BQ35" s="21"/>
      <c r="BR35" s="22"/>
    </row>
    <row r="36" spans="8:70">
      <c r="H36" s="23"/>
      <c r="BQ36" s="21"/>
      <c r="BR36" s="22"/>
    </row>
    <row r="37" spans="8:70">
      <c r="H37" s="23"/>
      <c r="BQ37" s="21"/>
      <c r="BR37" s="22"/>
    </row>
    <row r="38" spans="8:70">
      <c r="H38" s="23"/>
      <c r="BQ38" s="21"/>
      <c r="BR38" s="22"/>
    </row>
    <row r="39" spans="8:70">
      <c r="H39" s="23"/>
      <c r="BQ39" s="21"/>
      <c r="BR39" s="22"/>
    </row>
    <row r="40" spans="8:70">
      <c r="H40" s="23"/>
      <c r="BQ40" s="21"/>
      <c r="BR40" s="22"/>
    </row>
    <row r="41" spans="8:70">
      <c r="H41" s="23"/>
      <c r="BQ41" s="21"/>
      <c r="BR41" s="22"/>
    </row>
    <row r="42" spans="8:70">
      <c r="H42" s="23"/>
      <c r="BQ42" s="21"/>
      <c r="BR42" s="22"/>
    </row>
    <row r="43" spans="8:70">
      <c r="H43" s="23"/>
      <c r="BQ43" s="21"/>
      <c r="BR43" s="22"/>
    </row>
    <row r="44" spans="8:70">
      <c r="H44" s="23"/>
      <c r="BQ44" s="21"/>
      <c r="BR44" s="22"/>
    </row>
    <row r="45" spans="8:70">
      <c r="H45" s="23"/>
      <c r="BQ45" s="21"/>
      <c r="BR45" s="22"/>
    </row>
    <row r="46" spans="8:70">
      <c r="H46" s="23"/>
      <c r="BQ46" s="21"/>
      <c r="BR46" s="22"/>
    </row>
    <row r="47" spans="8:70">
      <c r="H47" s="23"/>
      <c r="BQ47" s="21"/>
      <c r="BR47" s="22"/>
    </row>
    <row r="48" spans="8:70">
      <c r="H48" s="23"/>
      <c r="BQ48" s="21"/>
      <c r="BR48" s="22"/>
    </row>
    <row r="49" spans="8:70">
      <c r="H49" s="23"/>
      <c r="BQ49" s="21"/>
      <c r="BR49" s="22"/>
    </row>
    <row r="50" spans="8:70">
      <c r="H50" s="23"/>
      <c r="BQ50" s="21"/>
      <c r="BR50" s="22"/>
    </row>
    <row r="51" spans="8:70">
      <c r="H51" s="23"/>
      <c r="BQ51" s="21"/>
      <c r="BR51" s="22"/>
    </row>
    <row r="52" spans="8:70">
      <c r="H52" s="23"/>
      <c r="BQ52" s="21"/>
      <c r="BR52" s="22"/>
    </row>
    <row r="53" spans="8:70">
      <c r="H53" s="23"/>
      <c r="BQ53" s="21"/>
      <c r="BR53" s="22"/>
    </row>
    <row r="54" spans="8:70">
      <c r="H54" s="23"/>
      <c r="BQ54" s="21"/>
      <c r="BR54" s="22"/>
    </row>
    <row r="55" spans="8:70">
      <c r="H55" s="23"/>
      <c r="BQ55" s="21"/>
      <c r="BR55" s="22"/>
    </row>
    <row r="56" spans="8:70">
      <c r="H56" s="23"/>
      <c r="BQ56" s="21"/>
      <c r="BR56" s="22"/>
    </row>
    <row r="57" spans="8:70">
      <c r="H57" s="23"/>
      <c r="BQ57" s="21"/>
      <c r="BR57" s="22"/>
    </row>
    <row r="58" spans="8:70">
      <c r="H58" s="23"/>
      <c r="BQ58" s="21"/>
      <c r="BR58" s="22"/>
    </row>
    <row r="59" spans="8:70">
      <c r="H59" s="23"/>
      <c r="BQ59" s="21"/>
      <c r="BR59" s="22"/>
    </row>
    <row r="60" spans="8:70">
      <c r="H60" s="23"/>
      <c r="BQ60" s="21"/>
      <c r="BR60" s="22"/>
    </row>
    <row r="61" spans="8:70">
      <c r="H61" s="23"/>
      <c r="BQ61" s="21"/>
      <c r="BR61" s="22"/>
    </row>
    <row r="62" spans="8:70">
      <c r="H62" s="23"/>
      <c r="BQ62" s="21"/>
      <c r="BR62" s="22"/>
    </row>
    <row r="63" spans="8:70">
      <c r="H63" s="23"/>
      <c r="BQ63" s="21"/>
      <c r="BR63" s="22"/>
    </row>
    <row r="64" spans="8:70">
      <c r="H64" s="23"/>
      <c r="BQ64" s="21"/>
      <c r="BR64" s="22"/>
    </row>
    <row r="65" spans="8:70">
      <c r="H65" s="23"/>
      <c r="BQ65" s="21"/>
      <c r="BR65" s="22"/>
    </row>
    <row r="66" spans="8:70">
      <c r="H66" s="23"/>
      <c r="BQ66" s="21"/>
      <c r="BR66" s="22"/>
    </row>
    <row r="67" spans="8:70">
      <c r="H67" s="23"/>
      <c r="BQ67" s="21"/>
      <c r="BR67" s="22"/>
    </row>
    <row r="68" spans="8:70">
      <c r="H68" s="23"/>
      <c r="BQ68" s="21"/>
      <c r="BR68" s="22"/>
    </row>
    <row r="69" spans="8:70">
      <c r="H69" s="23"/>
      <c r="BQ69" s="21"/>
      <c r="BR69" s="22"/>
    </row>
    <row r="70" spans="8:70">
      <c r="H70" s="23"/>
      <c r="BQ70" s="21"/>
      <c r="BR70" s="22"/>
    </row>
    <row r="71" spans="8:70">
      <c r="H71" s="23"/>
      <c r="BQ71" s="21"/>
      <c r="BR71" s="22"/>
    </row>
    <row r="72" spans="8:70">
      <c r="H72" s="23"/>
      <c r="BQ72" s="21"/>
      <c r="BR72" s="22"/>
    </row>
    <row r="73" spans="8:70">
      <c r="H73" s="23"/>
      <c r="BQ73" s="21"/>
      <c r="BR73" s="22"/>
    </row>
    <row r="74" spans="8:70">
      <c r="H74" s="23"/>
      <c r="BQ74" s="21"/>
      <c r="BR74" s="22"/>
    </row>
    <row r="75" spans="8:70">
      <c r="H75" s="23"/>
      <c r="BQ75" s="21"/>
      <c r="BR75" s="22"/>
    </row>
    <row r="76" spans="8:70">
      <c r="H76" s="23"/>
      <c r="BQ76" s="21"/>
      <c r="BR76" s="22"/>
    </row>
    <row r="77" spans="8:70">
      <c r="H77" s="23"/>
      <c r="BQ77" s="21"/>
      <c r="BR77" s="22"/>
    </row>
    <row r="78" spans="8:70">
      <c r="H78" s="23"/>
      <c r="BQ78" s="21"/>
      <c r="BR78" s="22"/>
    </row>
    <row r="79" spans="8:70">
      <c r="H79" s="23"/>
      <c r="BQ79" s="21"/>
      <c r="BR79" s="22"/>
    </row>
    <row r="80" spans="8:70">
      <c r="H80" s="23"/>
      <c r="BQ80" s="21"/>
      <c r="BR80" s="22"/>
    </row>
    <row r="81" spans="8:70">
      <c r="H81" s="23"/>
      <c r="BQ81" s="21"/>
      <c r="BR81" s="22"/>
    </row>
    <row r="82" spans="8:70">
      <c r="H82" s="23"/>
      <c r="BQ82" s="21"/>
      <c r="BR82" s="22"/>
    </row>
    <row r="83" spans="8:70">
      <c r="H83" s="23"/>
      <c r="BQ83" s="21"/>
      <c r="BR83" s="22"/>
    </row>
    <row r="84" spans="8:70">
      <c r="H84" s="23"/>
      <c r="BQ84" s="21"/>
      <c r="BR84" s="22"/>
    </row>
    <row r="85" spans="8:70">
      <c r="H85" s="23"/>
      <c r="BQ85" s="21"/>
      <c r="BR85" s="22"/>
    </row>
    <row r="86" spans="8:70">
      <c r="H86" s="23"/>
      <c r="BQ86" s="21"/>
      <c r="BR86" s="22"/>
    </row>
    <row r="87" spans="8:70">
      <c r="H87" s="23"/>
      <c r="BQ87" s="21"/>
      <c r="BR87" s="22"/>
    </row>
    <row r="88" spans="8:70">
      <c r="H88" s="23"/>
      <c r="BQ88" s="21"/>
      <c r="BR88" s="22"/>
    </row>
    <row r="89" spans="8:70">
      <c r="H89" s="23"/>
      <c r="BQ89" s="21"/>
      <c r="BR89" s="22"/>
    </row>
    <row r="90" spans="8:70">
      <c r="H90" s="23"/>
      <c r="BQ90" s="21"/>
      <c r="BR90" s="22"/>
    </row>
    <row r="91" spans="8:70">
      <c r="H91" s="23"/>
      <c r="BQ91" s="21"/>
      <c r="BR91" s="22"/>
    </row>
    <row r="92" spans="8:70">
      <c r="H92" s="23"/>
      <c r="BQ92" s="21"/>
      <c r="BR92" s="22"/>
    </row>
    <row r="93" spans="8:70">
      <c r="H93" s="23"/>
      <c r="BQ93" s="21"/>
      <c r="BR93" s="22"/>
    </row>
    <row r="94" spans="8:70">
      <c r="H94" s="23"/>
      <c r="BQ94" s="21"/>
      <c r="BR94" s="22"/>
    </row>
    <row r="95" spans="8:70">
      <c r="H95" s="23"/>
      <c r="BQ95" s="21"/>
      <c r="BR95" s="22"/>
    </row>
    <row r="96" spans="8:70">
      <c r="H96" s="23"/>
      <c r="BQ96" s="21"/>
      <c r="BR96" s="22"/>
    </row>
    <row r="97" spans="8:70">
      <c r="H97" s="23"/>
      <c r="BQ97" s="21"/>
      <c r="BR97" s="22"/>
    </row>
    <row r="98" spans="8:70">
      <c r="H98" s="23"/>
      <c r="BQ98" s="21"/>
      <c r="BR98" s="22"/>
    </row>
    <row r="99" spans="8:70">
      <c r="H99" s="23"/>
      <c r="BQ99" s="21"/>
      <c r="BR99" s="22"/>
    </row>
    <row r="100" spans="8:70">
      <c r="H100" s="23"/>
      <c r="BQ100" s="21"/>
      <c r="BR100" s="22"/>
    </row>
    <row r="101" spans="8:70">
      <c r="H101" s="23"/>
      <c r="BQ101" s="21"/>
      <c r="BR101" s="22"/>
    </row>
    <row r="102" spans="8:70">
      <c r="H102" s="23"/>
      <c r="BQ102" s="21"/>
      <c r="BR102" s="22"/>
    </row>
    <row r="103" spans="8:70">
      <c r="H103" s="23"/>
      <c r="BQ103" s="21"/>
      <c r="BR103" s="22"/>
    </row>
    <row r="104" spans="8:70">
      <c r="H104" s="23"/>
      <c r="BQ104" s="21"/>
      <c r="BR104" s="22"/>
    </row>
    <row r="105" spans="8:70">
      <c r="H105" s="23"/>
      <c r="BQ105" s="21"/>
      <c r="BR105" s="22"/>
    </row>
    <row r="106" spans="8:70">
      <c r="H106" s="23"/>
      <c r="BQ106" s="21"/>
      <c r="BR106" s="22"/>
    </row>
    <row r="107" spans="8:70">
      <c r="H107" s="23"/>
      <c r="BQ107" s="21"/>
      <c r="BR107" s="22"/>
    </row>
    <row r="108" spans="8:70">
      <c r="H108" s="23"/>
      <c r="BQ108" s="21"/>
      <c r="BR108" s="22"/>
    </row>
    <row r="109" spans="8:70">
      <c r="H109" s="23"/>
      <c r="BQ109" s="21"/>
      <c r="BR109" s="22"/>
    </row>
    <row r="110" spans="8:70">
      <c r="H110" s="23"/>
      <c r="BQ110" s="21"/>
      <c r="BR110" s="22"/>
    </row>
    <row r="111" spans="8:70">
      <c r="H111" s="23"/>
      <c r="BQ111" s="21"/>
      <c r="BR111" s="22"/>
    </row>
    <row r="112" spans="8:70">
      <c r="H112" s="23"/>
      <c r="BQ112" s="21"/>
      <c r="BR112" s="22"/>
    </row>
    <row r="113" spans="8:70">
      <c r="H113" s="23"/>
      <c r="BQ113" s="21"/>
      <c r="BR113" s="22"/>
    </row>
    <row r="114" spans="8:70">
      <c r="H114" s="23"/>
      <c r="BQ114" s="21"/>
      <c r="BR114" s="22"/>
    </row>
    <row r="115" spans="8:70">
      <c r="H115" s="23"/>
      <c r="BQ115" s="21"/>
      <c r="BR115" s="22"/>
    </row>
    <row r="116" spans="8:70">
      <c r="H116" s="23"/>
      <c r="BQ116" s="21"/>
      <c r="BR116" s="22"/>
    </row>
    <row r="117" spans="8:70">
      <c r="H117" s="23"/>
      <c r="BQ117" s="21"/>
      <c r="BR117" s="22"/>
    </row>
    <row r="118" spans="8:70">
      <c r="H118" s="23"/>
      <c r="BQ118" s="21"/>
      <c r="BR118" s="22"/>
    </row>
    <row r="119" spans="8:70">
      <c r="H119" s="23"/>
      <c r="BQ119" s="21"/>
      <c r="BR119" s="22"/>
    </row>
    <row r="120" spans="8:70">
      <c r="H120" s="23"/>
      <c r="BQ120" s="21"/>
      <c r="BR120" s="22"/>
    </row>
    <row r="121" spans="8:70">
      <c r="H121" s="23"/>
      <c r="BQ121" s="21"/>
      <c r="BR121" s="22"/>
    </row>
    <row r="122" spans="8:70">
      <c r="H122" s="23"/>
      <c r="BQ122" s="21"/>
      <c r="BR122" s="22"/>
    </row>
    <row r="123" spans="8:70">
      <c r="H123" s="23"/>
      <c r="BQ123" s="21"/>
      <c r="BR123" s="22"/>
    </row>
    <row r="124" spans="8:70">
      <c r="H124" s="23"/>
      <c r="BQ124" s="21"/>
      <c r="BR124" s="22"/>
    </row>
    <row r="125" spans="8:70">
      <c r="H125" s="23"/>
      <c r="BQ125" s="21"/>
      <c r="BR125" s="22"/>
    </row>
    <row r="126" spans="8:70">
      <c r="H126" s="23"/>
      <c r="BQ126" s="21"/>
      <c r="BR126" s="22"/>
    </row>
    <row r="127" spans="8:70">
      <c r="H127" s="23"/>
      <c r="BQ127" s="21"/>
      <c r="BR127" s="22"/>
    </row>
    <row r="128" spans="8:70">
      <c r="H128" s="23"/>
      <c r="BQ128" s="21"/>
      <c r="BR128" s="22"/>
    </row>
    <row r="129" spans="8:70">
      <c r="H129" s="23"/>
      <c r="BQ129" s="21"/>
      <c r="BR129" s="22"/>
    </row>
    <row r="130" spans="8:70">
      <c r="H130" s="23"/>
      <c r="BQ130" s="21"/>
      <c r="BR130" s="22"/>
    </row>
    <row r="131" spans="8:70">
      <c r="H131" s="23"/>
      <c r="BQ131" s="21"/>
      <c r="BR131" s="22"/>
    </row>
    <row r="132" spans="8:70">
      <c r="H132" s="23"/>
      <c r="BQ132" s="21"/>
      <c r="BR132" s="22"/>
    </row>
    <row r="133" spans="8:70">
      <c r="H133" s="23"/>
      <c r="BQ133" s="21"/>
      <c r="BR133" s="22"/>
    </row>
    <row r="134" spans="8:70">
      <c r="H134" s="23"/>
      <c r="BQ134" s="21"/>
      <c r="BR134" s="22"/>
    </row>
    <row r="135" spans="8:70">
      <c r="H135" s="23"/>
      <c r="BQ135" s="21"/>
      <c r="BR135" s="22"/>
    </row>
    <row r="136" spans="8:70">
      <c r="H136" s="23"/>
      <c r="BQ136" s="21"/>
      <c r="BR136" s="22"/>
    </row>
    <row r="137" spans="8:70">
      <c r="H137" s="23"/>
      <c r="BQ137" s="21"/>
      <c r="BR137" s="22"/>
    </row>
    <row r="138" spans="8:70">
      <c r="H138" s="23"/>
      <c r="BQ138" s="21"/>
      <c r="BR138" s="22"/>
    </row>
    <row r="139" spans="8:70">
      <c r="H139" s="23"/>
      <c r="BQ139" s="21"/>
      <c r="BR139" s="22"/>
    </row>
    <row r="140" spans="8:70">
      <c r="H140" s="23"/>
      <c r="BQ140" s="21"/>
      <c r="BR140" s="22"/>
    </row>
    <row r="141" spans="8:70">
      <c r="H141" s="23"/>
      <c r="BQ141" s="21"/>
      <c r="BR141" s="22"/>
    </row>
    <row r="142" spans="8:70">
      <c r="H142" s="23"/>
      <c r="BQ142" s="21"/>
      <c r="BR142" s="22"/>
    </row>
    <row r="143" spans="8:70">
      <c r="H143" s="23"/>
      <c r="BQ143" s="21"/>
      <c r="BR143" s="22"/>
    </row>
    <row r="144" spans="8:70">
      <c r="H144" s="23"/>
      <c r="BQ144" s="21"/>
      <c r="BR144" s="22"/>
    </row>
    <row r="145" spans="8:70">
      <c r="H145" s="23"/>
      <c r="BQ145" s="21"/>
      <c r="BR145" s="22"/>
    </row>
    <row r="146" spans="8:70">
      <c r="H146" s="23"/>
      <c r="BQ146" s="21"/>
      <c r="BR146" s="22"/>
    </row>
    <row r="147" spans="8:70">
      <c r="H147" s="23"/>
      <c r="BQ147" s="21"/>
      <c r="BR147" s="22"/>
    </row>
    <row r="148" spans="8:70">
      <c r="H148" s="23"/>
      <c r="BQ148" s="21"/>
      <c r="BR148" s="22"/>
    </row>
    <row r="149" spans="8:70">
      <c r="H149" s="23"/>
      <c r="BQ149" s="21"/>
      <c r="BR149" s="22"/>
    </row>
    <row r="150" spans="8:70">
      <c r="H150" s="23"/>
      <c r="BQ150" s="21"/>
      <c r="BR150" s="22"/>
    </row>
    <row r="151" spans="8:70">
      <c r="H151" s="23"/>
      <c r="BQ151" s="21"/>
      <c r="BR151" s="22"/>
    </row>
    <row r="152" spans="8:70">
      <c r="H152" s="23"/>
      <c r="BQ152" s="21"/>
      <c r="BR152" s="22"/>
    </row>
    <row r="153" spans="8:70">
      <c r="H153" s="23"/>
      <c r="BQ153" s="21"/>
      <c r="BR153" s="22"/>
    </row>
    <row r="154" spans="8:70">
      <c r="H154" s="23"/>
      <c r="BQ154" s="21"/>
      <c r="BR154" s="22"/>
    </row>
    <row r="155" spans="8:70">
      <c r="H155" s="23"/>
      <c r="BQ155" s="21"/>
      <c r="BR155" s="22"/>
    </row>
    <row r="156" spans="8:70">
      <c r="H156" s="23"/>
      <c r="BQ156" s="21"/>
      <c r="BR156" s="22"/>
    </row>
    <row r="157" spans="8:70">
      <c r="H157" s="23"/>
      <c r="BQ157" s="21"/>
      <c r="BR157" s="22"/>
    </row>
    <row r="158" spans="8:70">
      <c r="H158" s="23"/>
      <c r="BQ158" s="21"/>
      <c r="BR158" s="22"/>
    </row>
    <row r="159" spans="8:70">
      <c r="H159" s="23"/>
      <c r="BQ159" s="21"/>
      <c r="BR159" s="22"/>
    </row>
    <row r="160" spans="8:70">
      <c r="H160" s="23"/>
      <c r="BQ160" s="21"/>
      <c r="BR160" s="22"/>
    </row>
    <row r="161" spans="8:70">
      <c r="H161" s="23"/>
      <c r="BQ161" s="21"/>
      <c r="BR161" s="22"/>
    </row>
    <row r="162" spans="8:70">
      <c r="H162" s="23"/>
      <c r="BQ162" s="21"/>
      <c r="BR162" s="22"/>
    </row>
    <row r="163" spans="8:70">
      <c r="H163" s="23"/>
      <c r="BQ163" s="21"/>
      <c r="BR163" s="22"/>
    </row>
    <row r="164" spans="8:70">
      <c r="H164" s="23"/>
      <c r="BQ164" s="21"/>
      <c r="BR164" s="22"/>
    </row>
    <row r="165" spans="8:70">
      <c r="H165" s="23"/>
      <c r="BQ165" s="21"/>
      <c r="BR165" s="22"/>
    </row>
    <row r="166" spans="8:70">
      <c r="H166" s="23"/>
      <c r="BQ166" s="21"/>
      <c r="BR166" s="22"/>
    </row>
    <row r="167" spans="8:70">
      <c r="H167" s="23"/>
      <c r="BQ167" s="21"/>
      <c r="BR167" s="22"/>
    </row>
    <row r="168" spans="8:70">
      <c r="H168" s="23"/>
      <c r="BQ168" s="21"/>
      <c r="BR168" s="22"/>
    </row>
    <row r="169" spans="8:70">
      <c r="H169" s="23"/>
      <c r="BQ169" s="21"/>
      <c r="BR169" s="22"/>
    </row>
    <row r="170" spans="8:70">
      <c r="H170" s="23"/>
      <c r="BQ170" s="21"/>
      <c r="BR170" s="22"/>
    </row>
    <row r="171" spans="8:70">
      <c r="H171" s="23"/>
      <c r="BQ171" s="21"/>
      <c r="BR171" s="22"/>
    </row>
    <row r="172" spans="8:70">
      <c r="H172" s="23"/>
      <c r="BQ172" s="21"/>
      <c r="BR172" s="22"/>
    </row>
    <row r="173" spans="8:70">
      <c r="H173" s="23"/>
      <c r="BQ173" s="21"/>
      <c r="BR173" s="22"/>
    </row>
    <row r="174" spans="8:70">
      <c r="H174" s="23"/>
      <c r="BQ174" s="21"/>
      <c r="BR174" s="22"/>
    </row>
    <row r="175" spans="8:70">
      <c r="H175" s="23"/>
      <c r="BQ175" s="21"/>
      <c r="BR175" s="22"/>
    </row>
    <row r="176" spans="8:70">
      <c r="H176" s="23"/>
      <c r="BQ176" s="21"/>
      <c r="BR176" s="22"/>
    </row>
    <row r="177" spans="8:70">
      <c r="H177" s="23"/>
      <c r="BQ177" s="21"/>
      <c r="BR177" s="22"/>
    </row>
    <row r="178" spans="8:70">
      <c r="H178" s="23"/>
      <c r="BQ178" s="21"/>
      <c r="BR178" s="22"/>
    </row>
    <row r="179" spans="8:70">
      <c r="H179" s="23"/>
      <c r="BQ179" s="21"/>
      <c r="BR179" s="22"/>
    </row>
    <row r="180" spans="8:70">
      <c r="H180" s="23"/>
      <c r="BQ180" s="21"/>
      <c r="BR180" s="22"/>
    </row>
    <row r="181" spans="8:70">
      <c r="H181" s="23"/>
      <c r="BQ181" s="21"/>
      <c r="BR181" s="22"/>
    </row>
    <row r="182" spans="8:70">
      <c r="H182" s="23"/>
      <c r="BQ182" s="21"/>
      <c r="BR182" s="22"/>
    </row>
    <row r="183" spans="8:70">
      <c r="H183" s="23"/>
      <c r="BQ183" s="21"/>
      <c r="BR183" s="22"/>
    </row>
    <row r="184" spans="8:70">
      <c r="H184" s="23"/>
      <c r="BQ184" s="21"/>
      <c r="BR184" s="22"/>
    </row>
    <row r="185" spans="8:70">
      <c r="H185" s="23"/>
      <c r="BQ185" s="21"/>
      <c r="BR185" s="22"/>
    </row>
    <row r="186" spans="8:70">
      <c r="H186" s="23"/>
      <c r="BQ186" s="21"/>
      <c r="BR186" s="22"/>
    </row>
    <row r="187" spans="8:70">
      <c r="H187" s="23"/>
      <c r="BQ187" s="21"/>
      <c r="BR187" s="22"/>
    </row>
    <row r="188" spans="8:70">
      <c r="H188" s="23"/>
      <c r="BQ188" s="21"/>
      <c r="BR188" s="22"/>
    </row>
    <row r="189" spans="8:70">
      <c r="H189" s="23"/>
      <c r="BQ189" s="21"/>
      <c r="BR189" s="22"/>
    </row>
    <row r="190" spans="8:70">
      <c r="H190" s="23"/>
      <c r="BQ190" s="21"/>
      <c r="BR190" s="22"/>
    </row>
    <row r="191" spans="8:70">
      <c r="H191" s="23"/>
      <c r="BQ191" s="21"/>
      <c r="BR191" s="22"/>
    </row>
    <row r="192" spans="8:70">
      <c r="H192" s="23"/>
      <c r="BQ192" s="21"/>
      <c r="BR192" s="22"/>
    </row>
    <row r="193" spans="8:70">
      <c r="H193" s="23"/>
      <c r="BQ193" s="21"/>
      <c r="BR193" s="22"/>
    </row>
    <row r="194" spans="8:70">
      <c r="H194" s="23"/>
      <c r="BQ194" s="21"/>
      <c r="BR194" s="22"/>
    </row>
    <row r="195" spans="8:70">
      <c r="H195" s="23"/>
      <c r="BQ195" s="21"/>
      <c r="BR195" s="22"/>
    </row>
    <row r="196" spans="8:70">
      <c r="H196" s="23"/>
      <c r="BQ196" s="21"/>
      <c r="BR196" s="22"/>
    </row>
    <row r="197" spans="8:70">
      <c r="H197" s="23"/>
      <c r="BQ197" s="21"/>
      <c r="BR197" s="22"/>
    </row>
    <row r="198" spans="8:70">
      <c r="H198" s="23"/>
      <c r="BQ198" s="21"/>
      <c r="BR198" s="22"/>
    </row>
    <row r="199" spans="8:70">
      <c r="H199" s="23"/>
      <c r="BQ199" s="21"/>
      <c r="BR199" s="22"/>
    </row>
    <row r="200" spans="8:70">
      <c r="H200" s="23"/>
      <c r="BQ200" s="21"/>
      <c r="BR200" s="22"/>
    </row>
    <row r="201" spans="8:70">
      <c r="H201" s="23"/>
      <c r="BQ201" s="21"/>
      <c r="BR201" s="22"/>
    </row>
    <row r="202" spans="8:70">
      <c r="H202" s="23"/>
      <c r="BQ202" s="21"/>
      <c r="BR202" s="22"/>
    </row>
    <row r="203" spans="8:70">
      <c r="H203" s="23"/>
      <c r="BQ203" s="21"/>
      <c r="BR203" s="22"/>
    </row>
    <row r="204" spans="8:70">
      <c r="H204" s="23"/>
      <c r="BQ204" s="21"/>
      <c r="BR204" s="22"/>
    </row>
    <row r="205" spans="8:70">
      <c r="H205" s="23"/>
      <c r="BQ205" s="21"/>
      <c r="BR205" s="22"/>
    </row>
    <row r="206" spans="8:70">
      <c r="H206" s="23"/>
      <c r="BQ206" s="21"/>
      <c r="BR206" s="22"/>
    </row>
    <row r="207" spans="8:70">
      <c r="H207" s="23"/>
      <c r="BQ207" s="21"/>
      <c r="BR207" s="22"/>
    </row>
    <row r="208" spans="8:70">
      <c r="H208" s="23"/>
      <c r="BQ208" s="21"/>
      <c r="BR208" s="22"/>
    </row>
    <row r="209" spans="8:70">
      <c r="H209" s="23"/>
      <c r="BQ209" s="21"/>
      <c r="BR209" s="22"/>
    </row>
    <row r="210" spans="8:70">
      <c r="H210" s="23"/>
      <c r="BQ210" s="21"/>
      <c r="BR210" s="22"/>
    </row>
    <row r="211" spans="8:70">
      <c r="H211" s="23"/>
      <c r="BQ211" s="21"/>
      <c r="BR211" s="22"/>
    </row>
    <row r="212" spans="8:70">
      <c r="H212" s="23"/>
      <c r="BQ212" s="21"/>
      <c r="BR212" s="22"/>
    </row>
    <row r="213" spans="8:70">
      <c r="H213" s="23"/>
      <c r="BQ213" s="21"/>
      <c r="BR213" s="22"/>
    </row>
    <row r="214" spans="8:70">
      <c r="H214" s="23"/>
      <c r="BQ214" s="21"/>
      <c r="BR214" s="22"/>
    </row>
    <row r="215" spans="8:70">
      <c r="H215" s="23"/>
      <c r="BQ215" s="21"/>
      <c r="BR215" s="22"/>
    </row>
    <row r="216" spans="8:70">
      <c r="H216" s="23"/>
      <c r="BQ216" s="21"/>
      <c r="BR216" s="22"/>
    </row>
    <row r="217" spans="8:70">
      <c r="H217" s="23"/>
      <c r="BQ217" s="21"/>
      <c r="BR217" s="22"/>
    </row>
    <row r="218" spans="8:70">
      <c r="H218" s="23"/>
      <c r="BQ218" s="21"/>
      <c r="BR218" s="22"/>
    </row>
    <row r="219" spans="8:70">
      <c r="H219" s="23"/>
      <c r="BQ219" s="21"/>
      <c r="BR219" s="22"/>
    </row>
    <row r="220" spans="8:70">
      <c r="H220" s="23"/>
      <c r="BQ220" s="21"/>
      <c r="BR220" s="22"/>
    </row>
    <row r="221" spans="8:70">
      <c r="H221" s="23"/>
      <c r="BQ221" s="21"/>
      <c r="BR221" s="22"/>
    </row>
    <row r="222" spans="8:70">
      <c r="H222" s="23"/>
      <c r="BQ222" s="21"/>
      <c r="BR222" s="22"/>
    </row>
    <row r="223" spans="8:70">
      <c r="H223" s="23"/>
      <c r="BQ223" s="21"/>
      <c r="BR223" s="22"/>
    </row>
    <row r="224" spans="8:70">
      <c r="H224" s="23"/>
      <c r="BQ224" s="21"/>
      <c r="BR224" s="22"/>
    </row>
    <row r="225" spans="8:70">
      <c r="H225" s="23"/>
      <c r="BQ225" s="21"/>
      <c r="BR225" s="22"/>
    </row>
    <row r="226" spans="8:70">
      <c r="H226" s="23"/>
      <c r="BQ226" s="21"/>
      <c r="BR226" s="22"/>
    </row>
    <row r="227" spans="8:70">
      <c r="H227" s="23"/>
      <c r="BQ227" s="21"/>
      <c r="BR227" s="22"/>
    </row>
    <row r="228" spans="8:70">
      <c r="H228" s="23"/>
      <c r="BQ228" s="21"/>
      <c r="BR228" s="22"/>
    </row>
    <row r="229" spans="8:70">
      <c r="H229" s="23"/>
      <c r="BQ229" s="21"/>
      <c r="BR229" s="22"/>
    </row>
    <row r="230" spans="8:70">
      <c r="H230" s="23"/>
      <c r="BQ230" s="21"/>
      <c r="BR230" s="22"/>
    </row>
    <row r="231" spans="8:70">
      <c r="H231" s="23"/>
      <c r="BQ231" s="21"/>
      <c r="BR231" s="22"/>
    </row>
    <row r="232" spans="8:70">
      <c r="H232" s="23"/>
      <c r="BQ232" s="21"/>
      <c r="BR232" s="22"/>
    </row>
    <row r="233" spans="8:70">
      <c r="H233" s="23"/>
      <c r="BQ233" s="21"/>
      <c r="BR233" s="22"/>
    </row>
    <row r="234" spans="8:70">
      <c r="H234" s="23"/>
      <c r="BQ234" s="21"/>
      <c r="BR234" s="22"/>
    </row>
    <row r="235" spans="8:70">
      <c r="H235" s="23"/>
      <c r="BQ235" s="21"/>
      <c r="BR235" s="22"/>
    </row>
    <row r="236" spans="8:70">
      <c r="H236" s="23"/>
      <c r="BQ236" s="21"/>
      <c r="BR236" s="22"/>
    </row>
    <row r="237" spans="8:70">
      <c r="H237" s="23"/>
      <c r="BQ237" s="21"/>
      <c r="BR237" s="22"/>
    </row>
    <row r="238" spans="8:70">
      <c r="H238" s="23"/>
      <c r="BQ238" s="21"/>
      <c r="BR238" s="22"/>
    </row>
    <row r="239" spans="8:70">
      <c r="H239" s="23"/>
      <c r="BQ239" s="21"/>
      <c r="BR239" s="22"/>
    </row>
    <row r="240" spans="8:70">
      <c r="H240" s="23"/>
      <c r="BQ240" s="21"/>
      <c r="BR240" s="22"/>
    </row>
    <row r="241" spans="8:70">
      <c r="H241" s="23"/>
      <c r="BQ241" s="21"/>
      <c r="BR241" s="22"/>
    </row>
    <row r="242" spans="8:70">
      <c r="H242" s="23"/>
      <c r="BQ242" s="21"/>
      <c r="BR242" s="22"/>
    </row>
    <row r="243" spans="8:70">
      <c r="H243" s="23"/>
      <c r="BQ243" s="21"/>
      <c r="BR243" s="22"/>
    </row>
    <row r="244" spans="8:70">
      <c r="H244" s="23"/>
      <c r="BQ244" s="21"/>
      <c r="BR244" s="22"/>
    </row>
    <row r="245" spans="8:70">
      <c r="H245" s="23"/>
      <c r="BQ245" s="21"/>
      <c r="BR245" s="22"/>
    </row>
    <row r="246" spans="8:70">
      <c r="H246" s="23"/>
      <c r="BQ246" s="21"/>
      <c r="BR246" s="22"/>
    </row>
    <row r="247" spans="8:70">
      <c r="H247" s="23"/>
      <c r="BQ247" s="21"/>
      <c r="BR247" s="22"/>
    </row>
    <row r="248" spans="8:70">
      <c r="H248" s="23"/>
      <c r="BQ248" s="21"/>
      <c r="BR248" s="22"/>
    </row>
    <row r="249" spans="8:70">
      <c r="H249" s="23"/>
      <c r="BQ249" s="21"/>
      <c r="BR249" s="22"/>
    </row>
    <row r="250" spans="8:70">
      <c r="H250" s="23"/>
      <c r="BQ250" s="21"/>
      <c r="BR250" s="22"/>
    </row>
    <row r="251" spans="8:70">
      <c r="H251" s="23"/>
      <c r="BQ251" s="21"/>
      <c r="BR251" s="22"/>
    </row>
    <row r="252" spans="8:70">
      <c r="H252" s="23"/>
      <c r="BQ252" s="21"/>
      <c r="BR252" s="22"/>
    </row>
    <row r="253" spans="8:70">
      <c r="H253" s="23"/>
      <c r="BQ253" s="21"/>
      <c r="BR253" s="22"/>
    </row>
    <row r="254" spans="8:70">
      <c r="H254" s="23"/>
      <c r="BQ254" s="21"/>
      <c r="BR254" s="22"/>
    </row>
    <row r="255" spans="8:70">
      <c r="H255" s="23"/>
      <c r="BQ255" s="21"/>
      <c r="BR255" s="22"/>
    </row>
    <row r="256" spans="8:70">
      <c r="H256" s="23"/>
      <c r="BQ256" s="21"/>
      <c r="BR256" s="22"/>
    </row>
    <row r="257" spans="8:70">
      <c r="H257" s="23"/>
      <c r="BQ257" s="21"/>
      <c r="BR257" s="22"/>
    </row>
    <row r="258" spans="8:70">
      <c r="H258" s="23"/>
      <c r="BQ258" s="21"/>
      <c r="BR258" s="22"/>
    </row>
    <row r="259" spans="8:70">
      <c r="H259" s="23"/>
      <c r="BQ259" s="21"/>
      <c r="BR259" s="22"/>
    </row>
    <row r="260" spans="8:70">
      <c r="H260" s="23"/>
      <c r="BQ260" s="21"/>
      <c r="BR260" s="22"/>
    </row>
    <row r="261" spans="8:70">
      <c r="H261" s="23"/>
      <c r="BQ261" s="21"/>
      <c r="BR261" s="22"/>
    </row>
    <row r="262" spans="8:70">
      <c r="H262" s="23"/>
      <c r="BQ262" s="21"/>
      <c r="BR262" s="22"/>
    </row>
    <row r="263" spans="8:70">
      <c r="H263" s="23"/>
      <c r="BQ263" s="21"/>
      <c r="BR263" s="22"/>
    </row>
    <row r="264" spans="8:70">
      <c r="H264" s="23"/>
      <c r="BQ264" s="21"/>
      <c r="BR264" s="22"/>
    </row>
    <row r="265" spans="8:70">
      <c r="H265" s="23"/>
      <c r="BQ265" s="21"/>
      <c r="BR265" s="22"/>
    </row>
    <row r="266" spans="8:70">
      <c r="H266" s="23"/>
      <c r="BQ266" s="21"/>
      <c r="BR266" s="22"/>
    </row>
    <row r="267" spans="8:70">
      <c r="H267" s="23"/>
      <c r="BQ267" s="21"/>
      <c r="BR267" s="22"/>
    </row>
    <row r="268" spans="8:70">
      <c r="H268" s="23"/>
      <c r="BQ268" s="21"/>
      <c r="BR268" s="22"/>
    </row>
    <row r="269" spans="8:70">
      <c r="H269" s="23"/>
      <c r="BQ269" s="21"/>
      <c r="BR269" s="22"/>
    </row>
    <row r="270" spans="8:70">
      <c r="H270" s="23"/>
      <c r="BQ270" s="21"/>
      <c r="BR270" s="22"/>
    </row>
    <row r="271" spans="8:70">
      <c r="H271" s="23"/>
      <c r="BQ271" s="21"/>
      <c r="BR271" s="22"/>
    </row>
    <row r="272" spans="8:70">
      <c r="H272" s="23"/>
      <c r="BQ272" s="21"/>
      <c r="BR272" s="22"/>
    </row>
    <row r="273" spans="8:70">
      <c r="H273" s="23"/>
      <c r="BQ273" s="21"/>
      <c r="BR273" s="22"/>
    </row>
    <row r="274" spans="8:70">
      <c r="H274" s="23"/>
      <c r="BQ274" s="21"/>
      <c r="BR274" s="22"/>
    </row>
    <row r="275" spans="8:70">
      <c r="H275" s="23"/>
      <c r="BQ275" s="21"/>
      <c r="BR275" s="22"/>
    </row>
    <row r="276" spans="8:70">
      <c r="H276" s="23"/>
      <c r="BQ276" s="21"/>
      <c r="BR276" s="22"/>
    </row>
    <row r="277" spans="8:70">
      <c r="H277" s="23"/>
      <c r="BQ277" s="21"/>
      <c r="BR277" s="22"/>
    </row>
    <row r="278" spans="8:70">
      <c r="H278" s="23"/>
      <c r="BQ278" s="21"/>
      <c r="BR278" s="22"/>
    </row>
    <row r="279" spans="8:70">
      <c r="H279" s="23"/>
      <c r="BQ279" s="21"/>
      <c r="BR279" s="22"/>
    </row>
    <row r="280" spans="8:70">
      <c r="H280" s="23"/>
      <c r="BQ280" s="21"/>
      <c r="BR280" s="22"/>
    </row>
    <row r="281" spans="8:70">
      <c r="H281" s="23"/>
      <c r="BQ281" s="21"/>
      <c r="BR281" s="22"/>
    </row>
    <row r="282" spans="8:70">
      <c r="H282" s="23"/>
      <c r="BQ282" s="21"/>
      <c r="BR282" s="22"/>
    </row>
    <row r="283" spans="8:70">
      <c r="H283" s="23"/>
      <c r="BQ283" s="21"/>
      <c r="BR283" s="22"/>
    </row>
    <row r="284" spans="8:70">
      <c r="H284" s="23"/>
      <c r="BQ284" s="21"/>
      <c r="BR284" s="22"/>
    </row>
    <row r="285" spans="8:70">
      <c r="H285" s="23"/>
      <c r="BQ285" s="21"/>
      <c r="BR285" s="22"/>
    </row>
    <row r="286" spans="8:70">
      <c r="H286" s="23"/>
      <c r="BQ286" s="21"/>
      <c r="BR286" s="22"/>
    </row>
    <row r="287" spans="8:70">
      <c r="H287" s="23"/>
      <c r="BQ287" s="21"/>
      <c r="BR287" s="22"/>
    </row>
    <row r="288" spans="8:70">
      <c r="H288" s="23"/>
      <c r="BQ288" s="21"/>
      <c r="BR288" s="22"/>
    </row>
    <row r="289" spans="8:70">
      <c r="H289" s="23"/>
      <c r="BQ289" s="21"/>
      <c r="BR289" s="22"/>
    </row>
    <row r="290" spans="8:70">
      <c r="H290" s="23"/>
      <c r="BQ290" s="21"/>
      <c r="BR290" s="22"/>
    </row>
    <row r="291" spans="8:70">
      <c r="H291" s="23"/>
      <c r="BQ291" s="21"/>
      <c r="BR291" s="22"/>
    </row>
    <row r="292" spans="8:70">
      <c r="H292" s="23"/>
      <c r="BQ292" s="21"/>
      <c r="BR292" s="22"/>
    </row>
    <row r="293" spans="8:70">
      <c r="H293" s="23"/>
      <c r="BQ293" s="21"/>
      <c r="BR293" s="22"/>
    </row>
    <row r="294" spans="8:70">
      <c r="H294" s="23"/>
      <c r="BQ294" s="21"/>
      <c r="BR294" s="22"/>
    </row>
    <row r="295" spans="8:70">
      <c r="H295" s="23"/>
      <c r="BQ295" s="21"/>
      <c r="BR295" s="22"/>
    </row>
    <row r="296" spans="8:70">
      <c r="H296" s="23"/>
      <c r="BQ296" s="21"/>
      <c r="BR296" s="22"/>
    </row>
    <row r="297" spans="8:70">
      <c r="H297" s="23"/>
      <c r="BQ297" s="21"/>
      <c r="BR297" s="22"/>
    </row>
    <row r="298" spans="8:70">
      <c r="H298" s="23"/>
      <c r="BQ298" s="21"/>
      <c r="BR298" s="22"/>
    </row>
    <row r="299" spans="8:70">
      <c r="H299" s="23"/>
      <c r="BQ299" s="21"/>
      <c r="BR299" s="22"/>
    </row>
    <row r="300" spans="8:70">
      <c r="H300" s="23"/>
      <c r="BQ300" s="21"/>
      <c r="BR300" s="22"/>
    </row>
    <row r="301" spans="8:70">
      <c r="H301" s="23"/>
      <c r="BQ301" s="21"/>
      <c r="BR301" s="22"/>
    </row>
    <row r="302" spans="8:70">
      <c r="H302" s="23"/>
      <c r="BQ302" s="21"/>
      <c r="BR302" s="22"/>
    </row>
    <row r="303" spans="8:70">
      <c r="H303" s="23"/>
      <c r="BQ303" s="21"/>
      <c r="BR303" s="22"/>
    </row>
    <row r="304" spans="8:70">
      <c r="H304" s="23"/>
      <c r="BQ304" s="21"/>
      <c r="BR304" s="22"/>
    </row>
    <row r="305" spans="8:70">
      <c r="H305" s="23"/>
      <c r="BQ305" s="21"/>
      <c r="BR305" s="22"/>
    </row>
    <row r="306" spans="8:70">
      <c r="H306" s="23"/>
      <c r="BQ306" s="21"/>
      <c r="BR306" s="22"/>
    </row>
    <row r="307" spans="8:70">
      <c r="H307" s="23"/>
      <c r="BQ307" s="21"/>
      <c r="BR307" s="22"/>
    </row>
    <row r="308" spans="8:70">
      <c r="H308" s="23"/>
      <c r="BQ308" s="21"/>
      <c r="BR308" s="22"/>
    </row>
    <row r="309" spans="8:70">
      <c r="H309" s="23"/>
      <c r="BQ309" s="21"/>
      <c r="BR309" s="22"/>
    </row>
    <row r="310" spans="8:70">
      <c r="H310" s="23"/>
      <c r="BQ310" s="21"/>
      <c r="BR310" s="22"/>
    </row>
    <row r="311" spans="8:70">
      <c r="H311" s="23"/>
      <c r="BQ311" s="21"/>
      <c r="BR311" s="22"/>
    </row>
    <row r="312" spans="8:70">
      <c r="H312" s="23"/>
      <c r="BQ312" s="21"/>
      <c r="BR312" s="22"/>
    </row>
    <row r="313" spans="8:70">
      <c r="H313" s="23"/>
      <c r="BQ313" s="21"/>
      <c r="BR313" s="22"/>
    </row>
    <row r="314" spans="8:70">
      <c r="H314" s="23"/>
      <c r="BQ314" s="21"/>
      <c r="BR314" s="22"/>
    </row>
    <row r="315" spans="8:70">
      <c r="H315" s="23"/>
      <c r="BQ315" s="21"/>
      <c r="BR315" s="22"/>
    </row>
    <row r="316" spans="8:70">
      <c r="H316" s="23"/>
      <c r="BQ316" s="21"/>
      <c r="BR316" s="22"/>
    </row>
    <row r="317" spans="8:70">
      <c r="H317" s="23"/>
      <c r="BQ317" s="21"/>
      <c r="BR317" s="22"/>
    </row>
    <row r="318" spans="8:70">
      <c r="H318" s="23"/>
      <c r="BQ318" s="21"/>
      <c r="BR318" s="22"/>
    </row>
    <row r="319" spans="8:70">
      <c r="H319" s="23"/>
      <c r="BQ319" s="21"/>
      <c r="BR319" s="22"/>
    </row>
    <row r="320" spans="8:70">
      <c r="H320" s="23"/>
      <c r="BQ320" s="21"/>
      <c r="BR320" s="22"/>
    </row>
    <row r="321" spans="8:70">
      <c r="H321" s="23"/>
      <c r="BQ321" s="21"/>
      <c r="BR321" s="22"/>
    </row>
    <row r="322" spans="8:70">
      <c r="H322" s="23"/>
      <c r="BQ322" s="21"/>
      <c r="BR322" s="22"/>
    </row>
    <row r="323" spans="8:70">
      <c r="H323" s="23"/>
      <c r="BQ323" s="21"/>
      <c r="BR323" s="22"/>
    </row>
    <row r="324" spans="8:70">
      <c r="H324" s="23"/>
      <c r="BQ324" s="21"/>
      <c r="BR324" s="22"/>
    </row>
    <row r="325" spans="8:70">
      <c r="H325" s="23"/>
      <c r="BQ325" s="21"/>
      <c r="BR325" s="22"/>
    </row>
    <row r="326" spans="8:70">
      <c r="H326" s="23"/>
      <c r="BQ326" s="21"/>
      <c r="BR326" s="22"/>
    </row>
    <row r="327" spans="8:70">
      <c r="H327" s="23"/>
      <c r="BQ327" s="21"/>
      <c r="BR327" s="22"/>
    </row>
    <row r="328" spans="8:70">
      <c r="H328" s="23"/>
      <c r="BQ328" s="21"/>
      <c r="BR328" s="22"/>
    </row>
    <row r="329" spans="8:70">
      <c r="H329" s="23"/>
      <c r="BQ329" s="21"/>
      <c r="BR329" s="22"/>
    </row>
    <row r="330" spans="8:70">
      <c r="H330" s="23"/>
      <c r="BQ330" s="21"/>
      <c r="BR330" s="22"/>
    </row>
    <row r="331" spans="8:70">
      <c r="H331" s="23"/>
      <c r="BQ331" s="21"/>
      <c r="BR331" s="22"/>
    </row>
    <row r="332" spans="8:70">
      <c r="H332" s="23"/>
      <c r="BQ332" s="21"/>
      <c r="BR332" s="22"/>
    </row>
    <row r="333" spans="8:70">
      <c r="H333" s="23"/>
      <c r="BQ333" s="21"/>
      <c r="BR333" s="22"/>
    </row>
    <row r="334" spans="8:70">
      <c r="H334" s="23"/>
      <c r="BQ334" s="21"/>
      <c r="BR334" s="22"/>
    </row>
    <row r="335" spans="8:70">
      <c r="H335" s="23"/>
      <c r="BQ335" s="21"/>
      <c r="BR335" s="22"/>
    </row>
    <row r="336" spans="8:70">
      <c r="H336" s="23"/>
      <c r="BQ336" s="21"/>
      <c r="BR336" s="22"/>
    </row>
    <row r="337" spans="8:70">
      <c r="H337" s="23"/>
      <c r="BQ337" s="21"/>
      <c r="BR337" s="22"/>
    </row>
    <row r="338" spans="8:70">
      <c r="H338" s="23"/>
      <c r="BQ338" s="21"/>
      <c r="BR338" s="22"/>
    </row>
    <row r="339" spans="8:70">
      <c r="H339" s="23"/>
      <c r="BQ339" s="21"/>
      <c r="BR339" s="22"/>
    </row>
    <row r="340" spans="8:70">
      <c r="H340" s="23"/>
      <c r="BQ340" s="21"/>
      <c r="BR340" s="22"/>
    </row>
    <row r="341" spans="8:70">
      <c r="H341" s="23"/>
      <c r="BQ341" s="21"/>
      <c r="BR341" s="22"/>
    </row>
    <row r="342" spans="8:70">
      <c r="H342" s="23"/>
      <c r="BQ342" s="21"/>
      <c r="BR342" s="22"/>
    </row>
    <row r="343" spans="8:70">
      <c r="H343" s="23"/>
      <c r="BQ343" s="21"/>
      <c r="BR343" s="22"/>
    </row>
    <row r="344" spans="8:70">
      <c r="H344" s="23"/>
      <c r="BQ344" s="21"/>
      <c r="BR344" s="22"/>
    </row>
    <row r="345" spans="8:70">
      <c r="H345" s="23"/>
      <c r="BQ345" s="21"/>
      <c r="BR345" s="22"/>
    </row>
    <row r="346" spans="8:70">
      <c r="H346" s="23"/>
      <c r="BQ346" s="21"/>
      <c r="BR346" s="22"/>
    </row>
    <row r="347" spans="8:70">
      <c r="H347" s="23"/>
      <c r="BQ347" s="21"/>
      <c r="BR347" s="22"/>
    </row>
    <row r="348" spans="8:70">
      <c r="H348" s="23"/>
      <c r="BQ348" s="21"/>
      <c r="BR348" s="22"/>
    </row>
    <row r="349" spans="8:70">
      <c r="H349" s="23"/>
      <c r="BQ349" s="21"/>
      <c r="BR349" s="22"/>
    </row>
    <row r="350" spans="8:70">
      <c r="H350" s="23"/>
      <c r="BQ350" s="21"/>
      <c r="BR350" s="22"/>
    </row>
    <row r="351" spans="8:70">
      <c r="H351" s="23"/>
      <c r="BQ351" s="21"/>
      <c r="BR351" s="22"/>
    </row>
    <row r="352" spans="8:70">
      <c r="H352" s="23"/>
      <c r="BQ352" s="21"/>
      <c r="BR352" s="22"/>
    </row>
    <row r="353" spans="8:70">
      <c r="H353" s="23"/>
      <c r="BQ353" s="21"/>
      <c r="BR353" s="22"/>
    </row>
    <row r="354" spans="8:70">
      <c r="H354" s="23"/>
      <c r="BQ354" s="21"/>
      <c r="BR354" s="22"/>
    </row>
    <row r="355" spans="8:70">
      <c r="H355" s="23"/>
      <c r="BQ355" s="21"/>
      <c r="BR355" s="22"/>
    </row>
    <row r="356" spans="8:70">
      <c r="H356" s="23"/>
      <c r="BQ356" s="21"/>
      <c r="BR356" s="22"/>
    </row>
    <row r="357" spans="8:70">
      <c r="H357" s="23"/>
      <c r="BQ357" s="21"/>
      <c r="BR357" s="22"/>
    </row>
    <row r="358" spans="8:70">
      <c r="H358" s="23"/>
      <c r="BQ358" s="21"/>
      <c r="BR358" s="22"/>
    </row>
    <row r="359" spans="8:70">
      <c r="H359" s="23"/>
      <c r="BQ359" s="21"/>
      <c r="BR359" s="22"/>
    </row>
    <row r="360" spans="8:70">
      <c r="H360" s="23"/>
      <c r="BQ360" s="21"/>
      <c r="BR360" s="22"/>
    </row>
    <row r="361" spans="8:70">
      <c r="H361" s="23"/>
      <c r="BQ361" s="21"/>
      <c r="BR361" s="22"/>
    </row>
    <row r="362" spans="8:70">
      <c r="H362" s="23"/>
      <c r="BQ362" s="21"/>
      <c r="BR362" s="22"/>
    </row>
    <row r="363" spans="8:70">
      <c r="H363" s="23"/>
      <c r="BQ363" s="21"/>
      <c r="BR363" s="22"/>
    </row>
    <row r="364" spans="8:70">
      <c r="H364" s="23"/>
      <c r="BQ364" s="21"/>
      <c r="BR364" s="22"/>
    </row>
    <row r="365" spans="8:70">
      <c r="H365" s="23"/>
      <c r="BQ365" s="21"/>
      <c r="BR365" s="22"/>
    </row>
    <row r="366" spans="8:70">
      <c r="H366" s="23"/>
      <c r="BQ366" s="21"/>
      <c r="BR366" s="22"/>
    </row>
    <row r="367" spans="8:70">
      <c r="H367" s="23"/>
      <c r="BQ367" s="21"/>
      <c r="BR367" s="22"/>
    </row>
    <row r="368" spans="8:70">
      <c r="H368" s="23"/>
      <c r="BQ368" s="21"/>
      <c r="BR368" s="22"/>
    </row>
    <row r="369" spans="8:70">
      <c r="H369" s="23"/>
      <c r="BQ369" s="21"/>
      <c r="BR369" s="22"/>
    </row>
    <row r="370" spans="8:70">
      <c r="H370" s="23"/>
      <c r="BQ370" s="21"/>
      <c r="BR370" s="22"/>
    </row>
    <row r="371" spans="8:70">
      <c r="H371" s="23"/>
      <c r="BQ371" s="21"/>
      <c r="BR371" s="22"/>
    </row>
    <row r="372" spans="8:70">
      <c r="H372" s="23"/>
      <c r="BQ372" s="21"/>
      <c r="BR372" s="22"/>
    </row>
    <row r="373" spans="8:70">
      <c r="H373" s="23"/>
      <c r="BQ373" s="21"/>
      <c r="BR373" s="22"/>
    </row>
    <row r="374" spans="8:70">
      <c r="H374" s="23"/>
      <c r="BQ374" s="21"/>
      <c r="BR374" s="22"/>
    </row>
    <row r="375" spans="8:70">
      <c r="H375" s="23"/>
      <c r="BQ375" s="21"/>
      <c r="BR375" s="22"/>
    </row>
    <row r="376" spans="8:70">
      <c r="H376" s="23"/>
      <c r="BQ376" s="21"/>
      <c r="BR376" s="22"/>
    </row>
    <row r="377" spans="8:70">
      <c r="H377" s="23"/>
      <c r="BQ377" s="21"/>
      <c r="BR377" s="22"/>
    </row>
    <row r="378" spans="8:70">
      <c r="H378" s="23"/>
      <c r="BQ378" s="21"/>
      <c r="BR378" s="22"/>
    </row>
    <row r="379" spans="8:70">
      <c r="H379" s="23"/>
      <c r="BQ379" s="21"/>
      <c r="BR379" s="22"/>
    </row>
    <row r="380" spans="8:70">
      <c r="H380" s="23"/>
      <c r="BQ380" s="21"/>
      <c r="BR380" s="22"/>
    </row>
    <row r="381" spans="8:70">
      <c r="H381" s="23"/>
      <c r="BQ381" s="21"/>
      <c r="BR381" s="22"/>
    </row>
    <row r="382" spans="8:70">
      <c r="H382" s="23"/>
      <c r="BQ382" s="21"/>
      <c r="BR382" s="22"/>
    </row>
    <row r="383" spans="8:70">
      <c r="H383" s="23"/>
      <c r="BQ383" s="21"/>
      <c r="BR383" s="22"/>
    </row>
    <row r="384" spans="8:70">
      <c r="H384" s="23"/>
      <c r="BQ384" s="21"/>
      <c r="BR384" s="22"/>
    </row>
    <row r="385" spans="8:70">
      <c r="H385" s="23"/>
      <c r="BQ385" s="21"/>
      <c r="BR385" s="22"/>
    </row>
    <row r="386" spans="8:70">
      <c r="H386" s="23"/>
      <c r="BQ386" s="21"/>
      <c r="BR386" s="22"/>
    </row>
    <row r="387" spans="8:70">
      <c r="H387" s="23"/>
      <c r="BQ387" s="21"/>
      <c r="BR387" s="22"/>
    </row>
    <row r="388" spans="8:70">
      <c r="H388" s="23"/>
      <c r="BQ388" s="21"/>
      <c r="BR388" s="22"/>
    </row>
    <row r="389" spans="8:70">
      <c r="H389" s="23"/>
      <c r="BQ389" s="21"/>
      <c r="BR389" s="22"/>
    </row>
    <row r="390" spans="8:70">
      <c r="H390" s="23"/>
      <c r="BQ390" s="21"/>
      <c r="BR390" s="22"/>
    </row>
    <row r="391" spans="8:70">
      <c r="H391" s="23"/>
      <c r="BQ391" s="21"/>
      <c r="BR391" s="22"/>
    </row>
    <row r="392" spans="8:70">
      <c r="H392" s="23"/>
      <c r="BQ392" s="21"/>
      <c r="BR392" s="22"/>
    </row>
    <row r="393" spans="8:70">
      <c r="H393" s="23"/>
      <c r="BQ393" s="21"/>
      <c r="BR393" s="22"/>
    </row>
    <row r="394" spans="8:70">
      <c r="H394" s="23"/>
      <c r="BQ394" s="21"/>
      <c r="BR394" s="22"/>
    </row>
    <row r="395" spans="8:70">
      <c r="H395" s="23"/>
      <c r="BQ395" s="21"/>
      <c r="BR395" s="22"/>
    </row>
    <row r="396" spans="8:70">
      <c r="H396" s="23"/>
      <c r="BQ396" s="21"/>
      <c r="BR396" s="22"/>
    </row>
    <row r="397" spans="8:70">
      <c r="H397" s="23"/>
      <c r="BQ397" s="21"/>
      <c r="BR397" s="22"/>
    </row>
    <row r="398" spans="8:70">
      <c r="H398" s="23"/>
      <c r="BQ398" s="21"/>
      <c r="BR398" s="22"/>
    </row>
    <row r="399" spans="8:70">
      <c r="H399" s="23"/>
      <c r="BQ399" s="21"/>
      <c r="BR399" s="22"/>
    </row>
    <row r="400" spans="8:70">
      <c r="H400" s="23"/>
      <c r="BQ400" s="21"/>
      <c r="BR400" s="22"/>
    </row>
    <row r="401" spans="8:70">
      <c r="H401" s="23"/>
      <c r="BQ401" s="21"/>
      <c r="BR401" s="22"/>
    </row>
    <row r="402" spans="8:70">
      <c r="H402" s="23"/>
      <c r="BQ402" s="21"/>
      <c r="BR402" s="22"/>
    </row>
    <row r="403" spans="8:70">
      <c r="H403" s="23"/>
      <c r="BQ403" s="21"/>
      <c r="BR403" s="22"/>
    </row>
    <row r="404" spans="8:70">
      <c r="H404" s="23"/>
      <c r="BQ404" s="21"/>
      <c r="BR404" s="22"/>
    </row>
    <row r="405" spans="8:70">
      <c r="H405" s="23"/>
      <c r="BQ405" s="21"/>
      <c r="BR405" s="22"/>
    </row>
    <row r="406" spans="8:70">
      <c r="H406" s="23"/>
      <c r="BQ406" s="21"/>
      <c r="BR406" s="22"/>
    </row>
    <row r="407" spans="8:70">
      <c r="H407" s="23"/>
      <c r="BQ407" s="21"/>
      <c r="BR407" s="22"/>
    </row>
    <row r="408" spans="8:70">
      <c r="H408" s="23"/>
      <c r="BQ408" s="21"/>
      <c r="BR408" s="22"/>
    </row>
    <row r="409" spans="8:70">
      <c r="H409" s="23"/>
      <c r="BQ409" s="21"/>
      <c r="BR409" s="22"/>
    </row>
    <row r="410" spans="8:70">
      <c r="H410" s="23"/>
      <c r="BQ410" s="21"/>
      <c r="BR410" s="22"/>
    </row>
    <row r="411" spans="8:70">
      <c r="H411" s="23"/>
      <c r="BQ411" s="21"/>
      <c r="BR411" s="22"/>
    </row>
    <row r="412" spans="8:70">
      <c r="H412" s="23"/>
      <c r="BQ412" s="21"/>
      <c r="BR412" s="22"/>
    </row>
    <row r="413" spans="8:70">
      <c r="H413" s="23"/>
      <c r="BQ413" s="21"/>
      <c r="BR413" s="22"/>
    </row>
    <row r="414" spans="8:70">
      <c r="H414" s="23"/>
      <c r="BQ414" s="21"/>
      <c r="BR414" s="22"/>
    </row>
    <row r="415" spans="8:70">
      <c r="H415" s="23"/>
      <c r="BQ415" s="21"/>
      <c r="BR415" s="22"/>
    </row>
    <row r="416" spans="8:70">
      <c r="H416" s="23"/>
      <c r="BQ416" s="21"/>
      <c r="BR416" s="22"/>
    </row>
    <row r="417" spans="8:70">
      <c r="H417" s="23"/>
      <c r="BQ417" s="21"/>
      <c r="BR417" s="22"/>
    </row>
    <row r="418" spans="8:70">
      <c r="H418" s="23"/>
      <c r="BQ418" s="21"/>
      <c r="BR418" s="22"/>
    </row>
    <row r="419" spans="8:70">
      <c r="H419" s="23"/>
      <c r="BQ419" s="21"/>
      <c r="BR419" s="22"/>
    </row>
    <row r="420" spans="8:70">
      <c r="H420" s="23"/>
      <c r="BQ420" s="21"/>
      <c r="BR420" s="22"/>
    </row>
    <row r="421" spans="8:70">
      <c r="H421" s="23"/>
      <c r="BQ421" s="21"/>
      <c r="BR421" s="22"/>
    </row>
    <row r="422" spans="8:70">
      <c r="H422" s="23"/>
      <c r="BQ422" s="21"/>
      <c r="BR422" s="22"/>
    </row>
    <row r="423" spans="8:70">
      <c r="H423" s="23"/>
      <c r="BQ423" s="21"/>
      <c r="BR423" s="22"/>
    </row>
    <row r="424" spans="8:70">
      <c r="H424" s="23"/>
      <c r="BQ424" s="21"/>
      <c r="BR424" s="22"/>
    </row>
    <row r="425" spans="8:70">
      <c r="H425" s="23"/>
      <c r="BQ425" s="21"/>
      <c r="BR425" s="22"/>
    </row>
    <row r="426" spans="8:70">
      <c r="H426" s="23"/>
      <c r="BQ426" s="21"/>
      <c r="BR426" s="22"/>
    </row>
    <row r="427" spans="8:70">
      <c r="H427" s="23"/>
      <c r="BQ427" s="21"/>
      <c r="BR427" s="22"/>
    </row>
    <row r="428" spans="8:70">
      <c r="H428" s="23"/>
      <c r="BQ428" s="21"/>
      <c r="BR428" s="22"/>
    </row>
    <row r="429" spans="8:70">
      <c r="H429" s="23"/>
      <c r="BQ429" s="21"/>
      <c r="BR429" s="22"/>
    </row>
    <row r="430" spans="8:70">
      <c r="H430" s="23"/>
      <c r="BQ430" s="21"/>
      <c r="BR430" s="22"/>
    </row>
    <row r="431" spans="8:70">
      <c r="H431" s="23"/>
      <c r="BQ431" s="21"/>
      <c r="BR431" s="22"/>
    </row>
    <row r="432" spans="8:70">
      <c r="H432" s="23"/>
      <c r="BQ432" s="21"/>
      <c r="BR432" s="22"/>
    </row>
    <row r="433" spans="8:70">
      <c r="H433" s="23"/>
      <c r="BQ433" s="21"/>
      <c r="BR433" s="22"/>
    </row>
    <row r="434" spans="8:70">
      <c r="H434" s="23"/>
      <c r="BQ434" s="21"/>
      <c r="BR434" s="22"/>
    </row>
    <row r="435" spans="8:70">
      <c r="H435" s="23"/>
      <c r="BQ435" s="21"/>
      <c r="BR435" s="22"/>
    </row>
    <row r="436" spans="8:70">
      <c r="H436" s="23"/>
      <c r="BQ436" s="21"/>
      <c r="BR436" s="22"/>
    </row>
    <row r="437" spans="8:70">
      <c r="H437" s="23"/>
      <c r="BQ437" s="21"/>
      <c r="BR437" s="22"/>
    </row>
    <row r="438" spans="8:70">
      <c r="H438" s="23"/>
      <c r="BQ438" s="21"/>
      <c r="BR438" s="22"/>
    </row>
    <row r="439" spans="8:70">
      <c r="H439" s="23"/>
      <c r="BQ439" s="21"/>
      <c r="BR439" s="22"/>
    </row>
    <row r="440" spans="8:70">
      <c r="H440" s="23"/>
      <c r="BQ440" s="21"/>
      <c r="BR440" s="22"/>
    </row>
    <row r="441" spans="8:70">
      <c r="H441" s="23"/>
      <c r="BQ441" s="21"/>
      <c r="BR441" s="22"/>
    </row>
    <row r="442" spans="8:70">
      <c r="H442" s="23"/>
      <c r="BQ442" s="21"/>
      <c r="BR442" s="22"/>
    </row>
    <row r="443" spans="8:70">
      <c r="H443" s="23"/>
      <c r="BQ443" s="21"/>
      <c r="BR443" s="22"/>
    </row>
    <row r="444" spans="8:70">
      <c r="H444" s="23"/>
      <c r="BQ444" s="21"/>
      <c r="BR444" s="22"/>
    </row>
    <row r="445" spans="8:70">
      <c r="H445" s="23"/>
      <c r="BQ445" s="21"/>
      <c r="BR445" s="22"/>
    </row>
    <row r="446" spans="8:70">
      <c r="H446" s="23"/>
      <c r="BQ446" s="21"/>
      <c r="BR446" s="22"/>
    </row>
    <row r="447" spans="8:70">
      <c r="H447" s="23"/>
      <c r="BQ447" s="21"/>
      <c r="BR447" s="22"/>
    </row>
    <row r="448" spans="8:70">
      <c r="H448" s="23"/>
      <c r="BQ448" s="21"/>
      <c r="BR448" s="22"/>
    </row>
    <row r="449" spans="8:70">
      <c r="H449" s="23"/>
      <c r="BQ449" s="21"/>
      <c r="BR449" s="22"/>
    </row>
    <row r="450" spans="8:70">
      <c r="H450" s="23"/>
      <c r="BQ450" s="21"/>
      <c r="BR450" s="22"/>
    </row>
    <row r="451" spans="8:70">
      <c r="H451" s="23"/>
      <c r="BQ451" s="21"/>
      <c r="BR451" s="22"/>
    </row>
    <row r="452" spans="8:70">
      <c r="H452" s="23"/>
      <c r="BQ452" s="21"/>
      <c r="BR452" s="22"/>
    </row>
    <row r="453" spans="8:70">
      <c r="H453" s="23"/>
      <c r="BQ453" s="21"/>
      <c r="BR453" s="22"/>
    </row>
    <row r="454" spans="8:70">
      <c r="H454" s="23"/>
      <c r="BQ454" s="21"/>
      <c r="BR454" s="22"/>
    </row>
    <row r="455" spans="8:70">
      <c r="H455" s="23"/>
      <c r="BQ455" s="21"/>
      <c r="BR455" s="22"/>
    </row>
    <row r="456" spans="8:70">
      <c r="H456" s="23"/>
      <c r="BQ456" s="21"/>
      <c r="BR456" s="22"/>
    </row>
    <row r="457" spans="8:70">
      <c r="H457" s="23"/>
      <c r="BQ457" s="21"/>
      <c r="BR457" s="22"/>
    </row>
    <row r="458" spans="8:70">
      <c r="H458" s="23"/>
      <c r="BQ458" s="21"/>
      <c r="BR458" s="22"/>
    </row>
    <row r="459" spans="8:70">
      <c r="H459" s="23"/>
      <c r="BQ459" s="21"/>
      <c r="BR459" s="22"/>
    </row>
    <row r="460" spans="8:70">
      <c r="H460" s="23"/>
      <c r="BQ460" s="21"/>
      <c r="BR460" s="22"/>
    </row>
    <row r="461" spans="8:70">
      <c r="H461" s="23"/>
      <c r="BQ461" s="21"/>
      <c r="BR461" s="22"/>
    </row>
    <row r="462" spans="8:70">
      <c r="H462" s="23"/>
      <c r="BQ462" s="21"/>
      <c r="BR462" s="22"/>
    </row>
    <row r="463" spans="8:70">
      <c r="H463" s="23"/>
      <c r="BQ463" s="21"/>
      <c r="BR463" s="22"/>
    </row>
    <row r="464" spans="8:70">
      <c r="H464" s="23"/>
      <c r="BQ464" s="21"/>
      <c r="BR464" s="22"/>
    </row>
    <row r="465" spans="8:70">
      <c r="H465" s="23"/>
      <c r="BQ465" s="21"/>
      <c r="BR465" s="22"/>
    </row>
    <row r="466" spans="8:70">
      <c r="H466" s="23"/>
      <c r="BQ466" s="21"/>
      <c r="BR466" s="22"/>
    </row>
    <row r="467" spans="8:70">
      <c r="H467" s="23"/>
      <c r="BQ467" s="21"/>
      <c r="BR467" s="22"/>
    </row>
    <row r="468" spans="8:70">
      <c r="H468" s="23"/>
      <c r="BQ468" s="21"/>
      <c r="BR468" s="22"/>
    </row>
    <row r="469" spans="8:70">
      <c r="H469" s="23"/>
      <c r="BQ469" s="21"/>
      <c r="BR469" s="22"/>
    </row>
    <row r="470" spans="8:70">
      <c r="H470" s="23"/>
      <c r="BQ470" s="21"/>
      <c r="BR470" s="22"/>
    </row>
    <row r="471" spans="8:70">
      <c r="H471" s="23"/>
      <c r="BQ471" s="21"/>
      <c r="BR471" s="22"/>
    </row>
    <row r="472" spans="8:70">
      <c r="H472" s="23"/>
      <c r="BQ472" s="21"/>
      <c r="BR472" s="22"/>
    </row>
    <row r="473" spans="8:70">
      <c r="H473" s="23"/>
      <c r="BQ473" s="21"/>
      <c r="BR473" s="22"/>
    </row>
    <row r="474" spans="8:70">
      <c r="H474" s="23"/>
      <c r="BQ474" s="21"/>
      <c r="BR474" s="22"/>
    </row>
    <row r="475" spans="8:70">
      <c r="H475" s="23"/>
      <c r="BQ475" s="21"/>
      <c r="BR475" s="22"/>
    </row>
    <row r="476" spans="8:70">
      <c r="H476" s="23"/>
      <c r="BQ476" s="21"/>
      <c r="BR476" s="22"/>
    </row>
    <row r="477" spans="8:70">
      <c r="H477" s="23"/>
      <c r="BQ477" s="21"/>
      <c r="BR477" s="22"/>
    </row>
    <row r="478" spans="8:70">
      <c r="H478" s="23"/>
      <c r="BQ478" s="21"/>
      <c r="BR478" s="22"/>
    </row>
    <row r="479" spans="8:70">
      <c r="H479" s="23"/>
      <c r="BQ479" s="21"/>
      <c r="BR479" s="22"/>
    </row>
    <row r="480" spans="8:70">
      <c r="H480" s="23"/>
      <c r="BQ480" s="21"/>
      <c r="BR480" s="22"/>
    </row>
    <row r="481" spans="8:70">
      <c r="H481" s="23"/>
      <c r="BQ481" s="21"/>
      <c r="BR481" s="22"/>
    </row>
    <row r="482" spans="8:70">
      <c r="H482" s="23"/>
      <c r="BQ482" s="21"/>
      <c r="BR482" s="22"/>
    </row>
    <row r="483" spans="8:70">
      <c r="H483" s="23"/>
      <c r="BQ483" s="21"/>
      <c r="BR483" s="22"/>
    </row>
    <row r="484" spans="8:70">
      <c r="H484" s="23"/>
      <c r="BQ484" s="21"/>
      <c r="BR484" s="22"/>
    </row>
    <row r="485" spans="8:70">
      <c r="H485" s="23"/>
      <c r="BQ485" s="21"/>
      <c r="BR485" s="22"/>
    </row>
    <row r="486" spans="8:70">
      <c r="H486" s="23"/>
      <c r="BQ486" s="21"/>
      <c r="BR486" s="22"/>
    </row>
    <row r="487" spans="8:70">
      <c r="H487" s="23"/>
      <c r="BQ487" s="21"/>
      <c r="BR487" s="22"/>
    </row>
    <row r="488" spans="8:70">
      <c r="H488" s="23"/>
      <c r="BQ488" s="21"/>
      <c r="BR488" s="22"/>
    </row>
    <row r="489" spans="8:70">
      <c r="H489" s="23"/>
      <c r="BQ489" s="21"/>
      <c r="BR489" s="22"/>
    </row>
    <row r="490" spans="8:70">
      <c r="H490" s="23"/>
      <c r="BQ490" s="21"/>
      <c r="BR490" s="22"/>
    </row>
    <row r="491" spans="8:70">
      <c r="H491" s="23"/>
      <c r="BQ491" s="21"/>
      <c r="BR491" s="22"/>
    </row>
    <row r="492" spans="8:70">
      <c r="H492" s="23"/>
      <c r="BQ492" s="21"/>
      <c r="BR492" s="22"/>
    </row>
    <row r="493" spans="8:70">
      <c r="H493" s="23"/>
      <c r="BQ493" s="21"/>
      <c r="BR493" s="22"/>
    </row>
    <row r="494" spans="8:70">
      <c r="H494" s="23"/>
      <c r="BQ494" s="21"/>
      <c r="BR494" s="22"/>
    </row>
    <row r="495" spans="8:70">
      <c r="H495" s="23"/>
      <c r="BQ495" s="21"/>
      <c r="BR495" s="22"/>
    </row>
    <row r="496" spans="8:70">
      <c r="H496" s="23"/>
      <c r="BQ496" s="21"/>
      <c r="BR496" s="22"/>
    </row>
    <row r="497" spans="8:70">
      <c r="H497" s="23"/>
      <c r="BQ497" s="21"/>
      <c r="BR497" s="22"/>
    </row>
    <row r="498" spans="8:70">
      <c r="H498" s="23"/>
      <c r="BQ498" s="21"/>
      <c r="BR498" s="22"/>
    </row>
    <row r="499" spans="8:70">
      <c r="H499" s="23"/>
      <c r="BQ499" s="21"/>
      <c r="BR499" s="22"/>
    </row>
    <row r="500" spans="8:70">
      <c r="H500" s="23"/>
      <c r="BQ500" s="21"/>
      <c r="BR500" s="22"/>
    </row>
    <row r="501" spans="8:70">
      <c r="H501" s="23"/>
      <c r="BQ501" s="21"/>
      <c r="BR501" s="22"/>
    </row>
    <row r="502" spans="8:70">
      <c r="H502" s="23"/>
      <c r="BQ502" s="21"/>
      <c r="BR502" s="22"/>
    </row>
    <row r="503" spans="8:70">
      <c r="H503" s="23"/>
      <c r="BQ503" s="21"/>
      <c r="BR503" s="22"/>
    </row>
    <row r="504" spans="8:70">
      <c r="H504" s="23"/>
      <c r="BQ504" s="21"/>
      <c r="BR504" s="22"/>
    </row>
    <row r="505" spans="8:70">
      <c r="H505" s="23"/>
      <c r="BQ505" s="21"/>
      <c r="BR505" s="22"/>
    </row>
    <row r="506" spans="8:70">
      <c r="H506" s="23"/>
      <c r="BQ506" s="21"/>
      <c r="BR506" s="22"/>
    </row>
    <row r="507" spans="8:70">
      <c r="H507" s="23"/>
      <c r="BQ507" s="21"/>
      <c r="BR507" s="22"/>
    </row>
    <row r="508" spans="8:70">
      <c r="H508" s="23"/>
      <c r="BQ508" s="21"/>
      <c r="BR508" s="22"/>
    </row>
    <row r="509" spans="8:70">
      <c r="H509" s="23"/>
      <c r="BQ509" s="21"/>
      <c r="BR509" s="22"/>
    </row>
    <row r="510" spans="8:70">
      <c r="H510" s="23"/>
      <c r="BQ510" s="21"/>
      <c r="BR510" s="22"/>
    </row>
    <row r="511" spans="8:70">
      <c r="H511" s="23"/>
      <c r="BQ511" s="21"/>
      <c r="BR511" s="22"/>
    </row>
    <row r="512" spans="8:70">
      <c r="H512" s="23"/>
      <c r="BQ512" s="21"/>
      <c r="BR512" s="22"/>
    </row>
    <row r="513" spans="8:70">
      <c r="H513" s="23"/>
      <c r="BQ513" s="21"/>
      <c r="BR513" s="22"/>
    </row>
    <row r="514" spans="8:70">
      <c r="H514" s="23"/>
      <c r="BQ514" s="21"/>
      <c r="BR514" s="22"/>
    </row>
    <row r="515" spans="8:70">
      <c r="H515" s="23"/>
      <c r="BQ515" s="21"/>
      <c r="BR515" s="22"/>
    </row>
    <row r="516" spans="8:70">
      <c r="H516" s="23"/>
      <c r="BQ516" s="21"/>
      <c r="BR516" s="22"/>
    </row>
    <row r="517" spans="8:70">
      <c r="H517" s="23"/>
      <c r="BQ517" s="21"/>
      <c r="BR517" s="22"/>
    </row>
    <row r="518" spans="8:70">
      <c r="H518" s="23"/>
      <c r="BQ518" s="21"/>
      <c r="BR518" s="22"/>
    </row>
    <row r="519" spans="8:70">
      <c r="H519" s="23"/>
      <c r="BQ519" s="21"/>
      <c r="BR519" s="22"/>
    </row>
    <row r="520" spans="8:70">
      <c r="H520" s="23"/>
      <c r="BQ520" s="21"/>
      <c r="BR520" s="22"/>
    </row>
    <row r="521" spans="8:70">
      <c r="H521" s="23"/>
      <c r="BQ521" s="21"/>
      <c r="BR521" s="22"/>
    </row>
    <row r="522" spans="8:70">
      <c r="H522" s="23"/>
      <c r="BQ522" s="21"/>
      <c r="BR522" s="22"/>
    </row>
    <row r="523" spans="8:70">
      <c r="H523" s="23"/>
      <c r="BQ523" s="21"/>
      <c r="BR523" s="22"/>
    </row>
    <row r="524" spans="8:70">
      <c r="H524" s="23"/>
      <c r="BQ524" s="21"/>
      <c r="BR524" s="22"/>
    </row>
    <row r="525" spans="8:70">
      <c r="H525" s="23"/>
      <c r="BQ525" s="21"/>
      <c r="BR525" s="22"/>
    </row>
    <row r="526" spans="8:70">
      <c r="H526" s="23"/>
      <c r="BQ526" s="21"/>
      <c r="BR526" s="22"/>
    </row>
    <row r="527" spans="8:70">
      <c r="H527" s="23"/>
      <c r="BQ527" s="21"/>
      <c r="BR527" s="22"/>
    </row>
    <row r="528" spans="8:70">
      <c r="H528" s="23"/>
      <c r="BQ528" s="21"/>
      <c r="BR528" s="22"/>
    </row>
    <row r="529" spans="8:70">
      <c r="H529" s="23"/>
      <c r="BQ529" s="21"/>
      <c r="BR529" s="22"/>
    </row>
    <row r="530" spans="8:70">
      <c r="H530" s="23"/>
      <c r="BQ530" s="21"/>
      <c r="BR530" s="22"/>
    </row>
    <row r="531" spans="8:70">
      <c r="H531" s="23"/>
      <c r="BQ531" s="21"/>
      <c r="BR531" s="22"/>
    </row>
    <row r="532" spans="8:70">
      <c r="H532" s="23"/>
      <c r="BQ532" s="21"/>
      <c r="BR532" s="22"/>
    </row>
    <row r="533" spans="8:70">
      <c r="H533" s="23"/>
      <c r="BQ533" s="21"/>
      <c r="BR533" s="22"/>
    </row>
    <row r="534" spans="8:70">
      <c r="H534" s="23"/>
      <c r="BQ534" s="21"/>
      <c r="BR534" s="22"/>
    </row>
    <row r="535" spans="8:70">
      <c r="H535" s="23"/>
      <c r="BQ535" s="21"/>
      <c r="BR535" s="22"/>
    </row>
    <row r="536" spans="8:70">
      <c r="H536" s="23"/>
      <c r="BQ536" s="21"/>
      <c r="BR536" s="22"/>
    </row>
    <row r="537" spans="8:70">
      <c r="H537" s="23"/>
      <c r="BQ537" s="21"/>
      <c r="BR537" s="22"/>
    </row>
    <row r="538" spans="8:70">
      <c r="H538" s="23"/>
      <c r="BQ538" s="21"/>
      <c r="BR538" s="22"/>
    </row>
    <row r="539" spans="8:70">
      <c r="H539" s="23"/>
      <c r="BQ539" s="21"/>
      <c r="BR539" s="22"/>
    </row>
    <row r="540" spans="8:70">
      <c r="H540" s="23"/>
      <c r="BQ540" s="21"/>
      <c r="BR540" s="22"/>
    </row>
    <row r="541" spans="8:70">
      <c r="H541" s="23"/>
      <c r="BQ541" s="21"/>
      <c r="BR541" s="22"/>
    </row>
    <row r="542" spans="8:70">
      <c r="H542" s="23"/>
      <c r="BQ542" s="21"/>
      <c r="BR542" s="22"/>
    </row>
    <row r="543" spans="8:70">
      <c r="H543" s="23"/>
      <c r="BQ543" s="21"/>
      <c r="BR543" s="22"/>
    </row>
    <row r="544" spans="8:70">
      <c r="H544" s="23"/>
      <c r="BQ544" s="21"/>
      <c r="BR544" s="22"/>
    </row>
    <row r="545" spans="8:70">
      <c r="H545" s="23"/>
      <c r="BQ545" s="21"/>
      <c r="BR545" s="22"/>
    </row>
    <row r="546" spans="8:70">
      <c r="H546" s="23"/>
      <c r="BQ546" s="21"/>
      <c r="BR546" s="22"/>
    </row>
    <row r="547" spans="8:70">
      <c r="H547" s="23"/>
      <c r="BQ547" s="21"/>
      <c r="BR547" s="22"/>
    </row>
    <row r="548" spans="8:70">
      <c r="H548" s="23"/>
      <c r="BQ548" s="21"/>
      <c r="BR548" s="22"/>
    </row>
    <row r="549" spans="8:70">
      <c r="H549" s="23"/>
      <c r="BQ549" s="21"/>
      <c r="BR549" s="22"/>
    </row>
    <row r="550" spans="8:70">
      <c r="H550" s="23"/>
      <c r="BQ550" s="21"/>
      <c r="BR550" s="22"/>
    </row>
    <row r="551" spans="8:70">
      <c r="H551" s="23"/>
      <c r="BQ551" s="21"/>
      <c r="BR551" s="22"/>
    </row>
    <row r="552" spans="8:70">
      <c r="H552" s="23"/>
      <c r="BQ552" s="21"/>
      <c r="BR552" s="22"/>
    </row>
    <row r="553" spans="8:70">
      <c r="H553" s="23"/>
      <c r="BQ553" s="21"/>
      <c r="BR553" s="22"/>
    </row>
    <row r="554" spans="8:70">
      <c r="H554" s="23"/>
      <c r="BQ554" s="21"/>
      <c r="BR554" s="22"/>
    </row>
    <row r="555" spans="8:70">
      <c r="H555" s="23"/>
      <c r="BQ555" s="21"/>
      <c r="BR555" s="22"/>
    </row>
    <row r="556" spans="8:70">
      <c r="H556" s="23"/>
      <c r="BQ556" s="21"/>
      <c r="BR556" s="22"/>
    </row>
    <row r="557" spans="8:70">
      <c r="H557" s="23"/>
      <c r="BQ557" s="21"/>
      <c r="BR557" s="22"/>
    </row>
    <row r="558" spans="8:70">
      <c r="H558" s="23"/>
      <c r="BQ558" s="21"/>
      <c r="BR558" s="22"/>
    </row>
    <row r="559" spans="8:70">
      <c r="H559" s="23"/>
      <c r="BQ559" s="21"/>
      <c r="BR559" s="22"/>
    </row>
    <row r="560" spans="8:70">
      <c r="H560" s="23"/>
      <c r="BQ560" s="21"/>
      <c r="BR560" s="22"/>
    </row>
    <row r="561" spans="8:70">
      <c r="H561" s="23"/>
      <c r="BQ561" s="21"/>
      <c r="BR561" s="22"/>
    </row>
    <row r="562" spans="8:70">
      <c r="H562" s="23"/>
      <c r="BQ562" s="21"/>
      <c r="BR562" s="22"/>
    </row>
    <row r="563" spans="8:70">
      <c r="H563" s="23"/>
      <c r="BQ563" s="21"/>
      <c r="BR563" s="22"/>
    </row>
    <row r="564" spans="8:70">
      <c r="H564" s="23"/>
      <c r="BQ564" s="21"/>
      <c r="BR564" s="22"/>
    </row>
    <row r="565" spans="8:70">
      <c r="H565" s="23"/>
      <c r="BQ565" s="21"/>
      <c r="BR565" s="22"/>
    </row>
    <row r="566" spans="8:70">
      <c r="H566" s="23"/>
      <c r="BQ566" s="21"/>
      <c r="BR566" s="22"/>
    </row>
    <row r="567" spans="8:70">
      <c r="H567" s="23"/>
      <c r="BQ567" s="21"/>
      <c r="BR567" s="22"/>
    </row>
    <row r="568" spans="8:70">
      <c r="H568" s="23"/>
      <c r="BQ568" s="21"/>
      <c r="BR568" s="22"/>
    </row>
    <row r="569" spans="8:70">
      <c r="H569" s="23"/>
      <c r="BQ569" s="21"/>
      <c r="BR569" s="22"/>
    </row>
    <row r="570" spans="8:70">
      <c r="H570" s="23"/>
      <c r="BQ570" s="21"/>
      <c r="BR570" s="22"/>
    </row>
    <row r="571" spans="8:70">
      <c r="H571" s="23"/>
      <c r="BQ571" s="21"/>
      <c r="BR571" s="22"/>
    </row>
    <row r="572" spans="8:70">
      <c r="H572" s="23"/>
      <c r="BQ572" s="21"/>
      <c r="BR572" s="22"/>
    </row>
    <row r="573" spans="8:70">
      <c r="H573" s="23"/>
      <c r="BQ573" s="21"/>
      <c r="BR573" s="22"/>
    </row>
    <row r="574" spans="8:70">
      <c r="H574" s="23"/>
      <c r="BQ574" s="21"/>
      <c r="BR574" s="22"/>
    </row>
    <row r="575" spans="8:70">
      <c r="H575" s="23"/>
      <c r="BQ575" s="21"/>
      <c r="BR575" s="22"/>
    </row>
    <row r="576" spans="8:70">
      <c r="H576" s="23"/>
      <c r="BQ576" s="21"/>
      <c r="BR576" s="22"/>
    </row>
    <row r="577" spans="8:70">
      <c r="H577" s="23"/>
      <c r="BQ577" s="21"/>
      <c r="BR577" s="22"/>
    </row>
    <row r="578" spans="8:70">
      <c r="H578" s="23"/>
      <c r="BQ578" s="21"/>
      <c r="BR578" s="22"/>
    </row>
    <row r="579" spans="8:70">
      <c r="H579" s="23"/>
      <c r="BQ579" s="21"/>
      <c r="BR579" s="22"/>
    </row>
    <row r="580" spans="8:70">
      <c r="H580" s="23"/>
      <c r="BQ580" s="21"/>
      <c r="BR580" s="22"/>
    </row>
    <row r="581" spans="8:70">
      <c r="H581" s="23"/>
      <c r="BQ581" s="21"/>
      <c r="BR581" s="22"/>
    </row>
    <row r="582" spans="8:70">
      <c r="H582" s="23"/>
      <c r="BQ582" s="21"/>
      <c r="BR582" s="22"/>
    </row>
    <row r="583" spans="8:70">
      <c r="H583" s="23"/>
      <c r="BQ583" s="21"/>
      <c r="BR583" s="22"/>
    </row>
    <row r="584" spans="8:70">
      <c r="H584" s="23"/>
      <c r="BQ584" s="21"/>
      <c r="BR584" s="22"/>
    </row>
    <row r="585" spans="8:70">
      <c r="H585" s="23"/>
      <c r="BQ585" s="21"/>
      <c r="BR585" s="22"/>
    </row>
    <row r="586" spans="8:70">
      <c r="H586" s="23"/>
      <c r="BQ586" s="21"/>
      <c r="BR586" s="22"/>
    </row>
    <row r="587" spans="8:70">
      <c r="H587" s="23"/>
      <c r="BQ587" s="21"/>
      <c r="BR587" s="22"/>
    </row>
    <row r="588" spans="8:70">
      <c r="H588" s="23"/>
      <c r="BQ588" s="21"/>
      <c r="BR588" s="22"/>
    </row>
    <row r="589" spans="8:70">
      <c r="H589" s="23"/>
      <c r="BQ589" s="21"/>
      <c r="BR589" s="22"/>
    </row>
    <row r="590" spans="8:70">
      <c r="H590" s="23"/>
      <c r="BQ590" s="21"/>
      <c r="BR590" s="22"/>
    </row>
    <row r="591" spans="8:70">
      <c r="H591" s="23"/>
      <c r="BQ591" s="21"/>
      <c r="BR591" s="22"/>
    </row>
    <row r="592" spans="8:70">
      <c r="H592" s="23"/>
      <c r="BQ592" s="21"/>
      <c r="BR592" s="22"/>
    </row>
    <row r="593" spans="8:70">
      <c r="H593" s="23"/>
      <c r="BQ593" s="21"/>
      <c r="BR593" s="22"/>
    </row>
    <row r="594" spans="8:70">
      <c r="H594" s="23"/>
      <c r="BQ594" s="21"/>
      <c r="BR594" s="22"/>
    </row>
    <row r="595" spans="8:70">
      <c r="H595" s="23"/>
      <c r="BQ595" s="21"/>
      <c r="BR595" s="22"/>
    </row>
    <row r="596" spans="8:70">
      <c r="H596" s="23"/>
      <c r="BQ596" s="21"/>
      <c r="BR596" s="22"/>
    </row>
    <row r="597" spans="8:70">
      <c r="H597" s="23"/>
      <c r="BQ597" s="21"/>
      <c r="BR597" s="22"/>
    </row>
    <row r="598" spans="8:70">
      <c r="H598" s="23"/>
      <c r="BQ598" s="21"/>
      <c r="BR598" s="22"/>
    </row>
    <row r="599" spans="8:70">
      <c r="H599" s="23"/>
      <c r="BQ599" s="21"/>
      <c r="BR599" s="22"/>
    </row>
    <row r="600" spans="8:70">
      <c r="H600" s="23"/>
      <c r="BQ600" s="21"/>
      <c r="BR600" s="22"/>
    </row>
    <row r="601" spans="8:70">
      <c r="H601" s="23"/>
      <c r="BQ601" s="21"/>
      <c r="BR601" s="22"/>
    </row>
    <row r="602" spans="8:70">
      <c r="H602" s="23"/>
      <c r="BQ602" s="21"/>
      <c r="BR602" s="22"/>
    </row>
    <row r="603" spans="8:70">
      <c r="H603" s="23"/>
      <c r="BQ603" s="21"/>
      <c r="BR603" s="22"/>
    </row>
    <row r="604" spans="8:70">
      <c r="H604" s="23"/>
      <c r="BQ604" s="21"/>
      <c r="BR604" s="22"/>
    </row>
    <row r="605" spans="8:70">
      <c r="H605" s="23"/>
      <c r="BQ605" s="21"/>
      <c r="BR605" s="22"/>
    </row>
    <row r="606" spans="8:70">
      <c r="H606" s="23"/>
      <c r="BQ606" s="21"/>
      <c r="BR606" s="22"/>
    </row>
    <row r="607" spans="8:70">
      <c r="H607" s="23"/>
      <c r="BQ607" s="21"/>
      <c r="BR607" s="22"/>
    </row>
    <row r="608" spans="8:70">
      <c r="H608" s="23"/>
      <c r="BQ608" s="21"/>
      <c r="BR608" s="22"/>
    </row>
    <row r="609" spans="8:70">
      <c r="H609" s="23"/>
      <c r="BQ609" s="21"/>
      <c r="BR609" s="22"/>
    </row>
    <row r="610" spans="8:70">
      <c r="H610" s="23"/>
      <c r="BQ610" s="21"/>
      <c r="BR610" s="22"/>
    </row>
    <row r="611" spans="8:70">
      <c r="H611" s="23"/>
      <c r="BQ611" s="21"/>
      <c r="BR611" s="22"/>
    </row>
    <row r="612" spans="8:70">
      <c r="H612" s="23"/>
      <c r="BQ612" s="21"/>
      <c r="BR612" s="22"/>
    </row>
    <row r="613" spans="8:70">
      <c r="H613" s="23"/>
      <c r="BQ613" s="21"/>
      <c r="BR613" s="22"/>
    </row>
    <row r="614" spans="8:70">
      <c r="H614" s="23"/>
      <c r="BQ614" s="21"/>
      <c r="BR614" s="22"/>
    </row>
    <row r="615" spans="8:70">
      <c r="H615" s="23"/>
      <c r="BQ615" s="21"/>
      <c r="BR615" s="22"/>
    </row>
    <row r="616" spans="8:70">
      <c r="H616" s="23"/>
      <c r="BQ616" s="21"/>
      <c r="BR616" s="22"/>
    </row>
    <row r="617" spans="8:70">
      <c r="H617" s="23"/>
      <c r="BQ617" s="21"/>
      <c r="BR617" s="22"/>
    </row>
    <row r="618" spans="8:70">
      <c r="H618" s="23"/>
      <c r="BQ618" s="21"/>
      <c r="BR618" s="22"/>
    </row>
    <row r="619" spans="8:70">
      <c r="H619" s="23"/>
      <c r="BQ619" s="21"/>
      <c r="BR619" s="22"/>
    </row>
    <row r="620" spans="8:70">
      <c r="H620" s="23"/>
      <c r="BQ620" s="21"/>
      <c r="BR620" s="22"/>
    </row>
    <row r="621" spans="8:70">
      <c r="H621" s="23"/>
      <c r="BQ621" s="21"/>
      <c r="BR621" s="22"/>
    </row>
    <row r="622" spans="8:70">
      <c r="H622" s="23"/>
      <c r="BQ622" s="21"/>
      <c r="BR622" s="22"/>
    </row>
    <row r="623" spans="8:70">
      <c r="H623" s="23"/>
      <c r="BQ623" s="21"/>
      <c r="BR623" s="22"/>
    </row>
    <row r="624" spans="8:70">
      <c r="H624" s="23"/>
      <c r="BQ624" s="21"/>
      <c r="BR624" s="22"/>
    </row>
    <row r="625" spans="8:70">
      <c r="H625" s="23"/>
      <c r="BQ625" s="21"/>
      <c r="BR625" s="22"/>
    </row>
    <row r="626" spans="8:70">
      <c r="H626" s="23"/>
      <c r="BQ626" s="21"/>
      <c r="BR626" s="22"/>
    </row>
    <row r="627" spans="8:70">
      <c r="H627" s="23"/>
      <c r="BQ627" s="21"/>
      <c r="BR627" s="22"/>
    </row>
    <row r="628" spans="8:70">
      <c r="H628" s="23"/>
      <c r="BQ628" s="21"/>
      <c r="BR628" s="22"/>
    </row>
    <row r="629" spans="8:70">
      <c r="H629" s="23"/>
      <c r="BQ629" s="21"/>
      <c r="BR629" s="22"/>
    </row>
    <row r="630" spans="8:70">
      <c r="H630" s="23"/>
      <c r="BQ630" s="21"/>
      <c r="BR630" s="22"/>
    </row>
    <row r="631" spans="8:70">
      <c r="H631" s="23"/>
      <c r="BQ631" s="21"/>
      <c r="BR631" s="22"/>
    </row>
    <row r="632" spans="8:70">
      <c r="H632" s="23"/>
      <c r="BQ632" s="21"/>
      <c r="BR632" s="22"/>
    </row>
    <row r="633" spans="8:70">
      <c r="H633" s="23"/>
      <c r="BQ633" s="21"/>
      <c r="BR633" s="22"/>
    </row>
    <row r="634" spans="8:70">
      <c r="H634" s="23"/>
      <c r="BQ634" s="21"/>
      <c r="BR634" s="22"/>
    </row>
    <row r="635" spans="8:70">
      <c r="H635" s="23"/>
      <c r="BQ635" s="21"/>
      <c r="BR635" s="22"/>
    </row>
    <row r="636" spans="8:70">
      <c r="H636" s="23"/>
      <c r="BQ636" s="21"/>
      <c r="BR636" s="22"/>
    </row>
    <row r="637" spans="8:70">
      <c r="H637" s="23"/>
      <c r="BQ637" s="21"/>
      <c r="BR637" s="22"/>
    </row>
    <row r="638" spans="8:70">
      <c r="H638" s="23"/>
      <c r="BQ638" s="21"/>
      <c r="BR638" s="22"/>
    </row>
    <row r="639" spans="8:70">
      <c r="H639" s="23"/>
      <c r="BQ639" s="21"/>
      <c r="BR639" s="22"/>
    </row>
    <row r="640" spans="8:70">
      <c r="H640" s="23"/>
      <c r="BQ640" s="21"/>
      <c r="BR640" s="22"/>
    </row>
    <row r="641" spans="8:70">
      <c r="H641" s="23"/>
      <c r="BQ641" s="21"/>
      <c r="BR641" s="22"/>
    </row>
    <row r="642" spans="8:70">
      <c r="H642" s="23"/>
      <c r="BQ642" s="21"/>
      <c r="BR642" s="22"/>
    </row>
    <row r="643" spans="8:70">
      <c r="H643" s="23"/>
      <c r="BQ643" s="21"/>
      <c r="BR643" s="22"/>
    </row>
    <row r="644" spans="8:70">
      <c r="H644" s="23"/>
      <c r="BQ644" s="21"/>
      <c r="BR644" s="22"/>
    </row>
    <row r="645" spans="8:70">
      <c r="H645" s="23"/>
      <c r="BQ645" s="21"/>
      <c r="BR645" s="22"/>
    </row>
    <row r="646" spans="8:70">
      <c r="H646" s="23"/>
      <c r="BQ646" s="21"/>
      <c r="BR646" s="22"/>
    </row>
    <row r="647" spans="8:70">
      <c r="H647" s="23"/>
      <c r="BQ647" s="21"/>
      <c r="BR647" s="22"/>
    </row>
    <row r="648" spans="8:70">
      <c r="H648" s="23"/>
      <c r="BQ648" s="21"/>
      <c r="BR648" s="22"/>
    </row>
    <row r="649" spans="8:70">
      <c r="H649" s="23"/>
      <c r="BQ649" s="21"/>
      <c r="BR649" s="22"/>
    </row>
    <row r="650" spans="8:70">
      <c r="H650" s="23"/>
      <c r="BQ650" s="21"/>
      <c r="BR650" s="22"/>
    </row>
    <row r="651" spans="8:70">
      <c r="H651" s="23"/>
      <c r="BQ651" s="21"/>
      <c r="BR651" s="22"/>
    </row>
    <row r="652" spans="8:70">
      <c r="H652" s="23"/>
      <c r="BQ652" s="21"/>
      <c r="BR652" s="22"/>
    </row>
    <row r="653" spans="8:70">
      <c r="H653" s="23"/>
      <c r="BQ653" s="21"/>
      <c r="BR653" s="22"/>
    </row>
    <row r="654" spans="8:70">
      <c r="H654" s="23"/>
      <c r="BQ654" s="21"/>
      <c r="BR654" s="22"/>
    </row>
    <row r="655" spans="8:70">
      <c r="H655" s="23"/>
      <c r="BQ655" s="21"/>
      <c r="BR655" s="22"/>
    </row>
    <row r="656" spans="8:70">
      <c r="H656" s="23"/>
      <c r="BQ656" s="21"/>
      <c r="BR656" s="22"/>
    </row>
    <row r="657" spans="8:70">
      <c r="H657" s="23"/>
      <c r="BQ657" s="21"/>
      <c r="BR657" s="22"/>
    </row>
    <row r="658" spans="8:70">
      <c r="H658" s="23"/>
      <c r="BQ658" s="21"/>
      <c r="BR658" s="22"/>
    </row>
    <row r="659" spans="8:70">
      <c r="H659" s="23"/>
      <c r="BQ659" s="21"/>
      <c r="BR659" s="22"/>
    </row>
    <row r="660" spans="8:70">
      <c r="H660" s="23"/>
      <c r="BQ660" s="21"/>
      <c r="BR660" s="22"/>
    </row>
    <row r="661" spans="8:70">
      <c r="H661" s="23"/>
      <c r="BQ661" s="21"/>
      <c r="BR661" s="22"/>
    </row>
    <row r="662" spans="8:70">
      <c r="H662" s="23"/>
      <c r="BQ662" s="21"/>
      <c r="BR662" s="22"/>
    </row>
    <row r="663" spans="8:70">
      <c r="H663" s="23"/>
      <c r="BQ663" s="21"/>
      <c r="BR663" s="22"/>
    </row>
    <row r="664" spans="8:70">
      <c r="H664" s="23"/>
      <c r="BQ664" s="21"/>
      <c r="BR664" s="22"/>
    </row>
    <row r="665" spans="8:70">
      <c r="H665" s="23"/>
      <c r="BQ665" s="21"/>
      <c r="BR665" s="22"/>
    </row>
    <row r="666" spans="8:70">
      <c r="H666" s="23"/>
      <c r="BQ666" s="21"/>
      <c r="BR666" s="22"/>
    </row>
    <row r="667" spans="8:70">
      <c r="H667" s="23"/>
      <c r="BQ667" s="21"/>
      <c r="BR667" s="22"/>
    </row>
    <row r="668" spans="8:70">
      <c r="H668" s="23"/>
      <c r="BQ668" s="21"/>
      <c r="BR668" s="22"/>
    </row>
    <row r="669" spans="8:70">
      <c r="H669" s="23"/>
      <c r="BQ669" s="21"/>
      <c r="BR669" s="22"/>
    </row>
    <row r="670" spans="8:70">
      <c r="H670" s="23"/>
      <c r="BQ670" s="21"/>
      <c r="BR670" s="22"/>
    </row>
    <row r="671" spans="8:70">
      <c r="H671" s="23"/>
      <c r="BQ671" s="21"/>
      <c r="BR671" s="22"/>
    </row>
    <row r="672" spans="8:70">
      <c r="H672" s="23"/>
      <c r="BQ672" s="21"/>
      <c r="BR672" s="22"/>
    </row>
    <row r="673" spans="8:70">
      <c r="H673" s="23"/>
      <c r="BQ673" s="21"/>
      <c r="BR673" s="22"/>
    </row>
    <row r="674" spans="8:70">
      <c r="H674" s="23"/>
      <c r="BQ674" s="21"/>
      <c r="BR674" s="22"/>
    </row>
    <row r="675" spans="8:70">
      <c r="H675" s="23"/>
      <c r="BQ675" s="21"/>
      <c r="BR675" s="22"/>
    </row>
    <row r="676" spans="8:70">
      <c r="H676" s="23"/>
      <c r="BQ676" s="21"/>
      <c r="BR676" s="22"/>
    </row>
    <row r="677" spans="8:70">
      <c r="H677" s="23"/>
      <c r="BQ677" s="21"/>
      <c r="BR677" s="22"/>
    </row>
    <row r="678" spans="8:70">
      <c r="H678" s="23"/>
      <c r="BQ678" s="21"/>
      <c r="BR678" s="22"/>
    </row>
    <row r="679" spans="8:70">
      <c r="H679" s="23"/>
      <c r="BQ679" s="21"/>
      <c r="BR679" s="22"/>
    </row>
    <row r="680" spans="8:70">
      <c r="H680" s="23"/>
      <c r="BQ680" s="21"/>
      <c r="BR680" s="22"/>
    </row>
    <row r="681" spans="8:70">
      <c r="H681" s="23"/>
      <c r="BQ681" s="21"/>
      <c r="BR681" s="22"/>
    </row>
    <row r="682" spans="8:70">
      <c r="H682" s="23"/>
      <c r="BQ682" s="21"/>
      <c r="BR682" s="22"/>
    </row>
    <row r="683" spans="8:70">
      <c r="H683" s="23"/>
      <c r="BQ683" s="21"/>
      <c r="BR683" s="22"/>
    </row>
    <row r="684" spans="8:70">
      <c r="H684" s="23"/>
      <c r="BQ684" s="21"/>
      <c r="BR684" s="22"/>
    </row>
    <row r="685" spans="8:70">
      <c r="H685" s="23"/>
      <c r="BQ685" s="21"/>
      <c r="BR685" s="22"/>
    </row>
    <row r="686" spans="8:70">
      <c r="H686" s="23"/>
      <c r="BQ686" s="21"/>
      <c r="BR686" s="22"/>
    </row>
    <row r="687" spans="8:70">
      <c r="H687" s="23"/>
      <c r="BQ687" s="21"/>
      <c r="BR687" s="22"/>
    </row>
    <row r="688" spans="8:70">
      <c r="H688" s="23"/>
      <c r="BQ688" s="21"/>
      <c r="BR688" s="22"/>
    </row>
    <row r="689" spans="8:70">
      <c r="H689" s="23"/>
      <c r="BQ689" s="21"/>
      <c r="BR689" s="22"/>
    </row>
    <row r="690" spans="8:70">
      <c r="H690" s="23"/>
      <c r="BQ690" s="21"/>
      <c r="BR690" s="22"/>
    </row>
    <row r="691" spans="8:70">
      <c r="H691" s="23"/>
      <c r="BQ691" s="21"/>
      <c r="BR691" s="22"/>
    </row>
    <row r="692" spans="8:70">
      <c r="H692" s="23"/>
      <c r="BQ692" s="21"/>
      <c r="BR692" s="22"/>
    </row>
    <row r="693" spans="8:70">
      <c r="H693" s="23"/>
      <c r="BQ693" s="21"/>
      <c r="BR693" s="22"/>
    </row>
    <row r="694" spans="8:70">
      <c r="H694" s="23"/>
      <c r="BQ694" s="21"/>
      <c r="BR694" s="22"/>
    </row>
    <row r="695" spans="8:70">
      <c r="H695" s="23"/>
      <c r="BQ695" s="21"/>
      <c r="BR695" s="22"/>
    </row>
    <row r="696" spans="8:70">
      <c r="H696" s="23"/>
      <c r="BQ696" s="21"/>
      <c r="BR696" s="22"/>
    </row>
    <row r="697" spans="8:70">
      <c r="H697" s="23"/>
      <c r="BQ697" s="21"/>
      <c r="BR697" s="22"/>
    </row>
    <row r="698" spans="8:70">
      <c r="H698" s="23"/>
      <c r="BQ698" s="21"/>
      <c r="BR698" s="22"/>
    </row>
    <row r="699" spans="8:70">
      <c r="H699" s="23"/>
      <c r="BQ699" s="21"/>
      <c r="BR699" s="22"/>
    </row>
    <row r="700" spans="8:70">
      <c r="H700" s="23"/>
      <c r="BQ700" s="21"/>
      <c r="BR700" s="22"/>
    </row>
    <row r="701" spans="8:70">
      <c r="H701" s="23"/>
      <c r="BQ701" s="21"/>
      <c r="BR701" s="22"/>
    </row>
    <row r="702" spans="8:70">
      <c r="H702" s="23"/>
      <c r="BQ702" s="21"/>
      <c r="BR702" s="22"/>
    </row>
    <row r="703" spans="8:70">
      <c r="H703" s="23"/>
      <c r="BQ703" s="21"/>
      <c r="BR703" s="22"/>
    </row>
    <row r="704" spans="8:70">
      <c r="H704" s="23"/>
      <c r="BQ704" s="21"/>
      <c r="BR704" s="22"/>
    </row>
    <row r="705" spans="8:70">
      <c r="H705" s="23"/>
      <c r="BQ705" s="21"/>
      <c r="BR705" s="22"/>
    </row>
    <row r="706" spans="8:70">
      <c r="H706" s="23"/>
      <c r="BQ706" s="21"/>
      <c r="BR706" s="22"/>
    </row>
    <row r="707" spans="8:70">
      <c r="H707" s="23"/>
      <c r="BQ707" s="21"/>
      <c r="BR707" s="22"/>
    </row>
    <row r="708" spans="8:70">
      <c r="H708" s="23"/>
      <c r="BQ708" s="21"/>
      <c r="BR708" s="22"/>
    </row>
    <row r="709" spans="8:70">
      <c r="H709" s="23"/>
      <c r="BQ709" s="21"/>
      <c r="BR709" s="22"/>
    </row>
    <row r="710" spans="8:70">
      <c r="H710" s="23"/>
      <c r="BQ710" s="21"/>
      <c r="BR710" s="22"/>
    </row>
    <row r="711" spans="8:70">
      <c r="H711" s="23"/>
      <c r="BQ711" s="21"/>
      <c r="BR711" s="22"/>
    </row>
    <row r="712" spans="8:70">
      <c r="H712" s="23"/>
      <c r="BQ712" s="21"/>
      <c r="BR712" s="22"/>
    </row>
    <row r="713" spans="8:70">
      <c r="H713" s="23"/>
      <c r="BQ713" s="21"/>
      <c r="BR713" s="22"/>
    </row>
    <row r="714" spans="8:70">
      <c r="H714" s="23"/>
      <c r="BQ714" s="21"/>
      <c r="BR714" s="22"/>
    </row>
    <row r="715" spans="8:70">
      <c r="H715" s="23"/>
      <c r="BQ715" s="21"/>
      <c r="BR715" s="22"/>
    </row>
    <row r="716" spans="8:70">
      <c r="H716" s="23"/>
      <c r="BQ716" s="21"/>
      <c r="BR716" s="22"/>
    </row>
    <row r="717" spans="8:70">
      <c r="H717" s="23"/>
      <c r="BQ717" s="21"/>
      <c r="BR717" s="22"/>
    </row>
    <row r="718" spans="8:70">
      <c r="H718" s="23"/>
      <c r="BQ718" s="21"/>
      <c r="BR718" s="22"/>
    </row>
    <row r="719" spans="8:70">
      <c r="H719" s="23"/>
      <c r="BQ719" s="21"/>
      <c r="BR719" s="22"/>
    </row>
    <row r="720" spans="8:70">
      <c r="H720" s="23"/>
      <c r="BQ720" s="21"/>
      <c r="BR720" s="22"/>
    </row>
    <row r="721" spans="8:70">
      <c r="H721" s="23"/>
      <c r="BQ721" s="21"/>
      <c r="BR721" s="22"/>
    </row>
    <row r="722" spans="8:70">
      <c r="H722" s="23"/>
      <c r="BQ722" s="21"/>
      <c r="BR722" s="22"/>
    </row>
    <row r="723" spans="8:70">
      <c r="H723" s="23"/>
      <c r="BQ723" s="21"/>
      <c r="BR723" s="22"/>
    </row>
    <row r="724" spans="8:70">
      <c r="H724" s="23"/>
      <c r="BQ724" s="21"/>
      <c r="BR724" s="22"/>
    </row>
    <row r="725" spans="8:70">
      <c r="H725" s="23"/>
      <c r="BQ725" s="21"/>
      <c r="BR725" s="22"/>
    </row>
    <row r="726" spans="8:70">
      <c r="H726" s="23"/>
      <c r="BQ726" s="21"/>
      <c r="BR726" s="22"/>
    </row>
    <row r="727" spans="8:70">
      <c r="H727" s="23"/>
      <c r="BQ727" s="21"/>
      <c r="BR727" s="22"/>
    </row>
    <row r="728" spans="8:70">
      <c r="H728" s="23"/>
      <c r="BQ728" s="21"/>
      <c r="BR728" s="22"/>
    </row>
    <row r="729" spans="8:70">
      <c r="H729" s="23"/>
      <c r="BQ729" s="21"/>
      <c r="BR729" s="22"/>
    </row>
    <row r="730" spans="8:70">
      <c r="H730" s="23"/>
      <c r="BQ730" s="21"/>
      <c r="BR730" s="22"/>
    </row>
    <row r="731" spans="8:70">
      <c r="H731" s="23"/>
      <c r="BQ731" s="21"/>
      <c r="BR731" s="22"/>
    </row>
    <row r="732" spans="8:70">
      <c r="H732" s="23"/>
      <c r="BQ732" s="21"/>
      <c r="BR732" s="22"/>
    </row>
    <row r="733" spans="8:70">
      <c r="H733" s="23"/>
      <c r="BQ733" s="21"/>
      <c r="BR733" s="22"/>
    </row>
    <row r="734" spans="8:70">
      <c r="H734" s="23"/>
      <c r="BQ734" s="21"/>
      <c r="BR734" s="22"/>
    </row>
    <row r="735" spans="8:70">
      <c r="H735" s="23"/>
      <c r="BQ735" s="21"/>
      <c r="BR735" s="22"/>
    </row>
    <row r="736" spans="8:70">
      <c r="H736" s="23"/>
      <c r="BQ736" s="21"/>
      <c r="BR736" s="22"/>
    </row>
    <row r="737" spans="8:70">
      <c r="H737" s="23"/>
      <c r="BQ737" s="21"/>
      <c r="BR737" s="22"/>
    </row>
    <row r="738" spans="8:70">
      <c r="H738" s="23"/>
      <c r="BQ738" s="21"/>
      <c r="BR738" s="22"/>
    </row>
    <row r="739" spans="8:70">
      <c r="H739" s="23"/>
      <c r="BQ739" s="21"/>
      <c r="BR739" s="22"/>
    </row>
    <row r="740" spans="8:70">
      <c r="H740" s="23"/>
      <c r="BQ740" s="21"/>
      <c r="BR740" s="22"/>
    </row>
    <row r="741" spans="8:70">
      <c r="H741" s="23"/>
      <c r="BQ741" s="21"/>
      <c r="BR741" s="22"/>
    </row>
    <row r="742" spans="8:70">
      <c r="H742" s="23"/>
      <c r="BQ742" s="21"/>
      <c r="BR742" s="22"/>
    </row>
    <row r="743" spans="8:70">
      <c r="H743" s="23"/>
      <c r="BQ743" s="21"/>
      <c r="BR743" s="22"/>
    </row>
    <row r="744" spans="8:70">
      <c r="H744" s="23"/>
      <c r="BQ744" s="21"/>
      <c r="BR744" s="22"/>
    </row>
    <row r="745" spans="8:70">
      <c r="H745" s="23"/>
      <c r="BQ745" s="21"/>
      <c r="BR745" s="22"/>
    </row>
    <row r="746" spans="8:70">
      <c r="H746" s="23"/>
      <c r="BQ746" s="21"/>
      <c r="BR746" s="22"/>
    </row>
    <row r="747" spans="8:70">
      <c r="H747" s="23"/>
      <c r="BQ747" s="21"/>
      <c r="BR747" s="22"/>
    </row>
    <row r="748" spans="8:70">
      <c r="H748" s="23"/>
      <c r="BQ748" s="21"/>
      <c r="BR748" s="22"/>
    </row>
    <row r="749" spans="8:70">
      <c r="H749" s="23"/>
      <c r="BQ749" s="21"/>
      <c r="BR749" s="22"/>
    </row>
    <row r="750" spans="8:70">
      <c r="H750" s="23"/>
      <c r="BQ750" s="21"/>
      <c r="BR750" s="22"/>
    </row>
    <row r="751" spans="8:70">
      <c r="H751" s="23"/>
      <c r="BQ751" s="21"/>
      <c r="BR751" s="22"/>
    </row>
    <row r="752" spans="8:70">
      <c r="H752" s="23"/>
      <c r="BQ752" s="21"/>
      <c r="BR752" s="22"/>
    </row>
    <row r="753" spans="8:70">
      <c r="H753" s="23"/>
      <c r="BQ753" s="21"/>
      <c r="BR753" s="22"/>
    </row>
    <row r="754" spans="8:70">
      <c r="H754" s="23"/>
      <c r="BQ754" s="21"/>
      <c r="BR754" s="22"/>
    </row>
    <row r="755" spans="8:70">
      <c r="H755" s="23"/>
      <c r="BQ755" s="21"/>
      <c r="BR755" s="22"/>
    </row>
    <row r="756" spans="8:70">
      <c r="H756" s="23"/>
      <c r="BQ756" s="21"/>
      <c r="BR756" s="22"/>
    </row>
    <row r="757" spans="8:70">
      <c r="H757" s="23"/>
      <c r="BQ757" s="21"/>
      <c r="BR757" s="22"/>
    </row>
    <row r="758" spans="8:70">
      <c r="H758" s="23"/>
      <c r="BQ758" s="21"/>
      <c r="BR758" s="22"/>
    </row>
    <row r="759" spans="8:70">
      <c r="H759" s="23"/>
      <c r="BQ759" s="21"/>
      <c r="BR759" s="22"/>
    </row>
    <row r="760" spans="8:70">
      <c r="H760" s="23"/>
      <c r="BQ760" s="21"/>
      <c r="BR760" s="22"/>
    </row>
    <row r="761" spans="8:70">
      <c r="H761" s="23"/>
      <c r="BQ761" s="21"/>
      <c r="BR761" s="22"/>
    </row>
    <row r="762" spans="8:70">
      <c r="H762" s="23"/>
      <c r="BQ762" s="21"/>
      <c r="BR762" s="22"/>
    </row>
    <row r="763" spans="8:70">
      <c r="H763" s="23"/>
      <c r="BQ763" s="21"/>
      <c r="BR763" s="22"/>
    </row>
    <row r="764" spans="8:70">
      <c r="H764" s="23"/>
      <c r="BQ764" s="21"/>
      <c r="BR764" s="22"/>
    </row>
    <row r="765" spans="8:70">
      <c r="H765" s="23"/>
      <c r="BQ765" s="21"/>
      <c r="BR765" s="22"/>
    </row>
    <row r="766" spans="8:70">
      <c r="H766" s="23"/>
      <c r="BQ766" s="21"/>
      <c r="BR766" s="22"/>
    </row>
    <row r="767" spans="8:70">
      <c r="H767" s="23"/>
      <c r="BQ767" s="21"/>
      <c r="BR767" s="22"/>
    </row>
    <row r="768" spans="8:70">
      <c r="H768" s="23"/>
      <c r="BQ768" s="21"/>
      <c r="BR768" s="22"/>
    </row>
    <row r="769" spans="8:70">
      <c r="H769" s="23"/>
      <c r="BQ769" s="21"/>
      <c r="BR769" s="22"/>
    </row>
    <row r="770" spans="8:70">
      <c r="H770" s="23"/>
      <c r="BQ770" s="21"/>
      <c r="BR770" s="22"/>
    </row>
    <row r="771" spans="8:70">
      <c r="H771" s="23"/>
      <c r="BQ771" s="21"/>
      <c r="BR771" s="22"/>
    </row>
    <row r="772" spans="8:70">
      <c r="H772" s="23"/>
      <c r="BQ772" s="21"/>
      <c r="BR772" s="22"/>
    </row>
    <row r="773" spans="8:70">
      <c r="H773" s="23"/>
      <c r="BQ773" s="21"/>
      <c r="BR773" s="22"/>
    </row>
    <row r="774" spans="8:70">
      <c r="H774" s="23"/>
      <c r="BQ774" s="21"/>
      <c r="BR774" s="22"/>
    </row>
    <row r="775" spans="8:70">
      <c r="H775" s="23"/>
      <c r="BQ775" s="21"/>
      <c r="BR775" s="22"/>
    </row>
    <row r="776" spans="8:70">
      <c r="H776" s="23"/>
      <c r="BQ776" s="21"/>
      <c r="BR776" s="22"/>
    </row>
    <row r="777" spans="8:70">
      <c r="H777" s="23"/>
      <c r="BQ777" s="21"/>
      <c r="BR777" s="22"/>
    </row>
    <row r="778" spans="8:70">
      <c r="H778" s="23"/>
      <c r="BQ778" s="21"/>
      <c r="BR778" s="22"/>
    </row>
    <row r="779" spans="8:70">
      <c r="H779" s="23"/>
      <c r="BQ779" s="21"/>
      <c r="BR779" s="22"/>
    </row>
    <row r="780" spans="8:70">
      <c r="H780" s="23"/>
      <c r="BQ780" s="21"/>
      <c r="BR780" s="22"/>
    </row>
    <row r="781" spans="8:70">
      <c r="H781" s="23"/>
      <c r="BQ781" s="21"/>
      <c r="BR781" s="22"/>
    </row>
    <row r="782" spans="8:70">
      <c r="H782" s="23"/>
      <c r="BQ782" s="21"/>
      <c r="BR782" s="22"/>
    </row>
    <row r="783" spans="8:70">
      <c r="H783" s="23"/>
      <c r="BQ783" s="21"/>
      <c r="BR783" s="22"/>
    </row>
    <row r="784" spans="8:70">
      <c r="H784" s="23"/>
      <c r="BQ784" s="21"/>
      <c r="BR784" s="22"/>
    </row>
    <row r="785" spans="8:70">
      <c r="H785" s="23"/>
      <c r="BQ785" s="21"/>
      <c r="BR785" s="22"/>
    </row>
    <row r="786" spans="8:70">
      <c r="H786" s="23"/>
      <c r="BQ786" s="21"/>
      <c r="BR786" s="22"/>
    </row>
    <row r="787" spans="8:70">
      <c r="H787" s="23"/>
      <c r="BQ787" s="21"/>
      <c r="BR787" s="22"/>
    </row>
    <row r="788" spans="8:70">
      <c r="H788" s="23"/>
      <c r="BQ788" s="21"/>
      <c r="BR788" s="22"/>
    </row>
    <row r="789" spans="8:70">
      <c r="H789" s="23"/>
      <c r="BQ789" s="21"/>
      <c r="BR789" s="22"/>
    </row>
    <row r="790" spans="8:70">
      <c r="H790" s="23"/>
      <c r="BQ790" s="21"/>
      <c r="BR790" s="22"/>
    </row>
    <row r="791" spans="8:70">
      <c r="H791" s="23"/>
      <c r="BQ791" s="21"/>
      <c r="BR791" s="22"/>
    </row>
    <row r="792" spans="8:70">
      <c r="H792" s="23"/>
      <c r="BQ792" s="21"/>
      <c r="BR792" s="22"/>
    </row>
    <row r="793" spans="8:70">
      <c r="H793" s="23"/>
      <c r="BQ793" s="21"/>
      <c r="BR793" s="22"/>
    </row>
    <row r="794" spans="8:70">
      <c r="H794" s="23"/>
      <c r="BQ794" s="21"/>
      <c r="BR794" s="22"/>
    </row>
    <row r="795" spans="8:70">
      <c r="H795" s="23"/>
      <c r="BQ795" s="21"/>
      <c r="BR795" s="22"/>
    </row>
    <row r="796" spans="8:70">
      <c r="H796" s="23"/>
      <c r="BQ796" s="21"/>
      <c r="BR796" s="22"/>
    </row>
    <row r="797" spans="8:70">
      <c r="H797" s="23"/>
      <c r="BQ797" s="21"/>
      <c r="BR797" s="22"/>
    </row>
    <row r="798" spans="8:70">
      <c r="H798" s="23"/>
      <c r="BQ798" s="21"/>
      <c r="BR798" s="22"/>
    </row>
    <row r="799" spans="8:70">
      <c r="H799" s="23"/>
      <c r="BQ799" s="21"/>
      <c r="BR799" s="22"/>
    </row>
    <row r="800" spans="8:70">
      <c r="H800" s="23"/>
      <c r="BQ800" s="21"/>
      <c r="BR800" s="22"/>
    </row>
    <row r="801" spans="8:70">
      <c r="H801" s="23"/>
      <c r="BQ801" s="21"/>
      <c r="BR801" s="22"/>
    </row>
    <row r="802" spans="8:70">
      <c r="H802" s="23"/>
      <c r="BQ802" s="21"/>
      <c r="BR802" s="22"/>
    </row>
    <row r="803" spans="8:70">
      <c r="H803" s="23"/>
      <c r="BQ803" s="21"/>
      <c r="BR803" s="22"/>
    </row>
    <row r="804" spans="8:70">
      <c r="H804" s="23"/>
      <c r="BQ804" s="21"/>
      <c r="BR804" s="22"/>
    </row>
    <row r="805" spans="8:70">
      <c r="H805" s="23"/>
      <c r="BQ805" s="21"/>
      <c r="BR805" s="22"/>
    </row>
    <row r="806" spans="8:70">
      <c r="H806" s="23"/>
      <c r="BQ806" s="21"/>
      <c r="BR806" s="22"/>
    </row>
    <row r="807" spans="8:70">
      <c r="H807" s="23"/>
      <c r="BQ807" s="21"/>
      <c r="BR807" s="22"/>
    </row>
    <row r="808" spans="8:70">
      <c r="H808" s="23"/>
      <c r="BQ808" s="21"/>
      <c r="BR808" s="22"/>
    </row>
    <row r="809" spans="8:70">
      <c r="H809" s="23"/>
      <c r="BQ809" s="21"/>
      <c r="BR809" s="22"/>
    </row>
    <row r="810" spans="8:70">
      <c r="H810" s="23"/>
      <c r="BQ810" s="21"/>
      <c r="BR810" s="22"/>
    </row>
    <row r="811" spans="8:70">
      <c r="H811" s="23"/>
      <c r="BQ811" s="21"/>
      <c r="BR811" s="22"/>
    </row>
    <row r="812" spans="8:70">
      <c r="H812" s="23"/>
      <c r="BQ812" s="21"/>
      <c r="BR812" s="22"/>
    </row>
    <row r="813" spans="8:70">
      <c r="H813" s="23"/>
      <c r="BQ813" s="21"/>
      <c r="BR813" s="22"/>
    </row>
    <row r="814" spans="8:70">
      <c r="H814" s="23"/>
      <c r="BQ814" s="21"/>
      <c r="BR814" s="22"/>
    </row>
    <row r="815" spans="8:70">
      <c r="H815" s="23"/>
      <c r="BQ815" s="21"/>
      <c r="BR815" s="22"/>
    </row>
    <row r="816" spans="8:70">
      <c r="H816" s="23"/>
      <c r="BQ816" s="21"/>
      <c r="BR816" s="22"/>
    </row>
    <row r="817" spans="8:70">
      <c r="H817" s="23"/>
      <c r="BQ817" s="21"/>
      <c r="BR817" s="22"/>
    </row>
    <row r="818" spans="8:70">
      <c r="H818" s="23"/>
      <c r="BQ818" s="21"/>
      <c r="BR818" s="22"/>
    </row>
    <row r="819" spans="8:70">
      <c r="H819" s="23"/>
      <c r="BQ819" s="21"/>
      <c r="BR819" s="22"/>
    </row>
    <row r="820" spans="8:70">
      <c r="H820" s="23"/>
      <c r="BQ820" s="21"/>
      <c r="BR820" s="22"/>
    </row>
    <row r="821" spans="8:70">
      <c r="H821" s="23"/>
      <c r="BQ821" s="21"/>
      <c r="BR821" s="22"/>
    </row>
    <row r="822" spans="8:70">
      <c r="H822" s="23"/>
      <c r="BQ822" s="21"/>
      <c r="BR822" s="22"/>
    </row>
    <row r="823" spans="8:70">
      <c r="H823" s="23"/>
      <c r="BQ823" s="21"/>
      <c r="BR823" s="22"/>
    </row>
    <row r="824" spans="8:70">
      <c r="H824" s="23"/>
      <c r="BQ824" s="21"/>
      <c r="BR824" s="22"/>
    </row>
    <row r="825" spans="8:70">
      <c r="H825" s="23"/>
      <c r="BQ825" s="21"/>
      <c r="BR825" s="22"/>
    </row>
    <row r="826" spans="8:70">
      <c r="H826" s="23"/>
      <c r="BQ826" s="21"/>
      <c r="BR826" s="22"/>
    </row>
    <row r="827" spans="8:70">
      <c r="H827" s="23"/>
      <c r="BQ827" s="21"/>
      <c r="BR827" s="22"/>
    </row>
    <row r="828" spans="8:70">
      <c r="H828" s="23"/>
      <c r="BQ828" s="21"/>
      <c r="BR828" s="22"/>
    </row>
    <row r="829" spans="8:70">
      <c r="H829" s="23"/>
      <c r="BQ829" s="21"/>
      <c r="BR829" s="22"/>
    </row>
    <row r="830" spans="8:70">
      <c r="H830" s="23"/>
      <c r="BQ830" s="21"/>
      <c r="BR830" s="22"/>
    </row>
    <row r="831" spans="8:70">
      <c r="H831" s="23"/>
      <c r="BQ831" s="21"/>
      <c r="BR831" s="22"/>
    </row>
    <row r="832" spans="8:70">
      <c r="H832" s="23"/>
      <c r="BQ832" s="21"/>
      <c r="BR832" s="22"/>
    </row>
    <row r="833" spans="8:70">
      <c r="H833" s="23"/>
      <c r="BQ833" s="21"/>
      <c r="BR833" s="22"/>
    </row>
    <row r="834" spans="8:70">
      <c r="H834" s="23"/>
      <c r="BQ834" s="21"/>
      <c r="BR834" s="22"/>
    </row>
    <row r="835" spans="8:70">
      <c r="H835" s="23"/>
      <c r="BQ835" s="21"/>
      <c r="BR835" s="22"/>
    </row>
    <row r="836" spans="8:70">
      <c r="H836" s="23"/>
      <c r="BQ836" s="21"/>
      <c r="BR836" s="22"/>
    </row>
    <row r="837" spans="8:70">
      <c r="H837" s="23"/>
      <c r="BQ837" s="21"/>
      <c r="BR837" s="22"/>
    </row>
    <row r="838" spans="8:70">
      <c r="H838" s="23"/>
      <c r="BQ838" s="21"/>
      <c r="BR838" s="22"/>
    </row>
    <row r="839" spans="8:70">
      <c r="H839" s="23"/>
      <c r="BQ839" s="21"/>
      <c r="BR839" s="22"/>
    </row>
    <row r="840" spans="8:70">
      <c r="H840" s="23"/>
      <c r="BQ840" s="21"/>
      <c r="BR840" s="22"/>
    </row>
    <row r="841" spans="8:70">
      <c r="H841" s="23"/>
      <c r="BQ841" s="21"/>
      <c r="BR841" s="22"/>
    </row>
    <row r="842" spans="8:70">
      <c r="H842" s="23"/>
      <c r="BQ842" s="21"/>
      <c r="BR842" s="22"/>
    </row>
    <row r="843" spans="8:70">
      <c r="H843" s="23"/>
      <c r="BQ843" s="21"/>
      <c r="BR843" s="22"/>
    </row>
    <row r="844" spans="8:70">
      <c r="H844" s="23"/>
      <c r="BQ844" s="21"/>
      <c r="BR844" s="22"/>
    </row>
    <row r="845" spans="8:70">
      <c r="H845" s="23"/>
      <c r="BQ845" s="21"/>
      <c r="BR845" s="22"/>
    </row>
    <row r="846" spans="8:70">
      <c r="H846" s="23"/>
      <c r="BQ846" s="21"/>
      <c r="BR846" s="22"/>
    </row>
    <row r="847" spans="8:70">
      <c r="H847" s="23"/>
      <c r="BQ847" s="21"/>
      <c r="BR847" s="22"/>
    </row>
    <row r="848" spans="8:70">
      <c r="H848" s="23"/>
      <c r="BQ848" s="21"/>
      <c r="BR848" s="22"/>
    </row>
    <row r="849" spans="8:70">
      <c r="H849" s="23"/>
      <c r="BQ849" s="21"/>
      <c r="BR849" s="22"/>
    </row>
    <row r="850" spans="8:70">
      <c r="H850" s="23"/>
      <c r="BQ850" s="21"/>
      <c r="BR850" s="22"/>
    </row>
    <row r="851" spans="8:70">
      <c r="H851" s="23"/>
      <c r="BQ851" s="21"/>
      <c r="BR851" s="22"/>
    </row>
    <row r="852" spans="8:70">
      <c r="H852" s="23"/>
      <c r="BQ852" s="21"/>
      <c r="BR852" s="22"/>
    </row>
    <row r="853" spans="8:70">
      <c r="H853" s="23"/>
      <c r="BQ853" s="21"/>
      <c r="BR853" s="22"/>
    </row>
    <row r="854" spans="8:70">
      <c r="H854" s="23"/>
      <c r="BQ854" s="21"/>
      <c r="BR854" s="22"/>
    </row>
    <row r="855" spans="8:70">
      <c r="H855" s="23"/>
      <c r="BQ855" s="21"/>
      <c r="BR855" s="22"/>
    </row>
    <row r="856" spans="8:70">
      <c r="H856" s="23"/>
      <c r="BQ856" s="21"/>
      <c r="BR856" s="22"/>
    </row>
    <row r="857" spans="8:70">
      <c r="H857" s="23"/>
      <c r="BQ857" s="21"/>
      <c r="BR857" s="22"/>
    </row>
    <row r="858" spans="8:70">
      <c r="H858" s="23"/>
      <c r="BQ858" s="21"/>
      <c r="BR858" s="22"/>
    </row>
    <row r="859" spans="8:70">
      <c r="H859" s="23"/>
      <c r="BQ859" s="21"/>
      <c r="BR859" s="22"/>
    </row>
    <row r="860" spans="8:70">
      <c r="H860" s="23"/>
      <c r="BQ860" s="21"/>
      <c r="BR860" s="22"/>
    </row>
    <row r="861" spans="8:70">
      <c r="H861" s="23"/>
      <c r="BQ861" s="21"/>
      <c r="BR861" s="22"/>
    </row>
    <row r="862" spans="8:70">
      <c r="H862" s="23"/>
      <c r="BQ862" s="21"/>
      <c r="BR862" s="22"/>
    </row>
    <row r="863" spans="8:70">
      <c r="H863" s="23"/>
      <c r="BQ863" s="21"/>
      <c r="BR863" s="22"/>
    </row>
    <row r="864" spans="8:70">
      <c r="H864" s="23"/>
      <c r="BQ864" s="21"/>
      <c r="BR864" s="22"/>
    </row>
    <row r="865" spans="8:70">
      <c r="H865" s="23"/>
      <c r="BQ865" s="21"/>
      <c r="BR865" s="22"/>
    </row>
    <row r="866" spans="8:70">
      <c r="H866" s="23"/>
      <c r="BQ866" s="21"/>
      <c r="BR866" s="22"/>
    </row>
    <row r="867" spans="8:70">
      <c r="H867" s="23"/>
      <c r="BQ867" s="21"/>
      <c r="BR867" s="22"/>
    </row>
    <row r="868" spans="8:70">
      <c r="H868" s="23"/>
      <c r="BQ868" s="21"/>
      <c r="BR868" s="22"/>
    </row>
    <row r="869" spans="8:70">
      <c r="H869" s="23"/>
      <c r="BQ869" s="21"/>
      <c r="BR869" s="22"/>
    </row>
    <row r="870" spans="8:70">
      <c r="H870" s="23"/>
      <c r="BQ870" s="21"/>
      <c r="BR870" s="22"/>
    </row>
    <row r="871" spans="8:70">
      <c r="H871" s="23"/>
      <c r="BQ871" s="21"/>
      <c r="BR871" s="22"/>
    </row>
    <row r="872" spans="8:70">
      <c r="H872" s="23"/>
      <c r="BQ872" s="21"/>
      <c r="BR872" s="22"/>
    </row>
    <row r="873" spans="8:70">
      <c r="H873" s="23"/>
      <c r="BQ873" s="21"/>
      <c r="BR873" s="22"/>
    </row>
    <row r="874" spans="8:70">
      <c r="H874" s="23"/>
      <c r="BQ874" s="21"/>
      <c r="BR874" s="22"/>
    </row>
    <row r="875" spans="8:70">
      <c r="H875" s="23"/>
      <c r="BQ875" s="21"/>
      <c r="BR875" s="22"/>
    </row>
    <row r="876" spans="8:70">
      <c r="H876" s="23"/>
      <c r="BQ876" s="21"/>
      <c r="BR876" s="22"/>
    </row>
    <row r="877" spans="8:70">
      <c r="H877" s="23"/>
      <c r="BQ877" s="21"/>
      <c r="BR877" s="22"/>
    </row>
    <row r="878" spans="8:70">
      <c r="H878" s="23"/>
      <c r="BQ878" s="21"/>
      <c r="BR878" s="22"/>
    </row>
    <row r="879" spans="8:70">
      <c r="H879" s="23"/>
      <c r="BQ879" s="21"/>
      <c r="BR879" s="22"/>
    </row>
    <row r="880" spans="8:70">
      <c r="H880" s="23"/>
      <c r="BQ880" s="21"/>
      <c r="BR880" s="22"/>
    </row>
    <row r="881" spans="8:70">
      <c r="H881" s="23"/>
      <c r="BQ881" s="21"/>
      <c r="BR881" s="22"/>
    </row>
    <row r="882" spans="8:70">
      <c r="H882" s="23"/>
      <c r="BQ882" s="21"/>
      <c r="BR882" s="22"/>
    </row>
    <row r="883" spans="8:70">
      <c r="H883" s="23"/>
      <c r="BQ883" s="21"/>
      <c r="BR883" s="22"/>
    </row>
    <row r="884" spans="8:70">
      <c r="H884" s="23"/>
      <c r="BQ884" s="21"/>
      <c r="BR884" s="22"/>
    </row>
    <row r="885" spans="8:70">
      <c r="H885" s="23"/>
      <c r="BQ885" s="21"/>
      <c r="BR885" s="22"/>
    </row>
    <row r="886" spans="8:70">
      <c r="H886" s="23"/>
      <c r="BQ886" s="21"/>
      <c r="BR886" s="22"/>
    </row>
    <row r="887" spans="8:70">
      <c r="H887" s="23"/>
      <c r="BQ887" s="21"/>
      <c r="BR887" s="22"/>
    </row>
    <row r="888" spans="8:70">
      <c r="H888" s="23"/>
      <c r="BQ888" s="21"/>
      <c r="BR888" s="22"/>
    </row>
    <row r="889" spans="8:70">
      <c r="H889" s="23"/>
      <c r="BQ889" s="21"/>
      <c r="BR889" s="22"/>
    </row>
    <row r="890" spans="8:70">
      <c r="H890" s="23"/>
      <c r="BQ890" s="21"/>
      <c r="BR890" s="22"/>
    </row>
    <row r="891" spans="8:70">
      <c r="H891" s="23"/>
      <c r="BQ891" s="21"/>
      <c r="BR891" s="22"/>
    </row>
    <row r="892" spans="8:70">
      <c r="H892" s="23"/>
      <c r="BQ892" s="21"/>
      <c r="BR892" s="22"/>
    </row>
    <row r="893" spans="8:70">
      <c r="H893" s="23"/>
      <c r="BQ893" s="21"/>
      <c r="BR893" s="22"/>
    </row>
    <row r="894" spans="8:70">
      <c r="H894" s="23"/>
      <c r="BQ894" s="21"/>
      <c r="BR894" s="22"/>
    </row>
    <row r="895" spans="8:70">
      <c r="H895" s="23"/>
      <c r="BQ895" s="21"/>
      <c r="BR895" s="22"/>
    </row>
    <row r="896" spans="8:70">
      <c r="H896" s="23"/>
      <c r="BQ896" s="21"/>
      <c r="BR896" s="22"/>
    </row>
    <row r="897" spans="8:70">
      <c r="H897" s="23"/>
      <c r="BQ897" s="21"/>
      <c r="BR897" s="22"/>
    </row>
    <row r="898" spans="8:70">
      <c r="H898" s="23"/>
      <c r="BQ898" s="21"/>
      <c r="BR898" s="22"/>
    </row>
    <row r="899" spans="8:70">
      <c r="H899" s="23"/>
      <c r="BQ899" s="21"/>
      <c r="BR899" s="22"/>
    </row>
    <row r="900" spans="8:70">
      <c r="H900" s="23"/>
      <c r="BQ900" s="21"/>
      <c r="BR900" s="22"/>
    </row>
    <row r="901" spans="8:70">
      <c r="H901" s="23"/>
      <c r="BQ901" s="21"/>
      <c r="BR901" s="22"/>
    </row>
    <row r="902" spans="8:70">
      <c r="H902" s="23"/>
      <c r="BQ902" s="21"/>
      <c r="BR902" s="22"/>
    </row>
    <row r="903" spans="8:70">
      <c r="H903" s="23"/>
      <c r="BQ903" s="21"/>
      <c r="BR903" s="22"/>
    </row>
    <row r="904" spans="8:70">
      <c r="H904" s="23"/>
      <c r="BQ904" s="21"/>
      <c r="BR904" s="22"/>
    </row>
    <row r="905" spans="8:70">
      <c r="H905" s="23"/>
      <c r="BQ905" s="21"/>
      <c r="BR905" s="22"/>
    </row>
    <row r="906" spans="8:70">
      <c r="H906" s="23"/>
      <c r="BQ906" s="21"/>
      <c r="BR906" s="22"/>
    </row>
    <row r="907" spans="8:70">
      <c r="H907" s="23"/>
      <c r="BQ907" s="21"/>
      <c r="BR907" s="22"/>
    </row>
    <row r="908" spans="8:70">
      <c r="H908" s="23"/>
      <c r="BQ908" s="21"/>
      <c r="BR908" s="22"/>
    </row>
    <row r="909" spans="8:70">
      <c r="H909" s="23"/>
      <c r="BQ909" s="21"/>
      <c r="BR909" s="22"/>
    </row>
    <row r="910" spans="8:70">
      <c r="H910" s="23"/>
      <c r="BQ910" s="21"/>
      <c r="BR910" s="22"/>
    </row>
    <row r="911" spans="8:70">
      <c r="H911" s="23"/>
      <c r="BQ911" s="21"/>
      <c r="BR911" s="22"/>
    </row>
    <row r="912" spans="8:70">
      <c r="H912" s="23"/>
      <c r="BQ912" s="21"/>
      <c r="BR912" s="22"/>
    </row>
    <row r="913" spans="8:70">
      <c r="H913" s="23"/>
      <c r="BQ913" s="21"/>
      <c r="BR913" s="22"/>
    </row>
    <row r="914" spans="8:70">
      <c r="H914" s="23"/>
      <c r="BQ914" s="21"/>
      <c r="BR914" s="22"/>
    </row>
    <row r="915" spans="8:70">
      <c r="H915" s="23"/>
      <c r="BQ915" s="21"/>
      <c r="BR915" s="22"/>
    </row>
    <row r="916" spans="8:70">
      <c r="H916" s="23"/>
      <c r="BQ916" s="21"/>
      <c r="BR916" s="22"/>
    </row>
    <row r="917" spans="8:70">
      <c r="H917" s="23"/>
      <c r="BQ917" s="21"/>
      <c r="BR917" s="22"/>
    </row>
    <row r="918" spans="8:70">
      <c r="H918" s="23"/>
      <c r="BQ918" s="21"/>
      <c r="BR918" s="22"/>
    </row>
    <row r="919" spans="8:70">
      <c r="H919" s="23"/>
      <c r="BQ919" s="21"/>
      <c r="BR919" s="22"/>
    </row>
    <row r="920" spans="8:70">
      <c r="H920" s="23"/>
      <c r="BQ920" s="21"/>
      <c r="BR920" s="22"/>
    </row>
    <row r="921" spans="8:70">
      <c r="H921" s="23"/>
      <c r="BQ921" s="21"/>
      <c r="BR921" s="22"/>
    </row>
    <row r="922" spans="8:70">
      <c r="H922" s="23"/>
      <c r="BQ922" s="21"/>
      <c r="BR922" s="22"/>
    </row>
    <row r="923" spans="8:70">
      <c r="H923" s="23"/>
      <c r="BQ923" s="21"/>
      <c r="BR923" s="22"/>
    </row>
    <row r="924" spans="8:70">
      <c r="H924" s="23"/>
      <c r="BQ924" s="21"/>
      <c r="BR924" s="22"/>
    </row>
    <row r="925" spans="8:70">
      <c r="H925" s="23"/>
      <c r="BQ925" s="21"/>
      <c r="BR925" s="22"/>
    </row>
    <row r="926" spans="8:70">
      <c r="H926" s="23"/>
      <c r="BQ926" s="21"/>
      <c r="BR926" s="22"/>
    </row>
    <row r="927" spans="8:70">
      <c r="H927" s="23"/>
      <c r="BQ927" s="21"/>
      <c r="BR927" s="22"/>
    </row>
    <row r="928" spans="8:70">
      <c r="H928" s="23"/>
      <c r="BQ928" s="21"/>
      <c r="BR928" s="22"/>
    </row>
    <row r="929" spans="8:70">
      <c r="H929" s="23"/>
      <c r="BQ929" s="21"/>
      <c r="BR929" s="22"/>
    </row>
    <row r="930" spans="8:70">
      <c r="H930" s="23"/>
      <c r="BQ930" s="21"/>
      <c r="BR930" s="22"/>
    </row>
    <row r="931" spans="8:70">
      <c r="H931" s="23"/>
      <c r="BQ931" s="21"/>
      <c r="BR931" s="22"/>
    </row>
    <row r="932" spans="8:70">
      <c r="H932" s="23"/>
      <c r="BQ932" s="21"/>
      <c r="BR932" s="22"/>
    </row>
    <row r="933" spans="8:70">
      <c r="H933" s="23"/>
      <c r="BQ933" s="21"/>
      <c r="BR933" s="22"/>
    </row>
    <row r="934" spans="8:70">
      <c r="H934" s="23"/>
      <c r="BQ934" s="21"/>
      <c r="BR934" s="22"/>
    </row>
    <row r="935" spans="8:70">
      <c r="H935" s="23"/>
      <c r="BQ935" s="21"/>
      <c r="BR935" s="22"/>
    </row>
    <row r="936" spans="8:70">
      <c r="H936" s="23"/>
      <c r="BQ936" s="21"/>
      <c r="BR936" s="22"/>
    </row>
    <row r="937" spans="8:70">
      <c r="H937" s="23"/>
      <c r="BQ937" s="21"/>
      <c r="BR937" s="22"/>
    </row>
    <row r="938" spans="8:70">
      <c r="H938" s="23"/>
      <c r="BQ938" s="21"/>
      <c r="BR938" s="22"/>
    </row>
    <row r="939" spans="8:70">
      <c r="H939" s="23"/>
      <c r="BQ939" s="21"/>
      <c r="BR939" s="22"/>
    </row>
    <row r="940" spans="8:70">
      <c r="H940" s="23"/>
      <c r="BQ940" s="21"/>
      <c r="BR940" s="22"/>
    </row>
    <row r="941" spans="8:70">
      <c r="H941" s="23"/>
      <c r="BQ941" s="21"/>
      <c r="BR941" s="22"/>
    </row>
    <row r="942" spans="8:70">
      <c r="H942" s="23"/>
      <c r="BQ942" s="21"/>
      <c r="BR942" s="22"/>
    </row>
    <row r="943" spans="8:70">
      <c r="H943" s="23"/>
      <c r="BQ943" s="21"/>
      <c r="BR943" s="22"/>
    </row>
    <row r="944" spans="8:70">
      <c r="H944" s="23"/>
      <c r="BQ944" s="21"/>
      <c r="BR944" s="22"/>
    </row>
    <row r="945" spans="8:70">
      <c r="H945" s="23"/>
      <c r="BQ945" s="21"/>
      <c r="BR945" s="22"/>
    </row>
    <row r="946" spans="8:70">
      <c r="H946" s="23"/>
      <c r="BQ946" s="21"/>
      <c r="BR946" s="22"/>
    </row>
    <row r="947" spans="8:70">
      <c r="H947" s="23"/>
      <c r="BQ947" s="21"/>
      <c r="BR947" s="22"/>
    </row>
    <row r="948" spans="8:70">
      <c r="H948" s="23"/>
      <c r="BQ948" s="21"/>
      <c r="BR948" s="22"/>
    </row>
    <row r="949" spans="8:70">
      <c r="H949" s="23"/>
      <c r="BQ949" s="21"/>
      <c r="BR949" s="22"/>
    </row>
    <row r="950" spans="8:70">
      <c r="H950" s="23"/>
      <c r="BQ950" s="21"/>
      <c r="BR950" s="22"/>
    </row>
    <row r="951" spans="8:70">
      <c r="H951" s="23"/>
      <c r="BQ951" s="21"/>
      <c r="BR951" s="22"/>
    </row>
    <row r="952" spans="8:70">
      <c r="H952" s="23"/>
      <c r="BQ952" s="21"/>
      <c r="BR952" s="22"/>
    </row>
    <row r="953" spans="8:70">
      <c r="H953" s="23"/>
      <c r="BQ953" s="21"/>
      <c r="BR953" s="22"/>
    </row>
    <row r="954" spans="8:70">
      <c r="H954" s="23"/>
      <c r="BQ954" s="21"/>
      <c r="BR954" s="22"/>
    </row>
    <row r="955" spans="8:70">
      <c r="H955" s="23"/>
      <c r="BQ955" s="21"/>
      <c r="BR955" s="22"/>
    </row>
    <row r="956" spans="8:70">
      <c r="H956" s="23"/>
      <c r="BQ956" s="21"/>
      <c r="BR956" s="22"/>
    </row>
    <row r="957" spans="8:70">
      <c r="H957" s="23"/>
      <c r="BQ957" s="21"/>
      <c r="BR957" s="22"/>
    </row>
    <row r="958" spans="8:70">
      <c r="H958" s="23"/>
      <c r="BQ958" s="21"/>
      <c r="BR958" s="22"/>
    </row>
    <row r="959" spans="8:70">
      <c r="H959" s="23"/>
      <c r="BQ959" s="21"/>
      <c r="BR959" s="22"/>
    </row>
    <row r="960" spans="8:70">
      <c r="H960" s="23"/>
      <c r="BQ960" s="21"/>
      <c r="BR960" s="22"/>
    </row>
    <row r="961" spans="8:70">
      <c r="H961" s="23"/>
      <c r="BQ961" s="21"/>
      <c r="BR961" s="22"/>
    </row>
    <row r="962" spans="8:70">
      <c r="H962" s="23"/>
      <c r="BQ962" s="21"/>
      <c r="BR962" s="22"/>
    </row>
    <row r="963" spans="8:70">
      <c r="H963" s="23"/>
      <c r="BQ963" s="21"/>
      <c r="BR963" s="22"/>
    </row>
    <row r="964" spans="8:70">
      <c r="H964" s="23"/>
      <c r="BQ964" s="21"/>
      <c r="BR964" s="22"/>
    </row>
    <row r="965" spans="8:70">
      <c r="H965" s="23"/>
      <c r="BQ965" s="21"/>
      <c r="BR965" s="22"/>
    </row>
    <row r="966" spans="8:70">
      <c r="H966" s="23"/>
      <c r="BQ966" s="21"/>
      <c r="BR966" s="22"/>
    </row>
    <row r="967" spans="8:70">
      <c r="H967" s="23"/>
      <c r="BQ967" s="21"/>
      <c r="BR967" s="22"/>
    </row>
    <row r="968" spans="8:70">
      <c r="H968" s="23"/>
      <c r="BQ968" s="21"/>
      <c r="BR968" s="22"/>
    </row>
    <row r="969" spans="8:70">
      <c r="H969" s="23"/>
      <c r="BQ969" s="21"/>
      <c r="BR969" s="22"/>
    </row>
    <row r="970" spans="8:70">
      <c r="H970" s="23"/>
      <c r="BQ970" s="21"/>
      <c r="BR970" s="22"/>
    </row>
    <row r="971" spans="8:70">
      <c r="H971" s="23"/>
      <c r="BQ971" s="21"/>
      <c r="BR971" s="22"/>
    </row>
    <row r="972" spans="8:70">
      <c r="H972" s="23"/>
      <c r="BQ972" s="21"/>
      <c r="BR972" s="22"/>
    </row>
    <row r="973" spans="8:70">
      <c r="H973" s="23"/>
      <c r="BQ973" s="21"/>
      <c r="BR973" s="22"/>
    </row>
    <row r="974" spans="8:70">
      <c r="H974" s="23"/>
      <c r="BQ974" s="21"/>
      <c r="BR974" s="22"/>
    </row>
    <row r="975" spans="8:70">
      <c r="H975" s="23"/>
      <c r="BQ975" s="21"/>
      <c r="BR975" s="22"/>
    </row>
    <row r="976" spans="8:70">
      <c r="H976" s="23"/>
      <c r="BQ976" s="21"/>
      <c r="BR976" s="22"/>
    </row>
    <row r="977" spans="8:70">
      <c r="H977" s="23"/>
      <c r="BQ977" s="21"/>
      <c r="BR977" s="22"/>
    </row>
    <row r="978" spans="8:70">
      <c r="H978" s="23"/>
      <c r="BQ978" s="21"/>
      <c r="BR978" s="22"/>
    </row>
    <row r="979" spans="8:70">
      <c r="H979" s="23"/>
      <c r="BQ979" s="21"/>
      <c r="BR979" s="22"/>
    </row>
    <row r="980" spans="8:70">
      <c r="H980" s="23"/>
      <c r="BQ980" s="21"/>
      <c r="BR980" s="22"/>
    </row>
    <row r="981" spans="8:70">
      <c r="H981" s="23"/>
      <c r="BQ981" s="21"/>
      <c r="BR981" s="22"/>
    </row>
    <row r="982" spans="8:70">
      <c r="H982" s="23"/>
      <c r="BQ982" s="21"/>
      <c r="BR982" s="22"/>
    </row>
    <row r="983" spans="8:70">
      <c r="H983" s="23"/>
      <c r="BQ983" s="21"/>
      <c r="BR983" s="22"/>
    </row>
    <row r="984" spans="8:70">
      <c r="H984" s="23"/>
      <c r="BQ984" s="21"/>
      <c r="BR984" s="22"/>
    </row>
    <row r="985" spans="8:70">
      <c r="H985" s="23"/>
      <c r="BQ985" s="21"/>
      <c r="BR985" s="22"/>
    </row>
    <row r="986" spans="8:70">
      <c r="H986" s="23"/>
      <c r="BQ986" s="21"/>
      <c r="BR986" s="22"/>
    </row>
    <row r="987" spans="8:70">
      <c r="H987" s="23"/>
      <c r="BQ987" s="21"/>
      <c r="BR987" s="22"/>
    </row>
  </sheetData>
  <dataValidations xWindow="797" yWindow="437" count="1">
    <dataValidation type="list" allowBlank="1" showInputMessage="1" showErrorMessage="1" sqref="F4:F987" xr:uid="{656E7E42-E52F-46E6-8E6C-D84767784513}">
      <formula1>List</formula1>
    </dataValidation>
  </dataValidation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20</vt:i4>
      </vt:variant>
    </vt:vector>
  </HeadingPairs>
  <TitlesOfParts>
    <vt:vector size="23" baseType="lpstr">
      <vt:lpstr>Database</vt:lpstr>
      <vt:lpstr>UserForm</vt:lpstr>
      <vt:lpstr>DataInput</vt:lpstr>
      <vt:lpstr>claim</vt:lpstr>
      <vt:lpstr>direct</vt:lpstr>
      <vt:lpstr>icon</vt:lpstr>
      <vt:lpstr>IndirectQuarter</vt:lpstr>
      <vt:lpstr>List</vt:lpstr>
      <vt:lpstr>Month</vt:lpstr>
      <vt:lpstr>NCR</vt:lpstr>
      <vt:lpstr>PO</vt:lpstr>
      <vt:lpstr>DataInput!Print_Area</vt:lpstr>
      <vt:lpstr>UserForm!Print_Area</vt:lpstr>
      <vt:lpstr>score</vt:lpstr>
      <vt:lpstr>Score1</vt:lpstr>
      <vt:lpstr>Suppiermonth</vt:lpstr>
      <vt:lpstr>supplier</vt:lpstr>
      <vt:lpstr>Vendor</vt:lpstr>
      <vt:lpstr>yesno1</vt:lpstr>
      <vt:lpstr>yesno2</vt:lpstr>
      <vt:lpstr>yesno3</vt:lpstr>
      <vt:lpstr>yesno4</vt:lpstr>
      <vt:lpstr>yesno5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Sudaporn Thongdee</cp:lastModifiedBy>
  <cp:lastPrinted>2018-12-14T08:10:34Z</cp:lastPrinted>
  <dcterms:created xsi:type="dcterms:W3CDTF">2015-05-25T04:59:09Z</dcterms:created>
  <dcterms:modified xsi:type="dcterms:W3CDTF">2018-12-14T08:48:05Z</dcterms:modified>
</cp:coreProperties>
</file>