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xr:revisionPtr revIDLastSave="0" documentId="13_ncr:8001_{F0B021BF-03B3-4DAE-A6AA-16627045F9A2}" xr6:coauthVersionLast="41" xr6:coauthVersionMax="41" xr10:uidLastSave="{00000000-0000-0000-0000-000000000000}"/>
  <bookViews>
    <workbookView xWindow="3120" yWindow="2940" windowWidth="21015" windowHeight="13260" tabRatio="812" activeTab="1" xr2:uid="{F95653C0-3CDD-4AB4-ABC0-EBC7C2CBC719}"/>
  </bookViews>
  <sheets>
    <sheet name="data" sheetId="1" r:id="rId1"/>
    <sheet name="pivot" sheetId="5" r:id="rId2"/>
    <sheet name="Sheet1" sheetId="28" state="hidden" r:id="rId3"/>
    <sheet name="Thai_ytd (excl rebalancing_SGD" sheetId="64" state="hidden" r:id="rId4"/>
    <sheet name="Thai_ytd (excl rebalancing_ (2)" sheetId="65" state="hidden" r:id="rId5"/>
  </sheets>
  <externalReferences>
    <externalReference r:id="rId6"/>
  </externalReferences>
  <definedNames>
    <definedName name="__123Graph_A" localSheetId="0" hidden="1">[1]RCF!#REF!</definedName>
    <definedName name="__123Graph_A" localSheetId="4" hidden="1">[1]RCF!#REF!</definedName>
    <definedName name="__123Graph_A" localSheetId="3" hidden="1">[1]RCF!#REF!</definedName>
    <definedName name="__123Graph_A" hidden="1">[1]RCF!#REF!</definedName>
    <definedName name="__123Graph_B" localSheetId="0" hidden="1">[1]RCF!#REF!</definedName>
    <definedName name="__123Graph_B" localSheetId="4" hidden="1">[1]RCF!#REF!</definedName>
    <definedName name="__123Graph_B" localSheetId="3" hidden="1">[1]RCF!#REF!</definedName>
    <definedName name="__123Graph_B" hidden="1">[1]RCF!#REF!</definedName>
    <definedName name="__123Graph_X" localSheetId="0" hidden="1">[1]RCF!#REF!</definedName>
    <definedName name="__123Graph_X" localSheetId="4" hidden="1">[1]RCF!#REF!</definedName>
    <definedName name="__123Graph_X" localSheetId="3" hidden="1">[1]RCF!#REF!</definedName>
    <definedName name="__123Graph_X" hidden="1">[1]RCF!#REF!</definedName>
    <definedName name="_xlcn.WorksheetConnection_DataC2AO2171" hidden="1">data!$C$2:$J$88</definedName>
    <definedName name="aaa_1" hidden="1">{"Contribution from Shareholders Funds",#N/A,FALSE,"Deployment of Shareholders Fund"}</definedName>
    <definedName name="abc" hidden="1">{"Contribution from Shareholders Funds",#N/A,FALSE,"Deployment of Shareholders Fund"}</definedName>
    <definedName name="abm" hidden="1">{"Contribution from Shareholders Funds",#N/A,FALSE,"Deployment of Shareholders Fund"}</definedName>
    <definedName name="abm_1" hidden="1">{"Contribution from Shareholders Funds",#N/A,FALSE,"Deployment of Shareholders Fund"}</definedName>
    <definedName name="Appendix" hidden="1">{"Contribution from Shareholders Funds",#N/A,FALSE,"Deployment of Shareholders Fund"}</definedName>
    <definedName name="as" hidden="1">{"Disc Clients Business Contributions",#N/A,FALSE,"Clients Funds"}</definedName>
    <definedName name="bbb" hidden="1">{"Contribution from Shareholders Funds",#N/A,FALSE,"Deployment of Shareholders Fund"}</definedName>
    <definedName name="bbb_1" hidden="1">{"Contribution from Shareholders Funds",#N/A,FALSE,"Deployment of Shareholders Fund"}</definedName>
    <definedName name="businessplanning" hidden="1">{"Financial Report Summary",#N/A,FALSE,"Summary"}</definedName>
    <definedName name="businessplanning_1" hidden="1">{"Financial Report Summary",#N/A,FALSE,"Summary"}</definedName>
    <definedName name="CCC" hidden="1">{"Contribution from Shareholders Funds",#N/A,FALSE,"Deployment of Shareholders Fund"}</definedName>
    <definedName name="CCC_1" hidden="1">{"Contribution from Shareholders Funds",#N/A,FALSE,"Deployment of Shareholders Fund"}</definedName>
    <definedName name="cont" hidden="1">{"Contribution from Shareholders Funds",#N/A,FALSE,"Deployment of Shareholders Fund"}</definedName>
    <definedName name="cont_1" hidden="1">{"Contribution from Shareholders Funds",#N/A,FALSE,"Deployment of Shareholders Fund"}</definedName>
    <definedName name="d" hidden="1">{"Disc Clients Business Contributions",#N/A,FALSE,"Clients Funds"}</definedName>
    <definedName name="d_1" hidden="1">{"Disc Clients Business Contributions",#N/A,FALSE,"Clients Funds"}</definedName>
    <definedName name="days" hidden="1">{"Disc Clients Business Contributions",#N/A,FALSE,"Clients Funds"}</definedName>
    <definedName name="days_1" hidden="1">{"Disc Clients Business Contributions",#N/A,FALSE,"Clients Funds"}</definedName>
    <definedName name="ddd" hidden="1">{"Contributions from UT",#N/A,FALSE,"UT Business"}</definedName>
    <definedName name="ddd_1" hidden="1">{"Contributions from UT",#N/A,FALSE,"UT Business"}</definedName>
    <definedName name="ddddddddddddddddddd" hidden="1">{"Expense Analysis Part 1",#N/A,FALSE,"Expenses-1"}</definedName>
    <definedName name="ddddddddddddddddddd_1" hidden="1">{"Expense Analysis Part 1",#N/A,FALSE,"Expenses-1"}</definedName>
    <definedName name="dddddddddddddddddddddddddd" hidden="1">{"Expense Analysis Part 2",#N/A,FALSE,"Expenses-2"}</definedName>
    <definedName name="dddddddddddddddddddddddddd_1" hidden="1">{"Expense Analysis Part 2",#N/A,FALSE,"Expenses-2"}</definedName>
    <definedName name="destiatiojdjd" hidden="1">{"Financial Report Summary",#N/A,FALSE,"Summary"}</definedName>
    <definedName name="destiatiojdjd_1" hidden="1">{"Financial Report Summary",#N/A,FALSE,"Summary"}</definedName>
    <definedName name="dfasd" hidden="1">{"Contribution from Shareholders Funds",#N/A,FALSE,"Deployment of Shareholders Fund"}</definedName>
    <definedName name="down" hidden="1">{"Financial Report Summary",#N/A,FALSE,"Summary"}</definedName>
    <definedName name="down_1" hidden="1">{"Financial Report Summary",#N/A,FALSE,"Summary"}</definedName>
    <definedName name="erby" hidden="1">{"Financial Report Summary",#N/A,FALSE,"Summary"}</definedName>
    <definedName name="GETLOST" hidden="1">{"Financial Report Summary",#N/A,FALSE,"Summary"}</definedName>
    <definedName name="GETLOST_1" hidden="1">{"Financial Report Summary",#N/A,FALSE,"Summary"}</definedName>
    <definedName name="gfgfg" hidden="1">{"Disc Clients Business Contributions",#N/A,FALSE,"Clients Funds"}</definedName>
    <definedName name="gfgfg_1" hidden="1">{"Disc Clients Business Contributions",#N/A,FALSE,"Clients Funds"}</definedName>
    <definedName name="h2h" hidden="1">{"Contribution from Shareholders Funds",#N/A,FALSE,"Deployment of Shareholders Fund"}</definedName>
    <definedName name="ihhhoihoih" hidden="1">{"Contribution from Shareholders Funds",#N/A,FALSE,"Deployment of Shareholders Fund"}</definedName>
    <definedName name="ihhhoihoih_1" hidden="1">{"Contribution from Shareholders Funds",#N/A,FALSE,"Deployment of Shareholders Fund"}</definedName>
    <definedName name="jhhuhhuhuhuhuhuhuh" hidden="1">{"Expense Analysis Part 1",#N/A,FALSE,"Expenses-1"}</definedName>
    <definedName name="jhhuhhuhuhuhuhuhuh_1" hidden="1">{"Expense Analysis Part 1",#N/A,FALSE,"Expenses-1"}</definedName>
    <definedName name="jjjjjjjjjjjjjjjjjjjjjjjjjjjjjjjjjjjj" hidden="1">{"Financial Report Summary",#N/A,FALSE,"Summary"}</definedName>
    <definedName name="jjjjjjjjjjjjjjjjjjjjjjjjjjjjjjjjjjjj_1" hidden="1">{"Financial Report Summary",#N/A,FALSE,"Summary"}</definedName>
    <definedName name="jkkkkkkkkkkkkkkkkkkkkkkkkkkk" hidden="1">{"Financial Report Summary",#N/A,FALSE,"Summary"}</definedName>
    <definedName name="jkkkkkkkkkkkkkkkkkkkkkkkkkkk_1" hidden="1">{"Financial Report Summary",#N/A,FALSE,"Summary"}</definedName>
    <definedName name="lllllllllllllllllllll" hidden="1">{"Financial Report Summary",#N/A,FALSE,"Summary"}</definedName>
    <definedName name="mgmtfees" hidden="1">{"Expense Analysis Part 1",#N/A,FALSE,"Expenses-1"}</definedName>
    <definedName name="mgmtfees_1" hidden="1">{"Expense Analysis Part 1",#N/A,FALSE,"Expenses-1"}</definedName>
    <definedName name="mmmmmmmmmmmmm" hidden="1">{"Disc Clients Business Contributions",#N/A,FALSE,"Clients Funds"}</definedName>
    <definedName name="Plshelp" hidden="1">{"Financial Report Summary",#N/A,FALSE,"Summary"}</definedName>
    <definedName name="Plshelp_1" hidden="1">{"Financial Report Summary",#N/A,FALSE,"Summary"}</definedName>
    <definedName name="_xlnm.Print_Area" localSheetId="4">'Thai_ytd (excl rebalancing_ (2)'!$A$1:$AH$92</definedName>
    <definedName name="_xlnm.Print_Area" localSheetId="3">'Thai_ytd (excl rebalancing_SGD'!$A$1:$AH$92</definedName>
    <definedName name="qweq" hidden="1">{"Contribution from Shareholders Funds",#N/A,FALSE,"Deployment of Shareholders Fund"}</definedName>
    <definedName name="shit" hidden="1">{"Financial Report Summary",#N/A,FALSE,"Summary"}</definedName>
    <definedName name="t" hidden="1">{"Contribution from Shareholders Funds",#N/A,FALSE,"Deployment of Shareholders Fund"}</definedName>
    <definedName name="up" hidden="1">{"Financial Report Summary",#N/A,FALSE,"Summary"}</definedName>
    <definedName name="up_1" hidden="1">{"Financial Report Summary",#N/A,FALSE,"Summary"}</definedName>
    <definedName name="warning" hidden="1">{"Contribution from Shareholders Funds",#N/A,FALSE,"Deployment of Shareholders Fund"}</definedName>
    <definedName name="wrn.Contribution._.from._.Shareholders._.Funds." hidden="1">{"Contribution from Shareholders Funds",#N/A,FALSE,"Deployment of Shareholders Fund"}</definedName>
    <definedName name="wrn.Contribution._.from._.Shareholders._.Funds._1" hidden="1">{"Contribution from Shareholders Funds",#N/A,FALSE,"Deployment of Shareholders Fund"}</definedName>
    <definedName name="wrn.Contributions._.from._.Disc._.Client._.Mgt." hidden="1">{"Disc Clients Business Contributions",#N/A,FALSE,"Clients Funds"}</definedName>
    <definedName name="wrn.Contributions._.from._.Disc._.Client._.Mgt._1" hidden="1">{"Disc Clients Business Contributions",#N/A,FALSE,"Clients Funds"}</definedName>
    <definedName name="wrn.Contributions._.from._.UT._.n._.PAM." hidden="1">{"Contributions from UT",#N/A,FALSE,"UT Business"}</definedName>
    <definedName name="wrn.Contributions._.from._.UT._.n._.PAM._1" hidden="1">{"Contributions from UT",#N/A,FALSE,"UT Business"}</definedName>
    <definedName name="wrn.Expense._.Analysis._.Part._.1." hidden="1">{"Expense Analysis Part 1",#N/A,FALSE,"Expenses-1"}</definedName>
    <definedName name="wrn.Expense._.Analysis._.Part._.1._1" hidden="1">{"Expense Analysis Part 1",#N/A,FALSE,"Expenses-1"}</definedName>
    <definedName name="wrn.Expense._.Analysis._.Part._.2." hidden="1">{"Expense Analysis Part 2",#N/A,FALSE,"Expenses-2"}</definedName>
    <definedName name="wrn.Expense._.Analysis._.Part._.2._1" hidden="1">{"Expense Analysis Part 2",#N/A,FALSE,"Expenses-2"}</definedName>
    <definedName name="wrn.Financial._.Report._.Summary." hidden="1">{"Financial Report Summary",#N/A,FALSE,"Summary"}</definedName>
    <definedName name="wrn.Financial._.Report._.Summary._1" hidden="1">{"Financial Report Summary",#N/A,FALSE,"Summary"}</definedName>
    <definedName name="xxxx" hidden="1">{"Expense Analysis Part 2",#N/A,FALSE,"Expenses-2"}</definedName>
    <definedName name="xxxx_1" hidden="1">{"Expense Analysis Part 2",#N/A,FALSE,"Expenses-2"}</definedName>
    <definedName name="xxxxxx" hidden="1">{"Financial Report Summary",#N/A,FALSE,"Summary"}</definedName>
    <definedName name="xxxxxx_1" hidden="1">{"Financial Report Summary",#N/A,FALSE,"Summary"}</definedName>
    <definedName name="yong" hidden="1">{"Contributions from UT",#N/A,FALSE,"UT Business"}</definedName>
  </definedNames>
  <calcPr calcId="191029"/>
  <pivotCaches>
    <pivotCache cacheId="177" r:id="rId7"/>
  </pivotCaches>
  <fileRecoveryPr autoRecover="0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ange" name="Range" connection="WorksheetConnection_Data!$C$2:$AO$217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2" i="64" l="1"/>
  <c r="F91" i="64"/>
  <c r="D91" i="64"/>
  <c r="D90" i="64"/>
  <c r="F89" i="64"/>
  <c r="D89" i="64"/>
  <c r="F88" i="64"/>
  <c r="D88" i="64"/>
  <c r="F87" i="64"/>
  <c r="D87" i="64"/>
  <c r="F86" i="64"/>
  <c r="D86" i="64"/>
  <c r="F85" i="64"/>
  <c r="D85" i="64"/>
  <c r="D84" i="64"/>
  <c r="D83" i="64"/>
  <c r="D82" i="64"/>
  <c r="F81" i="64"/>
  <c r="D81" i="64"/>
  <c r="F80" i="64"/>
  <c r="D80" i="64"/>
  <c r="D79" i="64"/>
  <c r="F78" i="64"/>
  <c r="D78" i="64"/>
  <c r="D77" i="64"/>
  <c r="D76" i="64"/>
  <c r="O75" i="64"/>
  <c r="N75" i="64"/>
  <c r="M75" i="64"/>
  <c r="L75" i="64"/>
  <c r="K75" i="64"/>
  <c r="J75" i="64"/>
  <c r="I75" i="64"/>
  <c r="H75" i="64"/>
  <c r="F75" i="64"/>
  <c r="D75" i="64"/>
  <c r="D74" i="64"/>
  <c r="O73" i="64"/>
  <c r="N73" i="64"/>
  <c r="J73" i="64"/>
  <c r="D73" i="64"/>
  <c r="J72" i="64"/>
  <c r="D72" i="64"/>
  <c r="M71" i="64"/>
  <c r="J71" i="64"/>
  <c r="D71" i="64"/>
  <c r="J70" i="64"/>
  <c r="D70" i="64"/>
  <c r="O69" i="64"/>
  <c r="N69" i="64"/>
  <c r="M69" i="64"/>
  <c r="L69" i="64"/>
  <c r="K69" i="64"/>
  <c r="J69" i="64"/>
  <c r="I69" i="64"/>
  <c r="H69" i="64"/>
  <c r="F69" i="64"/>
  <c r="D69" i="64"/>
  <c r="N68" i="64"/>
  <c r="M68" i="64"/>
  <c r="D68" i="64"/>
  <c r="O67" i="64"/>
  <c r="N67" i="64"/>
  <c r="M67" i="64"/>
  <c r="L67" i="64"/>
  <c r="K67" i="64"/>
  <c r="J67" i="64"/>
  <c r="I67" i="64"/>
  <c r="H67" i="64"/>
  <c r="F67" i="64"/>
  <c r="D67" i="64"/>
  <c r="J66" i="64"/>
  <c r="D66" i="64"/>
  <c r="O65" i="64"/>
  <c r="N65" i="64"/>
  <c r="M65" i="64"/>
  <c r="L65" i="64"/>
  <c r="K65" i="64"/>
  <c r="J65" i="64"/>
  <c r="I65" i="64"/>
  <c r="H65" i="64"/>
  <c r="F65" i="64"/>
  <c r="D65" i="64"/>
  <c r="J64" i="64"/>
  <c r="D64" i="64"/>
  <c r="J63" i="64"/>
  <c r="D63" i="64"/>
  <c r="J62" i="64"/>
  <c r="D62" i="64"/>
  <c r="J61" i="64"/>
  <c r="D61" i="64"/>
  <c r="J60" i="64"/>
  <c r="D60" i="64"/>
  <c r="O59" i="64"/>
  <c r="N59" i="64"/>
  <c r="M59" i="64"/>
  <c r="L59" i="64"/>
  <c r="K59" i="64"/>
  <c r="J59" i="64"/>
  <c r="I59" i="64"/>
  <c r="H59" i="64"/>
  <c r="F59" i="64"/>
  <c r="D59" i="64"/>
  <c r="O58" i="64"/>
  <c r="N58" i="64"/>
  <c r="M58" i="64"/>
  <c r="L58" i="64"/>
  <c r="K58" i="64"/>
  <c r="J58" i="64"/>
  <c r="I58" i="64"/>
  <c r="H58" i="64"/>
  <c r="F58" i="64"/>
  <c r="D58" i="64"/>
  <c r="O57" i="64"/>
  <c r="N57" i="64"/>
  <c r="M57" i="64"/>
  <c r="L57" i="64"/>
  <c r="K57" i="64"/>
  <c r="J57" i="64"/>
  <c r="I57" i="64"/>
  <c r="H57" i="64"/>
  <c r="F57" i="64"/>
  <c r="D57" i="64"/>
  <c r="O56" i="64"/>
  <c r="N56" i="64"/>
  <c r="M56" i="64"/>
  <c r="L56" i="64"/>
  <c r="K56" i="64"/>
  <c r="J56" i="64"/>
  <c r="I56" i="64"/>
  <c r="H56" i="64"/>
  <c r="F56" i="64"/>
  <c r="D56" i="64"/>
  <c r="D55" i="64"/>
  <c r="X54" i="64"/>
  <c r="W54" i="64"/>
  <c r="V54" i="64"/>
  <c r="U54" i="64"/>
  <c r="T54" i="64"/>
  <c r="S54" i="64"/>
  <c r="R54" i="64"/>
  <c r="Q54" i="64"/>
  <c r="P54" i="64"/>
  <c r="O54" i="64"/>
  <c r="N54" i="64"/>
  <c r="M54" i="64"/>
  <c r="L54" i="64"/>
  <c r="K54" i="64"/>
  <c r="J54" i="64"/>
  <c r="I54" i="64"/>
  <c r="H54" i="64"/>
  <c r="F54" i="64"/>
  <c r="D54" i="64"/>
  <c r="D53" i="64"/>
  <c r="D52" i="64"/>
  <c r="D51" i="64"/>
  <c r="D50" i="64"/>
  <c r="D49" i="64"/>
  <c r="D48" i="64"/>
  <c r="O47" i="64"/>
  <c r="N47" i="64"/>
  <c r="M47" i="64"/>
  <c r="L47" i="64"/>
  <c r="K47" i="64"/>
  <c r="J47" i="64"/>
  <c r="I47" i="64"/>
  <c r="H47" i="64"/>
  <c r="F47" i="64"/>
  <c r="D47" i="64"/>
  <c r="O46" i="64"/>
  <c r="N46" i="64"/>
  <c r="M46" i="64"/>
  <c r="L46" i="64"/>
  <c r="K46" i="64"/>
  <c r="J46" i="64"/>
  <c r="I46" i="64"/>
  <c r="H46" i="64"/>
  <c r="F46" i="64"/>
  <c r="D46" i="64"/>
  <c r="O45" i="64"/>
  <c r="N45" i="64"/>
  <c r="M45" i="64"/>
  <c r="L45" i="64"/>
  <c r="K45" i="64"/>
  <c r="J45" i="64"/>
  <c r="I45" i="64"/>
  <c r="H45" i="64"/>
  <c r="F45" i="64"/>
  <c r="D45" i="64"/>
  <c r="O44" i="64"/>
  <c r="N44" i="64"/>
  <c r="M44" i="64"/>
  <c r="L44" i="64"/>
  <c r="K44" i="64"/>
  <c r="J44" i="64"/>
  <c r="I44" i="64"/>
  <c r="H44" i="64"/>
  <c r="F44" i="64"/>
  <c r="D44" i="64"/>
  <c r="D43" i="64"/>
  <c r="O42" i="64"/>
  <c r="N42" i="64"/>
  <c r="M42" i="64"/>
  <c r="L42" i="64"/>
  <c r="K42" i="64"/>
  <c r="J42" i="64"/>
  <c r="I42" i="64"/>
  <c r="H42" i="64"/>
  <c r="F42" i="64"/>
  <c r="D42" i="64"/>
  <c r="D41" i="64"/>
  <c r="D40" i="64"/>
  <c r="D39" i="64"/>
  <c r="D38" i="64"/>
  <c r="D37" i="64"/>
  <c r="O36" i="64"/>
  <c r="N36" i="64"/>
  <c r="M36" i="64"/>
  <c r="L36" i="64"/>
  <c r="K36" i="64"/>
  <c r="J36" i="64"/>
  <c r="I36" i="64"/>
  <c r="H36" i="64"/>
  <c r="F36" i="64"/>
  <c r="D36" i="64"/>
  <c r="D35" i="64"/>
  <c r="O34" i="64"/>
  <c r="N34" i="64"/>
  <c r="M34" i="64"/>
  <c r="L34" i="64"/>
  <c r="K34" i="64"/>
  <c r="J34" i="64"/>
  <c r="I34" i="64"/>
  <c r="H34" i="64"/>
  <c r="F34" i="64"/>
  <c r="D34" i="64"/>
  <c r="O33" i="64"/>
  <c r="N33" i="64"/>
  <c r="M33" i="64"/>
  <c r="L33" i="64"/>
  <c r="K33" i="64"/>
  <c r="J33" i="64"/>
  <c r="I33" i="64"/>
  <c r="H33" i="64"/>
  <c r="F33" i="64"/>
  <c r="D33" i="64"/>
  <c r="D32" i="64"/>
  <c r="O31" i="64"/>
  <c r="N31" i="64"/>
  <c r="M31" i="64"/>
  <c r="L31" i="64"/>
  <c r="K31" i="64"/>
  <c r="J31" i="64"/>
  <c r="I31" i="64"/>
  <c r="H31" i="64"/>
  <c r="F31" i="64"/>
  <c r="D31" i="64"/>
  <c r="D30" i="64"/>
  <c r="D29" i="64"/>
  <c r="O28" i="64"/>
  <c r="N28" i="64"/>
  <c r="M28" i="64"/>
  <c r="L28" i="64"/>
  <c r="K28" i="64"/>
  <c r="J28" i="64"/>
  <c r="I28" i="64"/>
  <c r="H28" i="64"/>
  <c r="F28" i="64"/>
  <c r="D28" i="64"/>
  <c r="O27" i="64"/>
  <c r="N27" i="64"/>
  <c r="M27" i="64"/>
  <c r="L27" i="64"/>
  <c r="K27" i="64"/>
  <c r="J27" i="64"/>
  <c r="I27" i="64"/>
  <c r="H27" i="64"/>
  <c r="F27" i="64"/>
  <c r="D27" i="64"/>
  <c r="D26" i="64"/>
  <c r="D25" i="64"/>
  <c r="D24" i="64"/>
  <c r="D23" i="64"/>
  <c r="D22" i="64"/>
  <c r="D21" i="64"/>
  <c r="D20" i="64"/>
  <c r="O19" i="64"/>
  <c r="N19" i="64"/>
  <c r="M19" i="64"/>
  <c r="L19" i="64"/>
  <c r="K19" i="64"/>
  <c r="J19" i="64"/>
  <c r="I19" i="64"/>
  <c r="H19" i="64"/>
  <c r="F19" i="64"/>
  <c r="D19" i="64"/>
  <c r="D18" i="64"/>
  <c r="D17" i="64"/>
  <c r="D16" i="64"/>
  <c r="D15" i="64"/>
  <c r="D92" i="65"/>
  <c r="F91" i="65"/>
  <c r="D91" i="65"/>
  <c r="D90" i="65"/>
  <c r="F89" i="65"/>
  <c r="D89" i="65"/>
  <c r="F88" i="65"/>
  <c r="D88" i="65"/>
  <c r="F87" i="65"/>
  <c r="D87" i="65"/>
  <c r="F86" i="65"/>
  <c r="D86" i="65"/>
  <c r="F85" i="65"/>
  <c r="D85" i="65"/>
  <c r="D84" i="65"/>
  <c r="D83" i="65"/>
  <c r="D82" i="65"/>
  <c r="F81" i="65"/>
  <c r="D81" i="65"/>
  <c r="F80" i="65"/>
  <c r="D80" i="65"/>
  <c r="D79" i="65"/>
  <c r="F78" i="65"/>
  <c r="D78" i="65"/>
  <c r="D77" i="65"/>
  <c r="D76" i="65"/>
  <c r="O75" i="65"/>
  <c r="N75" i="65"/>
  <c r="M75" i="65"/>
  <c r="L75" i="65"/>
  <c r="K75" i="65"/>
  <c r="J75" i="65"/>
  <c r="I75" i="65"/>
  <c r="H75" i="65"/>
  <c r="F75" i="65"/>
  <c r="D75" i="65"/>
  <c r="AC74" i="65"/>
  <c r="AB74" i="65"/>
  <c r="AA74" i="65"/>
  <c r="D74" i="65"/>
  <c r="O73" i="65"/>
  <c r="N73" i="65"/>
  <c r="J73" i="65"/>
  <c r="D73" i="65"/>
  <c r="J72" i="65"/>
  <c r="D72" i="65"/>
  <c r="M71" i="65"/>
  <c r="J71" i="65"/>
  <c r="D71" i="65"/>
  <c r="J70" i="65"/>
  <c r="D70" i="65"/>
  <c r="O69" i="65"/>
  <c r="N69" i="65"/>
  <c r="M69" i="65"/>
  <c r="L69" i="65"/>
  <c r="K69" i="65"/>
  <c r="J69" i="65"/>
  <c r="I69" i="65"/>
  <c r="AE69" i="65" s="1"/>
  <c r="H69" i="65"/>
  <c r="F69" i="65"/>
  <c r="D69" i="65"/>
  <c r="N68" i="65"/>
  <c r="M68" i="65"/>
  <c r="D68" i="65"/>
  <c r="O67" i="65"/>
  <c r="N67" i="65"/>
  <c r="M67" i="65"/>
  <c r="L67" i="65"/>
  <c r="K67" i="65"/>
  <c r="J67" i="65"/>
  <c r="I67" i="65"/>
  <c r="H67" i="65"/>
  <c r="F67" i="65"/>
  <c r="D67" i="65"/>
  <c r="X66" i="65"/>
  <c r="W66" i="65"/>
  <c r="V66" i="65"/>
  <c r="U66" i="65"/>
  <c r="T66" i="65"/>
  <c r="S66" i="65"/>
  <c r="R66" i="65"/>
  <c r="Q66" i="65"/>
  <c r="P66" i="65"/>
  <c r="J66" i="65"/>
  <c r="D66" i="65"/>
  <c r="O65" i="65"/>
  <c r="N65" i="65"/>
  <c r="M65" i="65"/>
  <c r="L65" i="65"/>
  <c r="K65" i="65"/>
  <c r="J65" i="65"/>
  <c r="I65" i="65"/>
  <c r="H65" i="65"/>
  <c r="F65" i="65"/>
  <c r="D65" i="65"/>
  <c r="J64" i="65"/>
  <c r="D64" i="65"/>
  <c r="J63" i="65"/>
  <c r="D63" i="65"/>
  <c r="J62" i="65"/>
  <c r="D62" i="65"/>
  <c r="J61" i="65"/>
  <c r="D61" i="65"/>
  <c r="J60" i="65"/>
  <c r="D60" i="65"/>
  <c r="O59" i="65"/>
  <c r="N59" i="65"/>
  <c r="M59" i="65"/>
  <c r="L59" i="65"/>
  <c r="K59" i="65"/>
  <c r="J59" i="65"/>
  <c r="I59" i="65"/>
  <c r="H59" i="65"/>
  <c r="F59" i="65"/>
  <c r="D59" i="65"/>
  <c r="O58" i="65"/>
  <c r="N58" i="65"/>
  <c r="M58" i="65"/>
  <c r="L58" i="65"/>
  <c r="K58" i="65"/>
  <c r="J58" i="65"/>
  <c r="I58" i="65"/>
  <c r="H58" i="65"/>
  <c r="F58" i="65"/>
  <c r="D58" i="65"/>
  <c r="O57" i="65"/>
  <c r="N57" i="65"/>
  <c r="M57" i="65"/>
  <c r="L57" i="65"/>
  <c r="K57" i="65"/>
  <c r="J57" i="65"/>
  <c r="I57" i="65"/>
  <c r="H57" i="65"/>
  <c r="F57" i="65"/>
  <c r="D57" i="65"/>
  <c r="O56" i="65"/>
  <c r="N56" i="65"/>
  <c r="M56" i="65"/>
  <c r="L56" i="65"/>
  <c r="K56" i="65"/>
  <c r="J56" i="65"/>
  <c r="I56" i="65"/>
  <c r="H56" i="65"/>
  <c r="F56" i="65"/>
  <c r="D56" i="65"/>
  <c r="D55" i="65"/>
  <c r="X54" i="65"/>
  <c r="W54" i="65"/>
  <c r="V54" i="65"/>
  <c r="U54" i="65"/>
  <c r="T54" i="65"/>
  <c r="S54" i="65"/>
  <c r="R54" i="65"/>
  <c r="Q54" i="65"/>
  <c r="P54" i="65"/>
  <c r="O54" i="65"/>
  <c r="N54" i="65"/>
  <c r="M54" i="65"/>
  <c r="L54" i="65"/>
  <c r="K54" i="65"/>
  <c r="J54" i="65"/>
  <c r="I54" i="65"/>
  <c r="H54" i="65"/>
  <c r="F54" i="65"/>
  <c r="D54" i="65"/>
  <c r="AH53" i="65"/>
  <c r="AH76" i="65" s="1"/>
  <c r="AG53" i="65"/>
  <c r="AG76" i="65" s="1"/>
  <c r="AF53" i="65"/>
  <c r="AF76" i="65" s="1"/>
  <c r="AC53" i="65"/>
  <c r="AC76" i="65" s="1"/>
  <c r="AB53" i="65"/>
  <c r="AB76" i="65" s="1"/>
  <c r="AA53" i="65"/>
  <c r="AA76" i="65" s="1"/>
  <c r="D53" i="65"/>
  <c r="D52" i="65"/>
  <c r="D51" i="65"/>
  <c r="D50" i="65"/>
  <c r="D49" i="65"/>
  <c r="D48" i="65"/>
  <c r="O47" i="65"/>
  <c r="N47" i="65"/>
  <c r="M47" i="65"/>
  <c r="L47" i="65"/>
  <c r="K47" i="65"/>
  <c r="J47" i="65"/>
  <c r="I47" i="65"/>
  <c r="H47" i="65"/>
  <c r="F47" i="65"/>
  <c r="D47" i="65"/>
  <c r="O46" i="65"/>
  <c r="N46" i="65"/>
  <c r="M46" i="65"/>
  <c r="L46" i="65"/>
  <c r="K46" i="65"/>
  <c r="J46" i="65"/>
  <c r="I46" i="65"/>
  <c r="H46" i="65"/>
  <c r="F46" i="65"/>
  <c r="D46" i="65"/>
  <c r="O45" i="65"/>
  <c r="N45" i="65"/>
  <c r="M45" i="65"/>
  <c r="L45" i="65"/>
  <c r="K45" i="65"/>
  <c r="J45" i="65"/>
  <c r="I45" i="65"/>
  <c r="H45" i="65"/>
  <c r="F45" i="65"/>
  <c r="D45" i="65"/>
  <c r="O44" i="65"/>
  <c r="N44" i="65"/>
  <c r="M44" i="65"/>
  <c r="L44" i="65"/>
  <c r="K44" i="65"/>
  <c r="J44" i="65"/>
  <c r="I44" i="65"/>
  <c r="H44" i="65"/>
  <c r="F44" i="65"/>
  <c r="D44" i="65"/>
  <c r="S43" i="65"/>
  <c r="D43" i="65"/>
  <c r="O42" i="65"/>
  <c r="N42" i="65"/>
  <c r="M42" i="65"/>
  <c r="L42" i="65"/>
  <c r="K42" i="65"/>
  <c r="J42" i="65"/>
  <c r="I42" i="65"/>
  <c r="H42" i="65"/>
  <c r="F42" i="65"/>
  <c r="D42" i="65"/>
  <c r="X41" i="65"/>
  <c r="X43" i="65" s="1"/>
  <c r="W41" i="65"/>
  <c r="W43" i="65" s="1"/>
  <c r="V41" i="65"/>
  <c r="V43" i="65" s="1"/>
  <c r="U41" i="65"/>
  <c r="U43" i="65" s="1"/>
  <c r="T41" i="65"/>
  <c r="T43" i="65" s="1"/>
  <c r="S41" i="65"/>
  <c r="R41" i="65"/>
  <c r="R43" i="65" s="1"/>
  <c r="Q41" i="65"/>
  <c r="Q43" i="65" s="1"/>
  <c r="P41" i="65"/>
  <c r="P43" i="65" s="1"/>
  <c r="D41" i="65"/>
  <c r="D40" i="65"/>
  <c r="D39" i="65"/>
  <c r="D38" i="65"/>
  <c r="D37" i="65"/>
  <c r="O36" i="65"/>
  <c r="N36" i="65"/>
  <c r="M36" i="65"/>
  <c r="L36" i="65"/>
  <c r="K36" i="65"/>
  <c r="J36" i="65"/>
  <c r="I36" i="65"/>
  <c r="H36" i="65"/>
  <c r="F36" i="65"/>
  <c r="D36" i="65"/>
  <c r="D35" i="65"/>
  <c r="O34" i="65"/>
  <c r="N34" i="65"/>
  <c r="M34" i="65"/>
  <c r="L34" i="65"/>
  <c r="K34" i="65"/>
  <c r="J34" i="65"/>
  <c r="I34" i="65"/>
  <c r="H34" i="65"/>
  <c r="F34" i="65"/>
  <c r="D34" i="65"/>
  <c r="O33" i="65"/>
  <c r="N33" i="65"/>
  <c r="M33" i="65"/>
  <c r="L33" i="65"/>
  <c r="K33" i="65"/>
  <c r="J33" i="65"/>
  <c r="I33" i="65"/>
  <c r="H33" i="65"/>
  <c r="F33" i="65"/>
  <c r="D33" i="65"/>
  <c r="D32" i="65"/>
  <c r="O31" i="65"/>
  <c r="N31" i="65"/>
  <c r="M31" i="65"/>
  <c r="L31" i="65"/>
  <c r="K31" i="65"/>
  <c r="J31" i="65"/>
  <c r="I31" i="65"/>
  <c r="H31" i="65"/>
  <c r="F31" i="65"/>
  <c r="D31" i="65"/>
  <c r="D30" i="65"/>
  <c r="D29" i="65"/>
  <c r="O28" i="65"/>
  <c r="N28" i="65"/>
  <c r="M28" i="65"/>
  <c r="L28" i="65"/>
  <c r="K28" i="65"/>
  <c r="J28" i="65"/>
  <c r="I28" i="65"/>
  <c r="H28" i="65"/>
  <c r="F28" i="65"/>
  <c r="D28" i="65"/>
  <c r="O27" i="65"/>
  <c r="N27" i="65"/>
  <c r="M27" i="65"/>
  <c r="L27" i="65"/>
  <c r="K27" i="65"/>
  <c r="J27" i="65"/>
  <c r="I27" i="65"/>
  <c r="H27" i="65"/>
  <c r="F27" i="65"/>
  <c r="D27" i="65"/>
  <c r="D26" i="65"/>
  <c r="D25" i="65"/>
  <c r="D24" i="65"/>
  <c r="D23" i="65"/>
  <c r="D22" i="65"/>
  <c r="D21" i="65"/>
  <c r="D20" i="65"/>
  <c r="O19" i="65"/>
  <c r="N19" i="65"/>
  <c r="M19" i="65"/>
  <c r="L19" i="65"/>
  <c r="K19" i="65"/>
  <c r="J19" i="65"/>
  <c r="I19" i="65"/>
  <c r="H19" i="65"/>
  <c r="F19" i="65"/>
  <c r="D19" i="65"/>
  <c r="D18" i="65"/>
  <c r="D17" i="65"/>
  <c r="D16" i="65"/>
  <c r="D15" i="65"/>
  <c r="AG79" i="65" l="1"/>
  <c r="AH79" i="65"/>
  <c r="AB79" i="65"/>
  <c r="AC79" i="65"/>
  <c r="Z69" i="65"/>
  <c r="AH79" i="64" l="1"/>
  <c r="AG79" i="64"/>
  <c r="AH76" i="64"/>
  <c r="AG76" i="64"/>
  <c r="AF76" i="64"/>
  <c r="AA74" i="64"/>
  <c r="AH53" i="64"/>
  <c r="AG53" i="64"/>
  <c r="AF53" i="64"/>
  <c r="AE69" i="64"/>
  <c r="AC74" i="64"/>
  <c r="AC76" i="64" s="1"/>
  <c r="AB74" i="64"/>
  <c r="AB76" i="64" s="1"/>
  <c r="AA76" i="64"/>
  <c r="AC53" i="64"/>
  <c r="AB53" i="64"/>
  <c r="AA53" i="64"/>
  <c r="Z69" i="64"/>
  <c r="AC79" i="64" l="1"/>
  <c r="AB79" i="64"/>
  <c r="X66" i="64"/>
  <c r="W66" i="64"/>
  <c r="V66" i="64"/>
  <c r="U66" i="64"/>
  <c r="T66" i="64"/>
  <c r="S66" i="64"/>
  <c r="R66" i="64"/>
  <c r="Q66" i="64"/>
  <c r="P66" i="64"/>
  <c r="X41" i="64"/>
  <c r="X43" i="64" s="1"/>
  <c r="W41" i="64"/>
  <c r="W43" i="64" s="1"/>
  <c r="V41" i="64"/>
  <c r="V43" i="64" s="1"/>
  <c r="U41" i="64"/>
  <c r="U43" i="64" s="1"/>
  <c r="T41" i="64"/>
  <c r="T43" i="64" s="1"/>
  <c r="S41" i="64"/>
  <c r="S43" i="64" s="1"/>
  <c r="R41" i="64"/>
  <c r="R43" i="64" s="1"/>
  <c r="Q41" i="64"/>
  <c r="Q43" i="64" s="1"/>
  <c r="P41" i="64"/>
  <c r="P43" i="64" s="1"/>
  <c r="F90" i="65" l="1"/>
  <c r="F90" i="64"/>
  <c r="F92" i="64" l="1"/>
  <c r="F92" i="65"/>
  <c r="F77" i="64" l="1"/>
  <c r="F77" i="65"/>
  <c r="J18" i="64" l="1"/>
  <c r="J18" i="65"/>
  <c r="J21" i="64"/>
  <c r="J21" i="65"/>
  <c r="J24" i="64"/>
  <c r="J24" i="65"/>
  <c r="J51" i="64"/>
  <c r="J51" i="65"/>
  <c r="J26" i="64"/>
  <c r="J26" i="65"/>
  <c r="J17" i="64"/>
  <c r="J17" i="65"/>
  <c r="J40" i="64"/>
  <c r="J40" i="65"/>
  <c r="J23" i="65"/>
  <c r="J23" i="64"/>
  <c r="J38" i="64"/>
  <c r="J38" i="65"/>
  <c r="J29" i="65"/>
  <c r="J29" i="64"/>
  <c r="J20" i="65"/>
  <c r="J20" i="64"/>
  <c r="J50" i="64"/>
  <c r="J50" i="65"/>
  <c r="J48" i="64"/>
  <c r="J48" i="65"/>
  <c r="J39" i="64"/>
  <c r="J39" i="65"/>
  <c r="J22" i="64"/>
  <c r="J22" i="65"/>
  <c r="J49" i="64"/>
  <c r="J49" i="65"/>
  <c r="J30" i="64"/>
  <c r="J30" i="65"/>
  <c r="J37" i="64"/>
  <c r="J37" i="65"/>
  <c r="J16" i="64"/>
  <c r="J16" i="65"/>
  <c r="J15" i="64" l="1"/>
  <c r="J15" i="65"/>
  <c r="J25" i="64"/>
  <c r="J25" i="65"/>
  <c r="J35" i="65"/>
  <c r="J35" i="64"/>
  <c r="J41" i="64" l="1"/>
  <c r="J41" i="65"/>
  <c r="J32" i="64"/>
  <c r="J32" i="65"/>
  <c r="J43" i="64" l="1"/>
  <c r="J43" i="65"/>
  <c r="H73" i="64" l="1"/>
  <c r="H73" i="65"/>
  <c r="M73" i="64" l="1"/>
  <c r="M73" i="65"/>
  <c r="K73" i="64"/>
  <c r="K73" i="65"/>
  <c r="I73" i="65" l="1"/>
  <c r="I73" i="64"/>
  <c r="F73" i="64"/>
  <c r="F73" i="65"/>
  <c r="L73" i="64"/>
  <c r="L73" i="65"/>
  <c r="AE73" i="64" l="1"/>
  <c r="Z73" i="64"/>
  <c r="AE73" i="65"/>
  <c r="Z73" i="65"/>
  <c r="O20" i="64" l="1"/>
  <c r="N20" i="64"/>
  <c r="N20" i="65"/>
  <c r="O20" i="65"/>
  <c r="T49" i="65" l="1"/>
  <c r="T49" i="64"/>
  <c r="O40" i="64"/>
  <c r="O40" i="65"/>
  <c r="T50" i="64"/>
  <c r="T50" i="65"/>
  <c r="K39" i="64"/>
  <c r="K39" i="65"/>
  <c r="X50" i="64"/>
  <c r="X50" i="65"/>
  <c r="H23" i="64"/>
  <c r="H23" i="65"/>
  <c r="M29" i="64"/>
  <c r="M29" i="65"/>
  <c r="M30" i="64"/>
  <c r="M30" i="65"/>
  <c r="K21" i="64"/>
  <c r="K21" i="65"/>
  <c r="P50" i="64"/>
  <c r="P50" i="65"/>
  <c r="O49" i="65"/>
  <c r="O49" i="64"/>
  <c r="K18" i="65"/>
  <c r="K18" i="64"/>
  <c r="T52" i="65"/>
  <c r="T52" i="64"/>
  <c r="K38" i="64"/>
  <c r="K38" i="65"/>
  <c r="T48" i="64"/>
  <c r="T48" i="65"/>
  <c r="Q51" i="64"/>
  <c r="Q51" i="65"/>
  <c r="N39" i="65"/>
  <c r="N39" i="64"/>
  <c r="M50" i="65"/>
  <c r="M50" i="64"/>
  <c r="N23" i="65"/>
  <c r="N23" i="64"/>
  <c r="M38" i="65"/>
  <c r="M38" i="64"/>
  <c r="K29" i="65"/>
  <c r="K29" i="64"/>
  <c r="O30" i="65"/>
  <c r="O30" i="64"/>
  <c r="M22" i="65"/>
  <c r="M22" i="64"/>
  <c r="N38" i="65"/>
  <c r="N38" i="64"/>
  <c r="M21" i="64"/>
  <c r="M21" i="65"/>
  <c r="O50" i="65"/>
  <c r="O50" i="64"/>
  <c r="P48" i="64"/>
  <c r="P48" i="65"/>
  <c r="V52" i="65"/>
  <c r="V52" i="64"/>
  <c r="H30" i="64"/>
  <c r="H30" i="65"/>
  <c r="O26" i="64"/>
  <c r="O26" i="65"/>
  <c r="U49" i="64"/>
  <c r="U49" i="65"/>
  <c r="H17" i="65"/>
  <c r="H17" i="64"/>
  <c r="O29" i="65"/>
  <c r="O29" i="64"/>
  <c r="H26" i="64"/>
  <c r="H26" i="65"/>
  <c r="H48" i="64"/>
  <c r="H48" i="65"/>
  <c r="K50" i="64"/>
  <c r="K50" i="65"/>
  <c r="X49" i="65"/>
  <c r="X49" i="64"/>
  <c r="K51" i="65"/>
  <c r="K51" i="64"/>
  <c r="H49" i="65"/>
  <c r="H49" i="64"/>
  <c r="H20" i="64"/>
  <c r="H20" i="65"/>
  <c r="H24" i="64"/>
  <c r="H24" i="65"/>
  <c r="U48" i="65"/>
  <c r="U48" i="64"/>
  <c r="N48" i="65"/>
  <c r="N48" i="64"/>
  <c r="T51" i="65"/>
  <c r="T51" i="64"/>
  <c r="H22" i="64"/>
  <c r="H22" i="65"/>
  <c r="O48" i="64"/>
  <c r="O48" i="65"/>
  <c r="M18" i="64"/>
  <c r="M18" i="65"/>
  <c r="R49" i="65"/>
  <c r="R49" i="64"/>
  <c r="X48" i="65"/>
  <c r="X48" i="64"/>
  <c r="K26" i="65"/>
  <c r="K26" i="64"/>
  <c r="N24" i="65"/>
  <c r="N24" i="64"/>
  <c r="H18" i="64"/>
  <c r="H18" i="65"/>
  <c r="M40" i="65"/>
  <c r="M40" i="64"/>
  <c r="N26" i="64"/>
  <c r="N26" i="65"/>
  <c r="S49" i="64"/>
  <c r="S49" i="65"/>
  <c r="N50" i="65"/>
  <c r="N50" i="64"/>
  <c r="W52" i="64"/>
  <c r="W52" i="65"/>
  <c r="N18" i="65"/>
  <c r="N18" i="64"/>
  <c r="U51" i="64"/>
  <c r="U51" i="65"/>
  <c r="O51" i="64"/>
  <c r="O51" i="65"/>
  <c r="M37" i="64"/>
  <c r="M37" i="65"/>
  <c r="M16" i="64"/>
  <c r="M16" i="65"/>
  <c r="N37" i="64"/>
  <c r="N37" i="65"/>
  <c r="N30" i="65"/>
  <c r="N30" i="64"/>
  <c r="H16" i="65"/>
  <c r="H16" i="64"/>
  <c r="W49" i="65"/>
  <c r="W49" i="64"/>
  <c r="U52" i="65"/>
  <c r="U52" i="64"/>
  <c r="W50" i="64"/>
  <c r="W50" i="65"/>
  <c r="X52" i="65"/>
  <c r="X52" i="64"/>
  <c r="O21" i="64"/>
  <c r="O21" i="65"/>
  <c r="W51" i="64"/>
  <c r="W51" i="65"/>
  <c r="K16" i="64"/>
  <c r="K16" i="65"/>
  <c r="K20" i="65"/>
  <c r="K20" i="64"/>
  <c r="O37" i="64"/>
  <c r="O37" i="65"/>
  <c r="H37" i="64"/>
  <c r="H37" i="65"/>
  <c r="W48" i="64"/>
  <c r="W48" i="65"/>
  <c r="M39" i="65"/>
  <c r="M39" i="64"/>
  <c r="K49" i="64"/>
  <c r="K49" i="65"/>
  <c r="H29" i="64"/>
  <c r="H29" i="65"/>
  <c r="V50" i="65"/>
  <c r="V50" i="64"/>
  <c r="M49" i="64"/>
  <c r="M49" i="65"/>
  <c r="S51" i="65"/>
  <c r="S51" i="64"/>
  <c r="O17" i="64"/>
  <c r="O17" i="65"/>
  <c r="Q49" i="65"/>
  <c r="Q49" i="64"/>
  <c r="S48" i="64"/>
  <c r="S48" i="65"/>
  <c r="O22" i="65"/>
  <c r="O22" i="64"/>
  <c r="S50" i="64"/>
  <c r="S50" i="65"/>
  <c r="R51" i="64"/>
  <c r="R51" i="65"/>
  <c r="N17" i="64"/>
  <c r="N17" i="65"/>
  <c r="P49" i="64"/>
  <c r="P49" i="65"/>
  <c r="Q48" i="64"/>
  <c r="Q48" i="65"/>
  <c r="H40" i="65"/>
  <c r="H40" i="64"/>
  <c r="K40" i="65"/>
  <c r="K40" i="64"/>
  <c r="M51" i="64"/>
  <c r="M51" i="65"/>
  <c r="K23" i="64"/>
  <c r="K23" i="65"/>
  <c r="M48" i="65"/>
  <c r="M48" i="64"/>
  <c r="O16" i="65"/>
  <c r="O16" i="64"/>
  <c r="O18" i="65"/>
  <c r="O18" i="64"/>
  <c r="H50" i="64"/>
  <c r="H50" i="65"/>
  <c r="K24" i="64"/>
  <c r="K24" i="65"/>
  <c r="K22" i="64"/>
  <c r="K22" i="65"/>
  <c r="R52" i="65"/>
  <c r="R52" i="64"/>
  <c r="H38" i="64"/>
  <c r="H38" i="65"/>
  <c r="N29" i="64"/>
  <c r="N29" i="65"/>
  <c r="O38" i="65"/>
  <c r="O38" i="64"/>
  <c r="R50" i="65"/>
  <c r="R50" i="64"/>
  <c r="P51" i="64"/>
  <c r="P51" i="65"/>
  <c r="O23" i="64"/>
  <c r="O23" i="65"/>
  <c r="M23" i="65"/>
  <c r="M23" i="64"/>
  <c r="M20" i="65"/>
  <c r="M20" i="64"/>
  <c r="X51" i="65"/>
  <c r="X51" i="64"/>
  <c r="N16" i="65"/>
  <c r="N16" i="64"/>
  <c r="N40" i="65"/>
  <c r="N40" i="64"/>
  <c r="S52" i="64"/>
  <c r="S52" i="65"/>
  <c r="K48" i="65"/>
  <c r="K48" i="64"/>
  <c r="K17" i="64"/>
  <c r="K17" i="65"/>
  <c r="U50" i="65"/>
  <c r="U50" i="64"/>
  <c r="V51" i="64"/>
  <c r="V51" i="65"/>
  <c r="R48" i="65"/>
  <c r="R48" i="64"/>
  <c r="F79" i="65"/>
  <c r="F79" i="64"/>
  <c r="O24" i="65"/>
  <c r="O24" i="64"/>
  <c r="N22" i="64"/>
  <c r="N22" i="65"/>
  <c r="H51" i="65"/>
  <c r="H51" i="64"/>
  <c r="H39" i="65"/>
  <c r="H39" i="64"/>
  <c r="M24" i="64"/>
  <c r="M24" i="65"/>
  <c r="H21" i="65"/>
  <c r="H21" i="64"/>
  <c r="V48" i="64"/>
  <c r="V48" i="65"/>
  <c r="N52" i="65"/>
  <c r="N52" i="64"/>
  <c r="O39" i="65"/>
  <c r="O39" i="64"/>
  <c r="M17" i="65"/>
  <c r="M17" i="64"/>
  <c r="K30" i="64"/>
  <c r="K30" i="65"/>
  <c r="N21" i="65"/>
  <c r="N21" i="64"/>
  <c r="N49" i="64"/>
  <c r="N49" i="65"/>
  <c r="M52" i="65"/>
  <c r="M52" i="64"/>
  <c r="V49" i="65"/>
  <c r="V49" i="64"/>
  <c r="Q52" i="65"/>
  <c r="Q52" i="64"/>
  <c r="K37" i="64"/>
  <c r="K37" i="65"/>
  <c r="Q50" i="65"/>
  <c r="Q50" i="64"/>
  <c r="M26" i="65"/>
  <c r="M26" i="64"/>
  <c r="P52" i="64"/>
  <c r="P52" i="65"/>
  <c r="N51" i="64"/>
  <c r="N51" i="65"/>
  <c r="F39" i="64" l="1"/>
  <c r="F39" i="65"/>
  <c r="I48" i="64"/>
  <c r="I48" i="65"/>
  <c r="W53" i="64"/>
  <c r="W53" i="65"/>
  <c r="O35" i="65"/>
  <c r="O35" i="64"/>
  <c r="H15" i="65"/>
  <c r="H15" i="64"/>
  <c r="F82" i="64"/>
  <c r="F82" i="65"/>
  <c r="I51" i="65"/>
  <c r="I51" i="64"/>
  <c r="I38" i="65"/>
  <c r="I38" i="64"/>
  <c r="L30" i="64"/>
  <c r="L30" i="65"/>
  <c r="M25" i="64"/>
  <c r="M25" i="65"/>
  <c r="K35" i="64"/>
  <c r="K35" i="65"/>
  <c r="O15" i="65"/>
  <c r="O15" i="64"/>
  <c r="S53" i="64"/>
  <c r="S53" i="65"/>
  <c r="L49" i="65"/>
  <c r="L49" i="64"/>
  <c r="I16" i="64"/>
  <c r="I16" i="65"/>
  <c r="M15" i="64"/>
  <c r="M15" i="65"/>
  <c r="X53" i="65"/>
  <c r="X53" i="64"/>
  <c r="O25" i="65"/>
  <c r="O25" i="64"/>
  <c r="L38" i="64"/>
  <c r="L38" i="65"/>
  <c r="I18" i="65"/>
  <c r="I18" i="64"/>
  <c r="I39" i="64"/>
  <c r="I39" i="65"/>
  <c r="L17" i="65"/>
  <c r="L17" i="64"/>
  <c r="N15" i="64"/>
  <c r="N15" i="65"/>
  <c r="L20" i="64"/>
  <c r="L20" i="65"/>
  <c r="I24" i="64"/>
  <c r="I24" i="65"/>
  <c r="I49" i="64"/>
  <c r="I49" i="65"/>
  <c r="N35" i="65"/>
  <c r="N35" i="64"/>
  <c r="N25" i="64"/>
  <c r="N25" i="65"/>
  <c r="U53" i="65"/>
  <c r="U53" i="64"/>
  <c r="T53" i="65"/>
  <c r="T53" i="64"/>
  <c r="I21" i="64"/>
  <c r="I21" i="65"/>
  <c r="L26" i="64"/>
  <c r="L26" i="65"/>
  <c r="I37" i="64"/>
  <c r="I37" i="65"/>
  <c r="L23" i="65"/>
  <c r="L23" i="64"/>
  <c r="M53" i="64"/>
  <c r="M53" i="65"/>
  <c r="I23" i="65"/>
  <c r="I23" i="64"/>
  <c r="I40" i="65"/>
  <c r="I40" i="64"/>
  <c r="Q53" i="64"/>
  <c r="Q53" i="65"/>
  <c r="L37" i="65"/>
  <c r="L37" i="64"/>
  <c r="I26" i="64"/>
  <c r="I26" i="65"/>
  <c r="L18" i="65"/>
  <c r="L18" i="64"/>
  <c r="P53" i="64"/>
  <c r="P53" i="65"/>
  <c r="V53" i="65"/>
  <c r="V53" i="64"/>
  <c r="L51" i="65"/>
  <c r="L51" i="64"/>
  <c r="L39" i="64"/>
  <c r="L39" i="65"/>
  <c r="K15" i="64"/>
  <c r="K15" i="65"/>
  <c r="M35" i="65"/>
  <c r="M35" i="64"/>
  <c r="H25" i="65"/>
  <c r="H25" i="64"/>
  <c r="I29" i="64"/>
  <c r="I29" i="65"/>
  <c r="L50" i="65"/>
  <c r="L50" i="64"/>
  <c r="L29" i="64"/>
  <c r="L29" i="65"/>
  <c r="I30" i="64"/>
  <c r="I30" i="65"/>
  <c r="L24" i="65"/>
  <c r="L24" i="64"/>
  <c r="R53" i="64"/>
  <c r="R53" i="65"/>
  <c r="I17" i="65"/>
  <c r="I17" i="64"/>
  <c r="F38" i="65"/>
  <c r="F38" i="64"/>
  <c r="I22" i="65"/>
  <c r="I22" i="64"/>
  <c r="L48" i="64"/>
  <c r="L48" i="65"/>
  <c r="H35" i="65"/>
  <c r="H35" i="64"/>
  <c r="I20" i="64"/>
  <c r="I20" i="65"/>
  <c r="L16" i="64"/>
  <c r="L16" i="65"/>
  <c r="L40" i="65"/>
  <c r="L40" i="64"/>
  <c r="K25" i="64"/>
  <c r="K25" i="65"/>
  <c r="N53" i="65"/>
  <c r="N53" i="64"/>
  <c r="I50" i="64"/>
  <c r="I50" i="65"/>
  <c r="L21" i="64"/>
  <c r="L21" i="65"/>
  <c r="L22" i="65"/>
  <c r="L22" i="64"/>
  <c r="N61" i="65" l="1"/>
  <c r="N61" i="64"/>
  <c r="F50" i="64"/>
  <c r="F50" i="65"/>
  <c r="M62" i="65"/>
  <c r="M62" i="64"/>
  <c r="F29" i="64"/>
  <c r="F29" i="65"/>
  <c r="K64" i="65"/>
  <c r="K64" i="64"/>
  <c r="H60" i="65"/>
  <c r="H60" i="64"/>
  <c r="Q55" i="65"/>
  <c r="Q74" i="65" s="1"/>
  <c r="Q76" i="65" s="1"/>
  <c r="Q55" i="64"/>
  <c r="Q74" i="64" s="1"/>
  <c r="Q76" i="64" s="1"/>
  <c r="O64" i="65"/>
  <c r="O64" i="64"/>
  <c r="H61" i="64"/>
  <c r="H61" i="65"/>
  <c r="S55" i="65"/>
  <c r="S74" i="65" s="1"/>
  <c r="S76" i="65" s="1"/>
  <c r="S55" i="64"/>
  <c r="S74" i="64" s="1"/>
  <c r="S76" i="64" s="1"/>
  <c r="N63" i="65"/>
  <c r="N63" i="64"/>
  <c r="M60" i="65"/>
  <c r="M60" i="64"/>
  <c r="AE50" i="64"/>
  <c r="Z50" i="64"/>
  <c r="F48" i="65"/>
  <c r="F48" i="64"/>
  <c r="O60" i="64"/>
  <c r="O60" i="65"/>
  <c r="F40" i="64"/>
  <c r="F40" i="65"/>
  <c r="R55" i="65"/>
  <c r="R74" i="65" s="1"/>
  <c r="R76" i="65" s="1"/>
  <c r="R55" i="64"/>
  <c r="R74" i="64" s="1"/>
  <c r="R76" i="64" s="1"/>
  <c r="K32" i="65"/>
  <c r="K32" i="64"/>
  <c r="F51" i="64"/>
  <c r="F51" i="65"/>
  <c r="F17" i="65"/>
  <c r="F17" i="64"/>
  <c r="H64" i="64"/>
  <c r="H64" i="65"/>
  <c r="M63" i="65"/>
  <c r="M63" i="64"/>
  <c r="L35" i="64"/>
  <c r="L35" i="65"/>
  <c r="L25" i="64"/>
  <c r="L25" i="65"/>
  <c r="T55" i="65"/>
  <c r="T74" i="65" s="1"/>
  <c r="T76" i="65" s="1"/>
  <c r="T55" i="64"/>
  <c r="T74" i="64" s="1"/>
  <c r="T76" i="64" s="1"/>
  <c r="O41" i="64"/>
  <c r="O41" i="65"/>
  <c r="F21" i="65"/>
  <c r="F21" i="64"/>
  <c r="F16" i="65"/>
  <c r="F16" i="64"/>
  <c r="H41" i="65"/>
  <c r="H41" i="64"/>
  <c r="K61" i="64"/>
  <c r="K61" i="65"/>
  <c r="M41" i="65"/>
  <c r="M41" i="64"/>
  <c r="F18" i="65"/>
  <c r="F18" i="64"/>
  <c r="F37" i="64"/>
  <c r="F37" i="65"/>
  <c r="F23" i="64"/>
  <c r="F23" i="65"/>
  <c r="K62" i="65"/>
  <c r="K62" i="64"/>
  <c r="N60" i="64"/>
  <c r="N60" i="65"/>
  <c r="I35" i="64"/>
  <c r="I35" i="65"/>
  <c r="O61" i="65"/>
  <c r="O61" i="64"/>
  <c r="K60" i="65"/>
  <c r="K60" i="64"/>
  <c r="H63" i="65"/>
  <c r="H63" i="64"/>
  <c r="X55" i="65"/>
  <c r="X74" i="65" s="1"/>
  <c r="X76" i="65" s="1"/>
  <c r="X55" i="64"/>
  <c r="X74" i="64" s="1"/>
  <c r="X76" i="64" s="1"/>
  <c r="W55" i="65"/>
  <c r="W74" i="65" s="1"/>
  <c r="W76" i="65" s="1"/>
  <c r="W55" i="64"/>
  <c r="W74" i="64" s="1"/>
  <c r="W76" i="64" s="1"/>
  <c r="M64" i="64"/>
  <c r="M64" i="65"/>
  <c r="U55" i="65"/>
  <c r="U74" i="65" s="1"/>
  <c r="U76" i="65" s="1"/>
  <c r="U55" i="64"/>
  <c r="U74" i="64" s="1"/>
  <c r="U76" i="64" s="1"/>
  <c r="AE49" i="65"/>
  <c r="Z49" i="65"/>
  <c r="N32" i="65"/>
  <c r="N32" i="64"/>
  <c r="M32" i="65"/>
  <c r="M32" i="64"/>
  <c r="M61" i="64"/>
  <c r="M61" i="65"/>
  <c r="O62" i="64"/>
  <c r="O62" i="65"/>
  <c r="AE48" i="65"/>
  <c r="Z48" i="65"/>
  <c r="N64" i="64"/>
  <c r="N64" i="65"/>
  <c r="K63" i="64"/>
  <c r="K63" i="65"/>
  <c r="O63" i="64"/>
  <c r="O63" i="65"/>
  <c r="AE50" i="65"/>
  <c r="Z50" i="65"/>
  <c r="N62" i="64"/>
  <c r="N62" i="65"/>
  <c r="V55" i="64"/>
  <c r="V74" i="64" s="1"/>
  <c r="V76" i="64" s="1"/>
  <c r="V55" i="65"/>
  <c r="V74" i="65" s="1"/>
  <c r="V76" i="65" s="1"/>
  <c r="N41" i="64"/>
  <c r="N41" i="65"/>
  <c r="AE49" i="64"/>
  <c r="Z49" i="64"/>
  <c r="F20" i="64"/>
  <c r="F20" i="65"/>
  <c r="F49" i="65"/>
  <c r="F49" i="64"/>
  <c r="O32" i="65"/>
  <c r="O32" i="64"/>
  <c r="H62" i="65"/>
  <c r="H62" i="64"/>
  <c r="Z51" i="64"/>
  <c r="AE51" i="64"/>
  <c r="H32" i="64"/>
  <c r="H32" i="65"/>
  <c r="Z48" i="64"/>
  <c r="AE48" i="64"/>
  <c r="F22" i="64"/>
  <c r="F22" i="65"/>
  <c r="L15" i="64"/>
  <c r="L15" i="65"/>
  <c r="F24" i="64"/>
  <c r="F24" i="65"/>
  <c r="P55" i="65"/>
  <c r="P74" i="65" s="1"/>
  <c r="P76" i="65" s="1"/>
  <c r="P55" i="64"/>
  <c r="P74" i="64" s="1"/>
  <c r="P76" i="64" s="1"/>
  <c r="I25" i="64"/>
  <c r="I25" i="65"/>
  <c r="F26" i="65"/>
  <c r="F26" i="64"/>
  <c r="F30" i="64"/>
  <c r="F30" i="65"/>
  <c r="I15" i="65"/>
  <c r="I15" i="64"/>
  <c r="K41" i="64"/>
  <c r="K41" i="65"/>
  <c r="Z51" i="65"/>
  <c r="AE51" i="65"/>
  <c r="M70" i="64" l="1"/>
  <c r="M70" i="65"/>
  <c r="H43" i="65"/>
  <c r="H43" i="64"/>
  <c r="O43" i="65"/>
  <c r="O43" i="64"/>
  <c r="L63" i="65"/>
  <c r="L63" i="64"/>
  <c r="F25" i="65"/>
  <c r="F25" i="64"/>
  <c r="O70" i="65"/>
  <c r="O70" i="64"/>
  <c r="N66" i="65"/>
  <c r="N66" i="64"/>
  <c r="F15" i="64"/>
  <c r="F15" i="65"/>
  <c r="K72" i="65"/>
  <c r="K72" i="64"/>
  <c r="H70" i="65"/>
  <c r="H70" i="64"/>
  <c r="O72" i="65"/>
  <c r="O72" i="64"/>
  <c r="L60" i="65"/>
  <c r="L60" i="64"/>
  <c r="H66" i="65"/>
  <c r="H66" i="64"/>
  <c r="K70" i="65"/>
  <c r="K70" i="64"/>
  <c r="N43" i="65"/>
  <c r="N43" i="64"/>
  <c r="L64" i="64"/>
  <c r="L64" i="65"/>
  <c r="K66" i="64"/>
  <c r="K66" i="65"/>
  <c r="I62" i="65"/>
  <c r="I62" i="64"/>
  <c r="F35" i="64"/>
  <c r="F35" i="65"/>
  <c r="M72" i="64"/>
  <c r="M72" i="65"/>
  <c r="L41" i="65"/>
  <c r="L41" i="64"/>
  <c r="L62" i="64"/>
  <c r="L62" i="65"/>
  <c r="L61" i="64"/>
  <c r="L61" i="65"/>
  <c r="O66" i="65"/>
  <c r="O66" i="64"/>
  <c r="H72" i="65"/>
  <c r="H72" i="64"/>
  <c r="I60" i="65"/>
  <c r="I60" i="64"/>
  <c r="I61" i="64"/>
  <c r="I61" i="65"/>
  <c r="I63" i="65"/>
  <c r="I63" i="64"/>
  <c r="M43" i="64"/>
  <c r="M43" i="65"/>
  <c r="L32" i="64"/>
  <c r="L32" i="65"/>
  <c r="N70" i="65"/>
  <c r="N70" i="64"/>
  <c r="I41" i="65"/>
  <c r="I41" i="64"/>
  <c r="I32" i="65"/>
  <c r="I32" i="64"/>
  <c r="K43" i="65"/>
  <c r="K43" i="64"/>
  <c r="N72" i="64"/>
  <c r="N72" i="65"/>
  <c r="M66" i="64"/>
  <c r="M66" i="65"/>
  <c r="I64" i="65"/>
  <c r="I64" i="64"/>
  <c r="F70" i="64" l="1"/>
  <c r="F70" i="65"/>
  <c r="F61" i="64"/>
  <c r="F61" i="65"/>
  <c r="AE62" i="65"/>
  <c r="Z62" i="65"/>
  <c r="AE61" i="64"/>
  <c r="Z61" i="64"/>
  <c r="N55" i="65"/>
  <c r="N55" i="64"/>
  <c r="I72" i="64"/>
  <c r="I72" i="65"/>
  <c r="I43" i="64"/>
  <c r="I43" i="65"/>
  <c r="AE63" i="65"/>
  <c r="Z63" i="65"/>
  <c r="Z60" i="64"/>
  <c r="AE60" i="64"/>
  <c r="F41" i="64"/>
  <c r="F41" i="65"/>
  <c r="I66" i="64"/>
  <c r="I66" i="65"/>
  <c r="Z64" i="65"/>
  <c r="AE64" i="65"/>
  <c r="O71" i="65"/>
  <c r="O71" i="64"/>
  <c r="F64" i="65"/>
  <c r="F64" i="64"/>
  <c r="L66" i="65"/>
  <c r="L66" i="64"/>
  <c r="M74" i="64"/>
  <c r="M74" i="65"/>
  <c r="L70" i="64"/>
  <c r="L70" i="65"/>
  <c r="M55" i="65"/>
  <c r="M55" i="64"/>
  <c r="AE61" i="65"/>
  <c r="Z61" i="65"/>
  <c r="AE63" i="64"/>
  <c r="Z63" i="64"/>
  <c r="N71" i="65"/>
  <c r="N71" i="64"/>
  <c r="F32" i="65"/>
  <c r="F32" i="64"/>
  <c r="F63" i="64"/>
  <c r="F63" i="65"/>
  <c r="L43" i="65"/>
  <c r="L43" i="64"/>
  <c r="Z60" i="65"/>
  <c r="AE60" i="65"/>
  <c r="F62" i="64"/>
  <c r="F62" i="65"/>
  <c r="AE62" i="64"/>
  <c r="Z62" i="64"/>
  <c r="I70" i="65"/>
  <c r="I70" i="64"/>
  <c r="H71" i="64"/>
  <c r="H71" i="65"/>
  <c r="F60" i="64"/>
  <c r="F60" i="65"/>
  <c r="Z64" i="64"/>
  <c r="AE64" i="64"/>
  <c r="L72" i="65"/>
  <c r="L72" i="64"/>
  <c r="K71" i="65"/>
  <c r="K71" i="64"/>
  <c r="N76" i="65" l="1"/>
  <c r="N76" i="64"/>
  <c r="I71" i="64"/>
  <c r="I71" i="65"/>
  <c r="F72" i="65"/>
  <c r="F72" i="64"/>
  <c r="AE72" i="65"/>
  <c r="Z72" i="65"/>
  <c r="L71" i="64"/>
  <c r="L71" i="65"/>
  <c r="AE72" i="64"/>
  <c r="Z72" i="64"/>
  <c r="F43" i="65"/>
  <c r="F43" i="64"/>
  <c r="Z66" i="65"/>
  <c r="AE66" i="65"/>
  <c r="AE70" i="64"/>
  <c r="Z70" i="64"/>
  <c r="Z66" i="64"/>
  <c r="AE66" i="64"/>
  <c r="F66" i="65"/>
  <c r="F66" i="64"/>
  <c r="M76" i="64"/>
  <c r="M76" i="65"/>
  <c r="AE70" i="65"/>
  <c r="Z70" i="65"/>
  <c r="N74" i="64"/>
  <c r="N74" i="65"/>
  <c r="F71" i="65" l="1"/>
  <c r="F71" i="64"/>
  <c r="Z71" i="65"/>
  <c r="AE71" i="65"/>
  <c r="AE71" i="64"/>
  <c r="Z71" i="64"/>
  <c r="H68" i="65" l="1"/>
  <c r="H68" i="64"/>
  <c r="J52" i="64"/>
  <c r="J52" i="65"/>
  <c r="J68" i="65"/>
  <c r="J68" i="64"/>
  <c r="H52" i="64"/>
  <c r="H52" i="65"/>
  <c r="I52" i="64" l="1"/>
  <c r="I52" i="65"/>
  <c r="J74" i="64"/>
  <c r="J74" i="65"/>
  <c r="H53" i="64"/>
  <c r="H53" i="65"/>
  <c r="O68" i="64"/>
  <c r="O68" i="65"/>
  <c r="K52" i="65"/>
  <c r="K52" i="64"/>
  <c r="O52" i="64"/>
  <c r="O52" i="65"/>
  <c r="I68" i="65"/>
  <c r="AE68" i="65" s="1"/>
  <c r="I68" i="64"/>
  <c r="K68" i="64"/>
  <c r="K68" i="65"/>
  <c r="J53" i="64"/>
  <c r="J53" i="65"/>
  <c r="H74" i="64"/>
  <c r="H74" i="65"/>
  <c r="J55" i="65" l="1"/>
  <c r="J55" i="64"/>
  <c r="L68" i="65"/>
  <c r="Z68" i="65" s="1"/>
  <c r="L68" i="64"/>
  <c r="Z68" i="64" s="1"/>
  <c r="I74" i="64"/>
  <c r="I74" i="65"/>
  <c r="O74" i="64"/>
  <c r="O74" i="65"/>
  <c r="O53" i="65"/>
  <c r="O53" i="64"/>
  <c r="AE52" i="65"/>
  <c r="L52" i="64"/>
  <c r="L52" i="65"/>
  <c r="Z52" i="65" s="1"/>
  <c r="AE52" i="64"/>
  <c r="Z52" i="64"/>
  <c r="AE68" i="64"/>
  <c r="K53" i="64"/>
  <c r="K53" i="65"/>
  <c r="K74" i="64"/>
  <c r="K74" i="65"/>
  <c r="H55" i="65"/>
  <c r="H55" i="64"/>
  <c r="I53" i="65"/>
  <c r="I53" i="64"/>
  <c r="O55" i="64" l="1"/>
  <c r="O55" i="65"/>
  <c r="F52" i="64"/>
  <c r="F52" i="65"/>
  <c r="J76" i="65"/>
  <c r="J76" i="64"/>
  <c r="I55" i="64"/>
  <c r="I55" i="65"/>
  <c r="K55" i="64"/>
  <c r="K55" i="65"/>
  <c r="L74" i="65"/>
  <c r="Z74" i="65" s="1"/>
  <c r="L74" i="64"/>
  <c r="AE53" i="64"/>
  <c r="L53" i="64"/>
  <c r="Z53" i="64" s="1"/>
  <c r="L53" i="65"/>
  <c r="AE53" i="65"/>
  <c r="Z53" i="65"/>
  <c r="AE74" i="65"/>
  <c r="F68" i="64"/>
  <c r="F68" i="65"/>
  <c r="AE74" i="64"/>
  <c r="Z74" i="64"/>
  <c r="H76" i="65"/>
  <c r="H76" i="64"/>
  <c r="Z76" i="65" l="1"/>
  <c r="AE76" i="65"/>
  <c r="Z76" i="64"/>
  <c r="F74" i="64"/>
  <c r="F74" i="65"/>
  <c r="AE76" i="64"/>
  <c r="I76" i="65"/>
  <c r="I76" i="64"/>
  <c r="O76" i="64"/>
  <c r="O76" i="65"/>
  <c r="L55" i="65"/>
  <c r="L55" i="64"/>
  <c r="K76" i="64"/>
  <c r="K76" i="65"/>
  <c r="F53" i="65"/>
  <c r="F53" i="64"/>
  <c r="AG78" i="64" l="1"/>
  <c r="AF79" i="64"/>
  <c r="AH78" i="64"/>
  <c r="AF78" i="64"/>
  <c r="AA79" i="65"/>
  <c r="AB78" i="65"/>
  <c r="AA78" i="65"/>
  <c r="AC78" i="65"/>
  <c r="L76" i="64"/>
  <c r="L76" i="65"/>
  <c r="AA79" i="64"/>
  <c r="AA78" i="64"/>
  <c r="AC78" i="64"/>
  <c r="AB78" i="64"/>
  <c r="F55" i="64"/>
  <c r="F55" i="65"/>
  <c r="AF78" i="65"/>
  <c r="AF79" i="65"/>
  <c r="AH78" i="65"/>
  <c r="AG78" i="65"/>
  <c r="F76" i="64" l="1"/>
  <c r="F76" i="65"/>
  <c r="F83" i="65" l="1"/>
  <c r="F83" i="64"/>
  <c r="F84" i="65" l="1"/>
  <c r="F84" i="64"/>
  <c r="F300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Paijit Chanwattarunggoon</author>
    <author>lyn458595</author>
  </authors>
  <commentList>
    <comment ref="W11" authorId="0" shapeId="0" xr:uid="{2FD0A99D-02F3-4B0E-9951-8D71E0341C56}">
      <text>
        <r>
          <rPr>
            <b/>
            <sz val="9"/>
            <color indexed="81"/>
            <rFont val="Tahoma"/>
            <family val="2"/>
          </rPr>
          <t>Paijit Chanwattarunggoon:</t>
        </r>
        <r>
          <rPr>
            <sz val="9"/>
            <color indexed="81"/>
            <rFont val="Tahoma"/>
            <family val="2"/>
          </rPr>
          <t xml:space="preserve">
after MIS adj</t>
        </r>
      </text>
    </comment>
    <comment ref="C31" authorId="1" shapeId="0" xr:uid="{4AD00281-894A-4409-BF57-47F21BDF6FA5}">
      <text>
        <r>
          <rPr>
            <sz val="9"/>
            <color indexed="81"/>
            <rFont val="Tahoma"/>
            <family val="2"/>
          </rPr>
          <t>Revenue previously tagged to "Management Dept" are to be allocated to respective Bus directly.  Possible Ways to allocate to Bus : i) Revenue, ii) No. of contracts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Paijit Chanwattarunggoon</author>
    <author>lyn458595</author>
  </authors>
  <commentList>
    <comment ref="W11" authorId="0" shapeId="0" xr:uid="{B1E43C7A-E0A6-4470-B876-7428B6269FDB}">
      <text>
        <r>
          <rPr>
            <b/>
            <sz val="9"/>
            <color indexed="81"/>
            <rFont val="Tahoma"/>
            <family val="2"/>
          </rPr>
          <t>Paijit Chanwattarunggoon:</t>
        </r>
        <r>
          <rPr>
            <sz val="9"/>
            <color indexed="81"/>
            <rFont val="Tahoma"/>
            <family val="2"/>
          </rPr>
          <t xml:space="preserve">
after MIS adj</t>
        </r>
      </text>
    </comment>
    <comment ref="C31" authorId="1" shapeId="0" xr:uid="{446D755B-D789-460C-B611-2610F362BE2F}">
      <text>
        <r>
          <rPr>
            <sz val="9"/>
            <color indexed="81"/>
            <rFont val="Tahoma"/>
            <family val="2"/>
          </rPr>
          <t>Revenue previously tagged to "Management Dept" are to be allocated to respective Bus directly.  Possible Ways to allocate to Bus : i) Revenue, ii) No. of contracts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Data!$C$2:$AO$217" type="102" refreshedVersion="6" minRefreshableVersion="5">
    <extLst>
      <ext xmlns:x15="http://schemas.microsoft.com/office/spreadsheetml/2010/11/main" uri="{DE250136-89BD-433C-8126-D09CA5730AF9}">
        <x15:connection id="Range" autoDelete="1">
          <x15:rangePr sourceName="_xlcn.WorksheetConnection_DataC2AO2171"/>
        </x15:connection>
      </ext>
    </extLst>
  </connection>
</connections>
</file>

<file path=xl/sharedStrings.xml><?xml version="1.0" encoding="utf-8"?>
<sst xmlns="http://schemas.openxmlformats.org/spreadsheetml/2006/main" count="605" uniqueCount="272">
  <si>
    <t>chk</t>
  </si>
  <si>
    <t>Acc Code</t>
  </si>
  <si>
    <t>Account Name</t>
  </si>
  <si>
    <t>Item</t>
  </si>
  <si>
    <t>Description</t>
  </si>
  <si>
    <t>IR-Cash with banks and agents</t>
  </si>
  <si>
    <t>Net interest income</t>
  </si>
  <si>
    <t>Net Margin Interest</t>
  </si>
  <si>
    <t>IR-Net Cr Elim</t>
  </si>
  <si>
    <t>Advisory Fee</t>
  </si>
  <si>
    <t>Fee income</t>
  </si>
  <si>
    <t>Underwriting Comm</t>
  </si>
  <si>
    <t>Placement/Underwriting</t>
  </si>
  <si>
    <t>Brokerage income-Aff</t>
  </si>
  <si>
    <t>Stockbroking</t>
  </si>
  <si>
    <t>Brokerage income-Client Trade</t>
  </si>
  <si>
    <t>Brokerage income-Unit Trust</t>
  </si>
  <si>
    <t>Unit Trust</t>
  </si>
  <si>
    <t>Brokerage Inc-Local Instituion</t>
  </si>
  <si>
    <t>Futures</t>
  </si>
  <si>
    <t>Commission Recd-ForeignClient</t>
  </si>
  <si>
    <t>Transaction Fees</t>
  </si>
  <si>
    <t>Fee Income</t>
  </si>
  <si>
    <t>Selling_Commission-Affiliate</t>
  </si>
  <si>
    <t>Service Charges-Affiliates</t>
  </si>
  <si>
    <t>Miscellaneous</t>
  </si>
  <si>
    <t>SLA FEES-AFFILIATE</t>
  </si>
  <si>
    <t>Service Charges</t>
  </si>
  <si>
    <t>Late Charges</t>
  </si>
  <si>
    <t>Processing Fees</t>
  </si>
  <si>
    <t>Misc Fee &amp; Comm-Affiliate</t>
  </si>
  <si>
    <t>MTA Income_Affiliate</t>
  </si>
  <si>
    <t>Referral Fee</t>
  </si>
  <si>
    <t>Miscellaneous Fee &amp; Commission</t>
  </si>
  <si>
    <t>Bad Debts/Losses Recovered</t>
  </si>
  <si>
    <t>Misc Fee Income-PL</t>
  </si>
  <si>
    <t>Other Fees &amp; Commission</t>
  </si>
  <si>
    <t>Other income - Institution</t>
  </si>
  <si>
    <t>PL on Quoted Equity Trdg</t>
  </si>
  <si>
    <t>Proprietary Trading</t>
  </si>
  <si>
    <t>PL on Unquoted Equity Trdg</t>
  </si>
  <si>
    <t>Exchange PL</t>
  </si>
  <si>
    <t>Exchange difference</t>
  </si>
  <si>
    <t>PL-Valuation Res</t>
  </si>
  <si>
    <t>PL_Issued Notes_L&amp;R</t>
  </si>
  <si>
    <t>PL On Disp Of FA Excl W-offs</t>
  </si>
  <si>
    <t>Mark-up on Reimb-Recd-Aff V8.4</t>
  </si>
  <si>
    <t>Misc_Non-Fee_Based_Inc_IVSBLLG</t>
  </si>
  <si>
    <t>Dividend Income</t>
  </si>
  <si>
    <t>Dividend Income-Quoted</t>
  </si>
  <si>
    <t>IP-Issued Debt-L&amp;R V84</t>
  </si>
  <si>
    <t>IP-Collateral</t>
  </si>
  <si>
    <t>PL Adj Interest Expense</t>
  </si>
  <si>
    <t>Brokerage Exp- Aff_Fee&amp;Com</t>
  </si>
  <si>
    <t>Brokers' Commission expenses</t>
  </si>
  <si>
    <t>Brokerage Expenses</t>
  </si>
  <si>
    <t>Commission Paid - Affiliate</t>
  </si>
  <si>
    <t>Processing costs</t>
  </si>
  <si>
    <t>Fees paid to Clearing Hse</t>
  </si>
  <si>
    <t>Misc Fee &amp; Comm Paid-Affiliate</t>
  </si>
  <si>
    <t>Other variable costs</t>
  </si>
  <si>
    <t>Misc non-fee based expenses</t>
  </si>
  <si>
    <t>Sett Tolerance A/c</t>
  </si>
  <si>
    <t xml:space="preserve">Regulatory Fee </t>
  </si>
  <si>
    <t>Securities Lending Fee Exp F&amp;C</t>
  </si>
  <si>
    <t>Sales Incentive Payout Brg F&amp;C</t>
  </si>
  <si>
    <t>Salaried-salesmen/dealers bonuses</t>
  </si>
  <si>
    <t>Staff Cost</t>
  </si>
  <si>
    <t>EPG Cost Allocation - Staff</t>
  </si>
  <si>
    <t>Term Contract - Soft Services</t>
  </si>
  <si>
    <t>Occupancy Expenses</t>
  </si>
  <si>
    <t>Term Contract - Hard Services</t>
  </si>
  <si>
    <t>Air-Con Expenses</t>
  </si>
  <si>
    <t>Depn of Decom Liab</t>
  </si>
  <si>
    <t>DEPN-LEASEHOLD IMPROVEMENT</t>
  </si>
  <si>
    <t xml:space="preserve">Office Administrative </t>
  </si>
  <si>
    <t>Printing-Security Documents</t>
  </si>
  <si>
    <t>Stationery</t>
  </si>
  <si>
    <t>WriteOff-Fixed Asset-Off Admin</t>
  </si>
  <si>
    <t>IT Hardware Depre-Others</t>
  </si>
  <si>
    <t>Computerisation Expenses</t>
  </si>
  <si>
    <t>Rental of Computer Hardware</t>
  </si>
  <si>
    <t>IT Appln-Comp-Write-Off</t>
  </si>
  <si>
    <t>IT Infra-Comp-Write-Off</t>
  </si>
  <si>
    <t>Travelling-Local</t>
  </si>
  <si>
    <t>General Expenses</t>
  </si>
  <si>
    <t>Fines_and_Penalties</t>
  </si>
  <si>
    <t>Support Services Charges-Afill</t>
  </si>
  <si>
    <t>Exp_Paid_under_Rechg-HO/Affili</t>
  </si>
  <si>
    <t>Mark-up on Reimb-Paid-Aff V8.4</t>
  </si>
  <si>
    <t>Misc - Overheads Expense</t>
  </si>
  <si>
    <t>F&amp;B Supplies For Customers</t>
  </si>
  <si>
    <t>SP PL-Princ-bad debt exp</t>
  </si>
  <si>
    <t>Specific Provisions</t>
  </si>
  <si>
    <t>PROV FR DIMIN IN VALUE</t>
  </si>
  <si>
    <t>SP PL-Princ-bad debt exp(AR)</t>
  </si>
  <si>
    <t>GENERAL PROVISION EXP</t>
  </si>
  <si>
    <t>General Provisions</t>
  </si>
  <si>
    <t>Taxation PL</t>
  </si>
  <si>
    <t>Taxation</t>
  </si>
  <si>
    <t>Deferred Tax Expense</t>
  </si>
  <si>
    <t>Debts/Equity-linked</t>
  </si>
  <si>
    <t>Handling fee</t>
  </si>
  <si>
    <t>Custodian fee</t>
  </si>
  <si>
    <t>Referral fee</t>
  </si>
  <si>
    <t>Commission Income</t>
  </si>
  <si>
    <t>Net Interest Income</t>
  </si>
  <si>
    <t>Other Income</t>
  </si>
  <si>
    <t>Variable Cost</t>
  </si>
  <si>
    <t>Processing Costs</t>
  </si>
  <si>
    <t>Others</t>
  </si>
  <si>
    <t>Net Revenue</t>
  </si>
  <si>
    <t>Research</t>
  </si>
  <si>
    <t xml:space="preserve">HR </t>
  </si>
  <si>
    <t>Admin</t>
  </si>
  <si>
    <t>IT</t>
  </si>
  <si>
    <t>Team 1</t>
  </si>
  <si>
    <t>Team 2</t>
  </si>
  <si>
    <t>Team 3</t>
  </si>
  <si>
    <t>Team 4</t>
  </si>
  <si>
    <t>Compliance</t>
  </si>
  <si>
    <t>Grand Total</t>
  </si>
  <si>
    <t>Regulatory Fee</t>
  </si>
  <si>
    <t>Office Administrative</t>
  </si>
  <si>
    <t>Stockbroking Total</t>
  </si>
  <si>
    <t>Futures Total</t>
  </si>
  <si>
    <t>Placement/Underwriting Total</t>
  </si>
  <si>
    <t>Unit Trust Total</t>
  </si>
  <si>
    <t>Fee income Total</t>
  </si>
  <si>
    <t>Proprietary Trading Total</t>
  </si>
  <si>
    <t>Net interest income Total</t>
  </si>
  <si>
    <t>Exchange difference Total</t>
  </si>
  <si>
    <t>Referral Fee Total</t>
  </si>
  <si>
    <t>Miscellaneous Total</t>
  </si>
  <si>
    <t>Salaried-salesmen/dealers bonuses Total</t>
  </si>
  <si>
    <t>Brokers' Commission expenses Total</t>
  </si>
  <si>
    <t>Processing costs Total</t>
  </si>
  <si>
    <t>Other variable costs Total</t>
  </si>
  <si>
    <t>Staff Cost Total</t>
  </si>
  <si>
    <t>Occupancy Expenses Total</t>
  </si>
  <si>
    <t>Computerisation Expenses Total</t>
  </si>
  <si>
    <t>Office Administrative Total</t>
  </si>
  <si>
    <t>General Expenses Total</t>
  </si>
  <si>
    <t>Specific Provisions Total</t>
  </si>
  <si>
    <t>General Provisions Total</t>
  </si>
  <si>
    <t>Taxation Total</t>
  </si>
  <si>
    <t>Sum of Team 1</t>
  </si>
  <si>
    <t>Sum of Team 2</t>
  </si>
  <si>
    <t>Sum of Team 3</t>
  </si>
  <si>
    <t>Sum of Team 4</t>
  </si>
  <si>
    <t>Total</t>
  </si>
  <si>
    <t>VPT1_MTD</t>
  </si>
  <si>
    <t>VPT2_MTD</t>
  </si>
  <si>
    <t>VPT3_MTD</t>
  </si>
  <si>
    <t>VPT4_MTD</t>
  </si>
  <si>
    <t>Local management costs - relating to Regional work (if any)  #</t>
  </si>
  <si>
    <t>DBS VICKERS SECURITIES GROUP</t>
  </si>
  <si>
    <t>BUSINESS SEGMENT PROFITABILITY</t>
  </si>
  <si>
    <t>DBSV Thai</t>
  </si>
  <si>
    <t>(Local Currency, in the nearest unit)</t>
  </si>
  <si>
    <t>Institutional</t>
  </si>
  <si>
    <t xml:space="preserve">OnLine </t>
  </si>
  <si>
    <t>Management</t>
  </si>
  <si>
    <t>Gross Revenue</t>
  </si>
  <si>
    <t>Allocated revenue *</t>
  </si>
  <si>
    <t>Share of Commission</t>
  </si>
  <si>
    <t>Remisiers (Agents)</t>
  </si>
  <si>
    <t>Expenses</t>
  </si>
  <si>
    <t>DIRECT COSTS</t>
  </si>
  <si>
    <t>Contribution, after Direct costs</t>
  </si>
  <si>
    <t>INDIRECT COSTS</t>
  </si>
  <si>
    <t>Support Units:</t>
  </si>
  <si>
    <t>Support Unit costs</t>
  </si>
  <si>
    <t>Costs charges from DBS, including Direct Billing (intra-group outsourcing)</t>
  </si>
  <si>
    <t>Costs charges from DBS,  SLA relating to SU (SG + HK only)</t>
  </si>
  <si>
    <t>Research costs / (Recovery)</t>
  </si>
  <si>
    <t>Local Management costs ALLOCATED to BUs</t>
  </si>
  <si>
    <t>Head Office Cost allocation</t>
  </si>
  <si>
    <t>NPBT</t>
  </si>
  <si>
    <t>Amortisation of Goodwill</t>
  </si>
  <si>
    <t>Provisions/(writebacks)</t>
  </si>
  <si>
    <t>Share of Associate's Profit/(Loss)</t>
  </si>
  <si>
    <t>Restructuring Cost</t>
  </si>
  <si>
    <t>NPAT</t>
  </si>
  <si>
    <t>Business Segments</t>
  </si>
  <si>
    <t>Cost Centres</t>
  </si>
  <si>
    <t>Acc &amp; Fin</t>
  </si>
  <si>
    <t>Credit/Risk</t>
  </si>
  <si>
    <t>Operations</t>
  </si>
  <si>
    <t>Futures trading</t>
  </si>
  <si>
    <t>Non Product Related</t>
  </si>
  <si>
    <t>Products of PB</t>
  </si>
  <si>
    <t>Thai Exch Equities</t>
  </si>
  <si>
    <t>Other Exch Equities</t>
  </si>
  <si>
    <t>Stock Borrowing &amp; Lending</t>
  </si>
  <si>
    <t>HOUSE_FUNDS</t>
  </si>
  <si>
    <t>Customer Funds</t>
  </si>
  <si>
    <t>Trade Non Trade</t>
  </si>
  <si>
    <t>Equity Products (Trade)</t>
  </si>
  <si>
    <t>Online Equities Prdt (I broker)</t>
  </si>
  <si>
    <t>Structure Notes-ELN</t>
  </si>
  <si>
    <t>Structure Notes-RELN</t>
  </si>
  <si>
    <t>Structure Notes-ERN</t>
  </si>
  <si>
    <t>Fixed Income</t>
  </si>
  <si>
    <t>Other Assets</t>
  </si>
  <si>
    <t>Fixed Assets</t>
  </si>
  <si>
    <t>Shareholders funds</t>
  </si>
  <si>
    <t>Retails</t>
  </si>
  <si>
    <t>HNW</t>
  </si>
  <si>
    <t>PB</t>
  </si>
  <si>
    <t>Total Retails</t>
  </si>
  <si>
    <t>Reporting Entity : DBS Vickers Securities (Thailand) Co.,Ltd.</t>
  </si>
  <si>
    <t>Tax</t>
  </si>
  <si>
    <t>After MIS Adjustment</t>
  </si>
  <si>
    <t>Wealth</t>
  </si>
  <si>
    <t>FX loss</t>
  </si>
  <si>
    <t>CONFIDENTIAL</t>
  </si>
  <si>
    <t>Port error loss (buy-in)</t>
  </si>
  <si>
    <t>Processing cost(SBL fee)</t>
  </si>
  <si>
    <t>Costs from re-balancing incidents ***</t>
  </si>
  <si>
    <r>
      <t xml:space="preserve">***Costs from trade 28 May </t>
    </r>
    <r>
      <rPr>
        <u/>
        <sz val="10"/>
        <color rgb="FFFF0000"/>
        <rFont val="Tahoma"/>
        <family val="2"/>
      </rPr>
      <t>(re-balancing trading of MSCI)</t>
    </r>
  </si>
  <si>
    <t xml:space="preserve">Interest exp from borrowings </t>
  </si>
  <si>
    <t>Selling Commission</t>
  </si>
  <si>
    <t>Brkg Exp-IPO/Placem_Aff F&amp;C</t>
  </si>
  <si>
    <t>YTD-Aug'19</t>
  </si>
  <si>
    <r>
      <t xml:space="preserve">Reporting Period Ending : </t>
    </r>
    <r>
      <rPr>
        <b/>
        <sz val="11"/>
        <color theme="0" tint="-0.749992370372631"/>
        <rFont val="Tahoma"/>
        <family val="2"/>
      </rPr>
      <t>YTD September 2019</t>
    </r>
  </si>
  <si>
    <t>15</t>
  </si>
  <si>
    <t>17</t>
  </si>
  <si>
    <t>YTD-Sep'19</t>
  </si>
  <si>
    <t xml:space="preserve">Penalty expense to TCH </t>
  </si>
  <si>
    <t>estimated full year_retails&amp; HNW</t>
  </si>
  <si>
    <t>2020</t>
  </si>
  <si>
    <t>2021</t>
  </si>
  <si>
    <t>2022</t>
  </si>
  <si>
    <t>increase against fy2019</t>
  </si>
  <si>
    <t>increase against prior year</t>
  </si>
  <si>
    <t>Unit : SGD Million</t>
  </si>
  <si>
    <r>
      <t>estimated full year_retails&amp; HNW _</t>
    </r>
    <r>
      <rPr>
        <b/>
        <sz val="10"/>
        <color rgb="FFFF0000"/>
        <rFont val="Tahoma"/>
        <family val="2"/>
      </rPr>
      <t>excl OMP &amp; DRV</t>
    </r>
  </si>
  <si>
    <t>Rebates on Brokerage PdV8.4_Aff</t>
  </si>
  <si>
    <t xml:space="preserve">Rebates On Brokerage Paid V_84 </t>
  </si>
  <si>
    <t>Brokerage Exp- Fee&amp;Com</t>
  </si>
  <si>
    <t>Other Fee &amp; Comm Exp -Affiliate</t>
  </si>
  <si>
    <t>Misc fee paid F&amp;C</t>
  </si>
  <si>
    <t>EPG Cost Allocation - O Admin</t>
  </si>
  <si>
    <t>Rebates On Brokerage Paid V_84</t>
  </si>
  <si>
    <t>18</t>
  </si>
  <si>
    <t>Other Income_Recovery V84</t>
  </si>
  <si>
    <t>Depreciation expense</t>
  </si>
  <si>
    <t>16</t>
  </si>
  <si>
    <t>1</t>
  </si>
  <si>
    <t>10</t>
  </si>
  <si>
    <t>13</t>
  </si>
  <si>
    <t>14</t>
  </si>
  <si>
    <t>19</t>
  </si>
  <si>
    <t>2</t>
  </si>
  <si>
    <t>20</t>
  </si>
  <si>
    <t>21</t>
  </si>
  <si>
    <t>22</t>
  </si>
  <si>
    <t>23</t>
  </si>
  <si>
    <t>24</t>
  </si>
  <si>
    <t>25</t>
  </si>
  <si>
    <t>26</t>
  </si>
  <si>
    <t>3</t>
  </si>
  <si>
    <t>5</t>
  </si>
  <si>
    <t>6</t>
  </si>
  <si>
    <t>7</t>
  </si>
  <si>
    <t>9</t>
  </si>
  <si>
    <t>23-1</t>
  </si>
  <si>
    <t xml:space="preserve">ทำไม Refresh data แล้ว ข้อมูลไม่เรียง 1 2 3 4 5 6 7 แต่ข้อมูลเรียงเป็น 1 10 13 14 15 16 2 21 22 3 5 6 </t>
  </si>
  <si>
    <t>(blank)</t>
  </si>
  <si>
    <t>(blank) Total</t>
  </si>
  <si>
    <t>อยากให้ข้อมูลเรียง ต้องปรับอย่างไรคะ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</si>
</sst>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(* #,##0_);_(* \(#,##0\);_(* &quot;-&quot;_);_(@_)"/>
    <numFmt numFmtId="43" formatCode="_(* #,##0.00_);_(* \(#,##0.00\);_(* &quot;-&quot;??_);_(@_)"/>
    <numFmt numFmtId="164" formatCode="_-* #,##0.00_-;\-* #,##0.00_-;_-* &quot;-&quot;??_-;_-@_-"/>
    <numFmt numFmtId="165" formatCode="#,##0.00;[Red]\(#,##0.00\);_(* &quot;-&quot;??_);[Red]\(@_)"/>
    <numFmt numFmtId="168" formatCode="_(* #,##0_);_(* \(#,##0\);_(* &quot;-&quot;??_);_(@_)"/>
    <numFmt numFmtId="169" formatCode="[$-409]d\-mmm\-yy;@"/>
    <numFmt numFmtId="175" formatCode="_(* #,##0.00_);_(* \(#,##0.00\);_(* &quot;-&quot;_);_(@_)"/>
    <numFmt numFmtId="176" formatCode="_(* #,##0.0_);_(* \(#,##0.0\);_(* &quot;-&quot;??_);_(@_)"/>
  </numFmts>
  <fonts count="51" x14ac:knownFonts="1"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Cordia New"/>
      <family val="2"/>
    </font>
    <font>
      <sz val="10"/>
      <name val="Tahoma"/>
      <family val="2"/>
    </font>
    <font>
      <sz val="10"/>
      <name val="Arial"/>
      <family val="2"/>
    </font>
    <font>
      <sz val="10"/>
      <color theme="0"/>
      <name val="Tahoma"/>
      <family val="2"/>
    </font>
    <font>
      <sz val="9"/>
      <color theme="1"/>
      <name val="Calibri"/>
      <family val="2"/>
      <scheme val="minor"/>
    </font>
    <font>
      <sz val="8"/>
      <color theme="1"/>
      <name val="Tahoma"/>
      <family val="2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rgb="FFC00000"/>
      <name val="Tahoma"/>
      <family val="2"/>
    </font>
    <font>
      <sz val="11"/>
      <color rgb="FF9C5700"/>
      <name val="Calibri"/>
      <family val="2"/>
      <scheme val="minor"/>
    </font>
    <font>
      <sz val="8"/>
      <color rgb="FFFF0000"/>
      <name val="Tahoma"/>
      <family val="2"/>
    </font>
    <font>
      <sz val="11"/>
      <color theme="0"/>
      <name val="Tahoma"/>
      <family val="2"/>
    </font>
    <font>
      <sz val="10"/>
      <color rgb="FFFF0000"/>
      <name val="Tahoma"/>
      <family val="2"/>
    </font>
    <font>
      <sz val="9"/>
      <color indexed="81"/>
      <name val="Tahoma"/>
      <family val="2"/>
    </font>
    <font>
      <sz val="10"/>
      <color rgb="FFC00000"/>
      <name val="Tahoma"/>
      <family val="2"/>
    </font>
    <font>
      <sz val="11"/>
      <name val="Tahoma"/>
      <family val="2"/>
    </font>
    <font>
      <b/>
      <sz val="10"/>
      <name val="Tahoma"/>
      <family val="2"/>
    </font>
    <font>
      <i/>
      <sz val="10"/>
      <name val="Tahoma"/>
      <family val="2"/>
    </font>
    <font>
      <b/>
      <sz val="10"/>
      <color rgb="FFFF0000"/>
      <name val="Tahoma"/>
      <family val="2"/>
    </font>
    <font>
      <b/>
      <sz val="9"/>
      <color indexed="81"/>
      <name val="Tahoma"/>
      <family val="2"/>
    </font>
    <font>
      <sz val="10"/>
      <color theme="2"/>
      <name val="Tahoma"/>
      <family val="2"/>
    </font>
    <font>
      <sz val="10"/>
      <name val="MS Sans Serif"/>
      <family val="2"/>
      <charset val="222"/>
    </font>
    <font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0"/>
      <name val="Tahoma"/>
      <family val="2"/>
    </font>
    <font>
      <b/>
      <sz val="11"/>
      <color theme="0" tint="-0.749992370372631"/>
      <name val="Tahoma"/>
      <family val="2"/>
    </font>
    <font>
      <sz val="11"/>
      <color theme="0" tint="-0.749992370372631"/>
      <name val="Tahoma"/>
      <family val="2"/>
    </font>
    <font>
      <b/>
      <u/>
      <sz val="12"/>
      <color theme="0" tint="-0.749992370372631"/>
      <name val="Tahoma"/>
      <family val="2"/>
    </font>
    <font>
      <sz val="10"/>
      <color theme="0" tint="-0.749992370372631"/>
      <name val="Tahoma"/>
      <family val="2"/>
    </font>
    <font>
      <b/>
      <u/>
      <sz val="10"/>
      <color theme="0" tint="-0.749992370372631"/>
      <name val="Tahoma"/>
      <family val="2"/>
    </font>
    <font>
      <b/>
      <sz val="10"/>
      <color theme="0" tint="-0.749992370372631"/>
      <name val="Tahoma"/>
      <family val="2"/>
    </font>
    <font>
      <sz val="16"/>
      <color theme="0"/>
      <name val="Tahoma"/>
      <family val="2"/>
    </font>
    <font>
      <sz val="18"/>
      <color theme="0"/>
      <name val="Tahoma"/>
      <family val="2"/>
    </font>
    <font>
      <sz val="10"/>
      <color theme="1" tint="0.39997558519241921"/>
      <name val="Tahoma"/>
      <family val="2"/>
    </font>
    <font>
      <b/>
      <sz val="12"/>
      <color rgb="FFC00000"/>
      <name val="Tahoma"/>
      <family val="2"/>
    </font>
    <font>
      <sz val="10"/>
      <color theme="0" tint="-0.89999084444715716"/>
      <name val="Tahoma"/>
      <family val="2"/>
    </font>
    <font>
      <u/>
      <sz val="10"/>
      <color rgb="FFFF0000"/>
      <name val="Tahoma"/>
      <family val="2"/>
    </font>
    <font>
      <sz val="11"/>
      <color theme="1" tint="0.39997558519241921"/>
      <name val="Tahoma"/>
      <family val="2"/>
    </font>
    <font>
      <sz val="9"/>
      <color theme="2" tint="-9.9978637043366805E-2"/>
      <name val="Tahoma"/>
      <family val="2"/>
    </font>
    <font>
      <b/>
      <sz val="10"/>
      <color theme="2"/>
      <name val="Tahoma"/>
      <family val="2"/>
    </font>
    <font>
      <b/>
      <sz val="10"/>
      <color theme="0" tint="-0.499984740745262"/>
      <name val="Tahoma"/>
      <family val="2"/>
    </font>
    <font>
      <sz val="9"/>
      <color rgb="FFC00000"/>
      <name val="Tahoma"/>
      <family val="2"/>
    </font>
    <font>
      <b/>
      <sz val="8"/>
      <color theme="1"/>
      <name val="Tahoma"/>
      <family val="2"/>
    </font>
    <font>
      <b/>
      <sz val="8"/>
      <name val="Tahoma"/>
      <family val="2"/>
    </font>
    <font>
      <sz val="8"/>
      <color rgb="FFC00000"/>
      <name val="Tahoma"/>
      <family val="2"/>
    </font>
    <font>
      <sz val="8"/>
      <name val="Tahoma"/>
      <family val="2"/>
    </font>
    <font>
      <b/>
      <sz val="11"/>
      <color rgb="FF371DF7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rgb="FF9A75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EB9C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DDBC"/>
        <bgColor indexed="64"/>
      </patternFill>
    </fill>
    <fill>
      <patternFill patternType="solid">
        <fgColor rgb="FFD0BE7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double">
        <color indexed="64"/>
      </top>
      <bottom/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 style="thick">
        <color rgb="FFC00000"/>
      </right>
      <top/>
      <bottom/>
      <diagonal/>
    </border>
    <border>
      <left style="thick">
        <color rgb="FFC00000"/>
      </left>
      <right style="thick">
        <color rgb="FFC00000"/>
      </right>
      <top style="thin">
        <color indexed="64"/>
      </top>
      <bottom/>
      <diagonal/>
    </border>
    <border>
      <left style="thick">
        <color rgb="FFC00000"/>
      </left>
      <right style="thick">
        <color rgb="FFC00000"/>
      </right>
      <top style="thin">
        <color indexed="64"/>
      </top>
      <bottom style="thin">
        <color indexed="64"/>
      </bottom>
      <diagonal/>
    </border>
    <border>
      <left style="thick">
        <color rgb="FFC00000"/>
      </left>
      <right style="thick">
        <color rgb="FFC00000"/>
      </right>
      <top style="thin">
        <color indexed="64"/>
      </top>
      <bottom style="double">
        <color indexed="64"/>
      </bottom>
      <diagonal/>
    </border>
    <border>
      <left style="thick">
        <color rgb="FFC00000"/>
      </left>
      <right style="thick">
        <color rgb="FFC00000"/>
      </right>
      <top/>
      <bottom style="thick">
        <color rgb="FFC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</borders>
  <cellStyleXfs count="19">
    <xf numFmtId="0" fontId="0" fillId="0" borderId="0"/>
    <xf numFmtId="43" fontId="6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6" fillId="0" borderId="0"/>
    <xf numFmtId="9" fontId="11" fillId="0" borderId="0" applyFont="0" applyFill="0" applyBorder="0" applyAlignment="0" applyProtection="0"/>
    <xf numFmtId="0" fontId="4" fillId="0" borderId="0"/>
    <xf numFmtId="0" fontId="13" fillId="6" borderId="0" applyNumberFormat="0" applyBorder="0" applyAlignment="0" applyProtection="0"/>
    <xf numFmtId="0" fontId="6" fillId="0" borderId="0"/>
    <xf numFmtId="9" fontId="6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6" fillId="0" borderId="0"/>
    <xf numFmtId="0" fontId="6" fillId="0" borderId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85">
    <xf numFmtId="0" fontId="0" fillId="0" borderId="0" xfId="0"/>
    <xf numFmtId="0" fontId="5" fillId="0" borderId="0" xfId="4" applyFont="1"/>
    <xf numFmtId="0" fontId="8" fillId="0" borderId="0" xfId="0" applyFont="1"/>
    <xf numFmtId="17" fontId="5" fillId="0" borderId="0" xfId="6" applyNumberFormat="1" applyFont="1" applyFill="1" applyAlignment="1">
      <alignment horizontal="center"/>
    </xf>
    <xf numFmtId="0" fontId="18" fillId="0" borderId="0" xfId="4" applyFont="1"/>
    <xf numFmtId="0" fontId="9" fillId="0" borderId="0" xfId="0" applyFont="1"/>
    <xf numFmtId="43" fontId="9" fillId="0" borderId="0" xfId="1" applyFont="1"/>
    <xf numFmtId="0" fontId="19" fillId="0" borderId="0" xfId="4" applyFont="1"/>
    <xf numFmtId="0" fontId="15" fillId="4" borderId="0" xfId="4" applyFont="1" applyFill="1"/>
    <xf numFmtId="0" fontId="20" fillId="0" borderId="0" xfId="4" applyFont="1"/>
    <xf numFmtId="0" fontId="5" fillId="0" borderId="0" xfId="4" applyFont="1" applyBorder="1"/>
    <xf numFmtId="0" fontId="5" fillId="0" borderId="0" xfId="4" applyFont="1" applyFill="1"/>
    <xf numFmtId="0" fontId="5" fillId="0" borderId="0" xfId="4" applyFont="1" applyFill="1" applyBorder="1"/>
    <xf numFmtId="0" fontId="7" fillId="4" borderId="0" xfId="4" applyFont="1" applyFill="1"/>
    <xf numFmtId="41" fontId="5" fillId="0" borderId="0" xfId="4" applyNumberFormat="1" applyFont="1"/>
    <xf numFmtId="0" fontId="21" fillId="0" borderId="0" xfId="4" applyFont="1" applyBorder="1" applyAlignment="1">
      <alignment horizontal="center"/>
    </xf>
    <xf numFmtId="0" fontId="5" fillId="0" borderId="19" xfId="4" applyFont="1" applyBorder="1"/>
    <xf numFmtId="168" fontId="5" fillId="0" borderId="0" xfId="1" applyNumberFormat="1" applyFont="1"/>
    <xf numFmtId="168" fontId="5" fillId="0" borderId="0" xfId="1" applyNumberFormat="1" applyFont="1" applyBorder="1"/>
    <xf numFmtId="0" fontId="7" fillId="4" borderId="0" xfId="4" applyFont="1" applyFill="1" applyBorder="1"/>
    <xf numFmtId="0" fontId="7" fillId="4" borderId="0" xfId="4" applyFont="1" applyFill="1" applyBorder="1" applyAlignment="1">
      <alignment horizontal="center"/>
    </xf>
    <xf numFmtId="169" fontId="5" fillId="0" borderId="0" xfId="4" applyNumberFormat="1" applyFont="1"/>
    <xf numFmtId="0" fontId="7" fillId="0" borderId="0" xfId="4" applyFont="1" applyFill="1"/>
    <xf numFmtId="0" fontId="27" fillId="0" borderId="0" xfId="0" applyFont="1"/>
    <xf numFmtId="0" fontId="22" fillId="0" borderId="0" xfId="0" applyFont="1"/>
    <xf numFmtId="43" fontId="5" fillId="0" borderId="0" xfId="4" applyNumberFormat="1" applyFont="1"/>
    <xf numFmtId="0" fontId="29" fillId="0" borderId="0" xfId="4" applyFont="1"/>
    <xf numFmtId="0" fontId="30" fillId="0" borderId="0" xfId="4" applyFont="1"/>
    <xf numFmtId="0" fontId="5" fillId="0" borderId="3" xfId="4" applyFont="1" applyFill="1" applyBorder="1"/>
    <xf numFmtId="169" fontId="5" fillId="0" borderId="0" xfId="4" applyNumberFormat="1" applyFont="1" applyBorder="1"/>
    <xf numFmtId="0" fontId="15" fillId="0" borderId="0" xfId="4" applyFont="1" applyFill="1"/>
    <xf numFmtId="0" fontId="7" fillId="0" borderId="0" xfId="4" applyFont="1" applyFill="1" applyBorder="1"/>
    <xf numFmtId="0" fontId="15" fillId="0" borderId="0" xfId="4" applyFont="1" applyFill="1" applyBorder="1" applyAlignment="1">
      <alignment horizontal="center"/>
    </xf>
    <xf numFmtId="0" fontId="31" fillId="0" borderId="0" xfId="4" applyFont="1"/>
    <xf numFmtId="0" fontId="32" fillId="0" borderId="0" xfId="4" applyFont="1"/>
    <xf numFmtId="0" fontId="32" fillId="0" borderId="0" xfId="4" applyFont="1" applyFill="1"/>
    <xf numFmtId="0" fontId="32" fillId="0" borderId="0" xfId="4" applyFont="1" applyFill="1" applyBorder="1"/>
    <xf numFmtId="0" fontId="32" fillId="0" borderId="0" xfId="4" applyFont="1" applyBorder="1"/>
    <xf numFmtId="0" fontId="32" fillId="0" borderId="18" xfId="4" applyFont="1" applyBorder="1"/>
    <xf numFmtId="0" fontId="32" fillId="0" borderId="19" xfId="4" applyFont="1" applyBorder="1"/>
    <xf numFmtId="0" fontId="33" fillId="0" borderId="0" xfId="4" applyFont="1"/>
    <xf numFmtId="41" fontId="34" fillId="0" borderId="0" xfId="4" applyNumberFormat="1" applyFont="1" applyFill="1" applyBorder="1"/>
    <xf numFmtId="0" fontId="34" fillId="5" borderId="0" xfId="4" applyFont="1" applyFill="1"/>
    <xf numFmtId="0" fontId="34" fillId="0" borderId="0" xfId="4" applyFont="1" applyFill="1"/>
    <xf numFmtId="41" fontId="34" fillId="5" borderId="0" xfId="4" applyNumberFormat="1" applyFont="1" applyFill="1" applyBorder="1"/>
    <xf numFmtId="41" fontId="34" fillId="9" borderId="0" xfId="4" applyNumberFormat="1" applyFont="1" applyFill="1" applyBorder="1"/>
    <xf numFmtId="41" fontId="34" fillId="9" borderId="19" xfId="4" applyNumberFormat="1" applyFont="1" applyFill="1" applyBorder="1"/>
    <xf numFmtId="0" fontId="34" fillId="0" borderId="0" xfId="4" applyFont="1"/>
    <xf numFmtId="41" fontId="32" fillId="0" borderId="0" xfId="4" applyNumberFormat="1" applyFont="1" applyFill="1" applyBorder="1"/>
    <xf numFmtId="41" fontId="32" fillId="9" borderId="0" xfId="4" applyNumberFormat="1" applyFont="1" applyFill="1" applyBorder="1"/>
    <xf numFmtId="41" fontId="32" fillId="9" borderId="19" xfId="4" applyNumberFormat="1" applyFont="1" applyFill="1" applyBorder="1"/>
    <xf numFmtId="0" fontId="32" fillId="5" borderId="0" xfId="4" applyFont="1" applyFill="1"/>
    <xf numFmtId="41" fontId="34" fillId="9" borderId="15" xfId="4" applyNumberFormat="1" applyFont="1" applyFill="1" applyBorder="1"/>
    <xf numFmtId="41" fontId="34" fillId="9" borderId="17" xfId="4" applyNumberFormat="1" applyFont="1" applyFill="1" applyBorder="1"/>
    <xf numFmtId="0" fontId="33" fillId="5" borderId="0" xfId="4" applyFont="1" applyFill="1"/>
    <xf numFmtId="0" fontId="32" fillId="9" borderId="0" xfId="4" applyFont="1" applyFill="1" applyBorder="1"/>
    <xf numFmtId="0" fontId="32" fillId="9" borderId="19" xfId="4" applyFont="1" applyFill="1" applyBorder="1"/>
    <xf numFmtId="0" fontId="32" fillId="9" borderId="14" xfId="4" applyFont="1" applyFill="1" applyBorder="1"/>
    <xf numFmtId="0" fontId="32" fillId="9" borderId="20" xfId="4" applyFont="1" applyFill="1" applyBorder="1"/>
    <xf numFmtId="41" fontId="34" fillId="5" borderId="19" xfId="4" applyNumberFormat="1" applyFont="1" applyFill="1" applyBorder="1"/>
    <xf numFmtId="0" fontId="31" fillId="5" borderId="0" xfId="4" applyFont="1" applyFill="1"/>
    <xf numFmtId="41" fontId="34" fillId="5" borderId="11" xfId="4" applyNumberFormat="1" applyFont="1" applyFill="1" applyBorder="1"/>
    <xf numFmtId="41" fontId="34" fillId="5" borderId="13" xfId="4" applyNumberFormat="1" applyFont="1" applyFill="1" applyBorder="1"/>
    <xf numFmtId="41" fontId="32" fillId="0" borderId="0" xfId="4" applyNumberFormat="1" applyFont="1" applyBorder="1"/>
    <xf numFmtId="0" fontId="31" fillId="0" borderId="0" xfId="4" applyFont="1" applyFill="1"/>
    <xf numFmtId="0" fontId="34" fillId="0" borderId="16" xfId="4" applyFont="1" applyBorder="1"/>
    <xf numFmtId="0" fontId="33" fillId="0" borderId="15" xfId="4" applyFont="1" applyBorder="1"/>
    <xf numFmtId="0" fontId="33" fillId="0" borderId="15" xfId="4" applyFont="1" applyFill="1" applyBorder="1"/>
    <xf numFmtId="0" fontId="33" fillId="0" borderId="0" xfId="4" applyFont="1" applyFill="1" applyBorder="1"/>
    <xf numFmtId="0" fontId="32" fillId="9" borderId="15" xfId="4" applyFont="1" applyFill="1" applyBorder="1"/>
    <xf numFmtId="0" fontId="32" fillId="9" borderId="17" xfId="4" applyFont="1" applyFill="1" applyBorder="1"/>
    <xf numFmtId="0" fontId="32" fillId="0" borderId="18" xfId="4" applyFont="1" applyFill="1" applyBorder="1"/>
    <xf numFmtId="41" fontId="32" fillId="0" borderId="14" xfId="4" applyNumberFormat="1" applyFont="1" applyFill="1" applyBorder="1"/>
    <xf numFmtId="0" fontId="32" fillId="0" borderId="14" xfId="4" applyFont="1" applyFill="1" applyBorder="1"/>
    <xf numFmtId="0" fontId="32" fillId="0" borderId="20" xfId="4" applyFont="1" applyFill="1" applyBorder="1"/>
    <xf numFmtId="0" fontId="32" fillId="5" borderId="18" xfId="4" applyFont="1" applyFill="1" applyBorder="1"/>
    <xf numFmtId="0" fontId="34" fillId="5" borderId="0" xfId="4" applyFont="1" applyFill="1" applyBorder="1"/>
    <xf numFmtId="0" fontId="34" fillId="0" borderId="0" xfId="4" applyFont="1" applyFill="1" applyBorder="1"/>
    <xf numFmtId="168" fontId="34" fillId="0" borderId="0" xfId="1" applyNumberFormat="1" applyFont="1" applyFill="1" applyBorder="1"/>
    <xf numFmtId="41" fontId="34" fillId="5" borderId="1" xfId="4" applyNumberFormat="1" applyFont="1" applyFill="1" applyBorder="1"/>
    <xf numFmtId="41" fontId="34" fillId="5" borderId="22" xfId="4" applyNumberFormat="1" applyFont="1" applyFill="1" applyBorder="1"/>
    <xf numFmtId="41" fontId="32" fillId="0" borderId="25" xfId="4" applyNumberFormat="1" applyFont="1" applyBorder="1"/>
    <xf numFmtId="0" fontId="32" fillId="0" borderId="25" xfId="4" applyFont="1" applyBorder="1"/>
    <xf numFmtId="43" fontId="32" fillId="0" borderId="0" xfId="4" applyNumberFormat="1" applyFont="1" applyFill="1" applyBorder="1"/>
    <xf numFmtId="0" fontId="18" fillId="0" borderId="14" xfId="4" applyFont="1" applyFill="1" applyBorder="1"/>
    <xf numFmtId="0" fontId="15" fillId="4" borderId="27" xfId="4" applyFont="1" applyFill="1" applyBorder="1" applyAlignment="1">
      <alignment horizontal="center"/>
    </xf>
    <xf numFmtId="0" fontId="15" fillId="4" borderId="28" xfId="4" applyFont="1" applyFill="1" applyBorder="1" applyAlignment="1">
      <alignment horizontal="center"/>
    </xf>
    <xf numFmtId="0" fontId="7" fillId="4" borderId="8" xfId="4" applyFont="1" applyFill="1" applyBorder="1"/>
    <xf numFmtId="0" fontId="15" fillId="4" borderId="24" xfId="4" applyFont="1" applyFill="1" applyBorder="1" applyAlignment="1">
      <alignment horizontal="center"/>
    </xf>
    <xf numFmtId="0" fontId="15" fillId="4" borderId="10" xfId="4" applyFont="1" applyFill="1" applyBorder="1" applyAlignment="1">
      <alignment horizontal="center"/>
    </xf>
    <xf numFmtId="0" fontId="18" fillId="0" borderId="21" xfId="4" applyFont="1" applyBorder="1"/>
    <xf numFmtId="0" fontId="18" fillId="0" borderId="0" xfId="4" applyFont="1" applyFill="1" applyBorder="1"/>
    <xf numFmtId="41" fontId="18" fillId="0" borderId="0" xfId="4" applyNumberFormat="1" applyFont="1" applyFill="1" applyBorder="1"/>
    <xf numFmtId="0" fontId="18" fillId="9" borderId="14" xfId="4" applyFont="1" applyFill="1" applyBorder="1"/>
    <xf numFmtId="0" fontId="18" fillId="9" borderId="20" xfId="4" applyFont="1" applyFill="1" applyBorder="1"/>
    <xf numFmtId="0" fontId="18" fillId="0" borderId="0" xfId="4" applyFont="1" applyFill="1"/>
    <xf numFmtId="168" fontId="18" fillId="0" borderId="0" xfId="1" applyNumberFormat="1" applyFont="1" applyFill="1" applyBorder="1"/>
    <xf numFmtId="0" fontId="18" fillId="0" borderId="0" xfId="4" applyFont="1" applyBorder="1"/>
    <xf numFmtId="0" fontId="7" fillId="4" borderId="33" xfId="4" applyFont="1" applyFill="1" applyBorder="1"/>
    <xf numFmtId="0" fontId="7" fillId="4" borderId="34" xfId="4" applyFont="1" applyFill="1" applyBorder="1"/>
    <xf numFmtId="0" fontId="7" fillId="8" borderId="24" xfId="4" applyFont="1" applyFill="1" applyBorder="1" applyAlignment="1">
      <alignment horizontal="center"/>
    </xf>
    <xf numFmtId="0" fontId="7" fillId="8" borderId="15" xfId="4" applyFont="1" applyFill="1" applyBorder="1" applyAlignment="1">
      <alignment wrapText="1"/>
    </xf>
    <xf numFmtId="0" fontId="35" fillId="4" borderId="39" xfId="4" applyFont="1" applyFill="1" applyBorder="1" applyAlignment="1">
      <alignment horizontal="center"/>
    </xf>
    <xf numFmtId="0" fontId="35" fillId="4" borderId="31" xfId="4" applyFont="1" applyFill="1" applyBorder="1" applyAlignment="1">
      <alignment horizontal="center"/>
    </xf>
    <xf numFmtId="0" fontId="35" fillId="4" borderId="34" xfId="4" applyFont="1" applyFill="1" applyBorder="1" applyAlignment="1">
      <alignment horizontal="center"/>
    </xf>
    <xf numFmtId="0" fontId="36" fillId="4" borderId="34" xfId="4" applyFont="1" applyFill="1" applyBorder="1" applyAlignment="1">
      <alignment horizontal="center"/>
    </xf>
    <xf numFmtId="41" fontId="32" fillId="9" borderId="14" xfId="4" applyNumberFormat="1" applyFont="1" applyFill="1" applyBorder="1"/>
    <xf numFmtId="41" fontId="32" fillId="9" borderId="15" xfId="4" applyNumberFormat="1" applyFont="1" applyFill="1" applyBorder="1"/>
    <xf numFmtId="41" fontId="18" fillId="9" borderId="14" xfId="4" applyNumberFormat="1" applyFont="1" applyFill="1" applyBorder="1"/>
    <xf numFmtId="0" fontId="7" fillId="8" borderId="40" xfId="4" applyFont="1" applyFill="1" applyBorder="1" applyAlignment="1">
      <alignment horizontal="center"/>
    </xf>
    <xf numFmtId="0" fontId="7" fillId="8" borderId="10" xfId="4" applyFont="1" applyFill="1" applyBorder="1" applyAlignment="1">
      <alignment horizontal="center"/>
    </xf>
    <xf numFmtId="0" fontId="21" fillId="0" borderId="8" xfId="4" applyFont="1" applyBorder="1" applyAlignment="1">
      <alignment horizontal="center"/>
    </xf>
    <xf numFmtId="0" fontId="32" fillId="0" borderId="8" xfId="4" applyFont="1" applyBorder="1"/>
    <xf numFmtId="175" fontId="34" fillId="5" borderId="0" xfId="4" applyNumberFormat="1" applyFont="1" applyFill="1" applyBorder="1"/>
    <xf numFmtId="175" fontId="34" fillId="5" borderId="8" xfId="4" applyNumberFormat="1" applyFont="1" applyFill="1" applyBorder="1"/>
    <xf numFmtId="175" fontId="32" fillId="0" borderId="0" xfId="4" applyNumberFormat="1" applyFont="1" applyFill="1" applyBorder="1"/>
    <xf numFmtId="175" fontId="32" fillId="0" borderId="8" xfId="4" applyNumberFormat="1" applyFont="1" applyFill="1" applyBorder="1"/>
    <xf numFmtId="175" fontId="32" fillId="0" borderId="0" xfId="1" applyNumberFormat="1" applyFont="1" applyBorder="1"/>
    <xf numFmtId="175" fontId="32" fillId="0" borderId="8" xfId="1" applyNumberFormat="1" applyFont="1" applyBorder="1"/>
    <xf numFmtId="175" fontId="34" fillId="5" borderId="15" xfId="4" applyNumberFormat="1" applyFont="1" applyFill="1" applyBorder="1"/>
    <xf numFmtId="175" fontId="34" fillId="5" borderId="40" xfId="4" applyNumberFormat="1" applyFont="1" applyFill="1" applyBorder="1"/>
    <xf numFmtId="175" fontId="32" fillId="0" borderId="0" xfId="4" applyNumberFormat="1" applyFont="1" applyBorder="1"/>
    <xf numFmtId="175" fontId="32" fillId="0" borderId="8" xfId="4" applyNumberFormat="1" applyFont="1" applyBorder="1"/>
    <xf numFmtId="175" fontId="34" fillId="5" borderId="11" xfId="4" applyNumberFormat="1" applyFont="1" applyFill="1" applyBorder="1"/>
    <xf numFmtId="175" fontId="34" fillId="5" borderId="29" xfId="4" applyNumberFormat="1" applyFont="1" applyFill="1" applyBorder="1"/>
    <xf numFmtId="175" fontId="32" fillId="0" borderId="15" xfId="4" applyNumberFormat="1" applyFont="1" applyBorder="1"/>
    <xf numFmtId="175" fontId="32" fillId="5" borderId="11" xfId="4" applyNumberFormat="1" applyFont="1" applyFill="1" applyBorder="1"/>
    <xf numFmtId="175" fontId="32" fillId="5" borderId="29" xfId="4" applyNumberFormat="1" applyFont="1" applyFill="1" applyBorder="1"/>
    <xf numFmtId="175" fontId="34" fillId="0" borderId="0" xfId="4" applyNumberFormat="1" applyFont="1" applyFill="1" applyBorder="1"/>
    <xf numFmtId="175" fontId="34" fillId="0" borderId="8" xfId="4" applyNumberFormat="1" applyFont="1" applyFill="1" applyBorder="1"/>
    <xf numFmtId="175" fontId="32" fillId="0" borderId="40" xfId="4" applyNumberFormat="1" applyFont="1" applyBorder="1"/>
    <xf numFmtId="175" fontId="32" fillId="0" borderId="14" xfId="4" applyNumberFormat="1" applyFont="1" applyFill="1" applyBorder="1"/>
    <xf numFmtId="175" fontId="32" fillId="0" borderId="41" xfId="4" applyNumberFormat="1" applyFont="1" applyFill="1" applyBorder="1"/>
    <xf numFmtId="175" fontId="32" fillId="5" borderId="0" xfId="4" applyNumberFormat="1" applyFont="1" applyFill="1" applyBorder="1"/>
    <xf numFmtId="175" fontId="32" fillId="5" borderId="8" xfId="4" applyNumberFormat="1" applyFont="1" applyFill="1" applyBorder="1"/>
    <xf numFmtId="175" fontId="18" fillId="0" borderId="14" xfId="4" applyNumberFormat="1" applyFont="1" applyBorder="1"/>
    <xf numFmtId="175" fontId="18" fillId="0" borderId="41" xfId="4" applyNumberFormat="1" applyFont="1" applyBorder="1"/>
    <xf numFmtId="175" fontId="34" fillId="5" borderId="14" xfId="4" applyNumberFormat="1" applyFont="1" applyFill="1" applyBorder="1"/>
    <xf numFmtId="175" fontId="34" fillId="5" borderId="41" xfId="4" applyNumberFormat="1" applyFont="1" applyFill="1" applyBorder="1"/>
    <xf numFmtId="175" fontId="34" fillId="5" borderId="1" xfId="4" applyNumberFormat="1" applyFont="1" applyFill="1" applyBorder="1"/>
    <xf numFmtId="175" fontId="34" fillId="5" borderId="42" xfId="4" applyNumberFormat="1" applyFont="1" applyFill="1" applyBorder="1"/>
    <xf numFmtId="175" fontId="32" fillId="0" borderId="25" xfId="4" applyNumberFormat="1" applyFont="1" applyBorder="1"/>
    <xf numFmtId="175" fontId="34" fillId="5" borderId="13" xfId="4" applyNumberFormat="1" applyFont="1" applyFill="1" applyBorder="1"/>
    <xf numFmtId="175" fontId="32" fillId="0" borderId="19" xfId="4" applyNumberFormat="1" applyFont="1" applyBorder="1"/>
    <xf numFmtId="175" fontId="32" fillId="5" borderId="19" xfId="4" applyNumberFormat="1" applyFont="1" applyFill="1" applyBorder="1"/>
    <xf numFmtId="175" fontId="32" fillId="5" borderId="14" xfId="4" applyNumberFormat="1" applyFont="1" applyFill="1" applyBorder="1"/>
    <xf numFmtId="175" fontId="32" fillId="5" borderId="20" xfId="4" applyNumberFormat="1" applyFont="1" applyFill="1" applyBorder="1"/>
    <xf numFmtId="175" fontId="34" fillId="5" borderId="19" xfId="4" applyNumberFormat="1" applyFont="1" applyFill="1" applyBorder="1"/>
    <xf numFmtId="175" fontId="34" fillId="5" borderId="34" xfId="4" applyNumberFormat="1" applyFont="1" applyFill="1" applyBorder="1"/>
    <xf numFmtId="175" fontId="34" fillId="5" borderId="35" xfId="4" applyNumberFormat="1" applyFont="1" applyFill="1" applyBorder="1"/>
    <xf numFmtId="175" fontId="34" fillId="5" borderId="36" xfId="4" applyNumberFormat="1" applyFont="1" applyFill="1" applyBorder="1"/>
    <xf numFmtId="175" fontId="32" fillId="5" borderId="36" xfId="4" applyNumberFormat="1" applyFont="1" applyFill="1" applyBorder="1"/>
    <xf numFmtId="175" fontId="32" fillId="5" borderId="35" xfId="4" applyNumberFormat="1" applyFont="1" applyFill="1" applyBorder="1"/>
    <xf numFmtId="175" fontId="34" fillId="5" borderId="37" xfId="1" applyNumberFormat="1" applyFont="1" applyFill="1" applyBorder="1"/>
    <xf numFmtId="175" fontId="34" fillId="5" borderId="38" xfId="4" applyNumberFormat="1" applyFont="1" applyFill="1" applyBorder="1"/>
    <xf numFmtId="0" fontId="10" fillId="0" borderId="0" xfId="0" applyFont="1" applyFill="1"/>
    <xf numFmtId="0" fontId="35" fillId="4" borderId="43" xfId="4" applyFont="1" applyFill="1" applyBorder="1" applyAlignment="1">
      <alignment horizontal="center"/>
    </xf>
    <xf numFmtId="0" fontId="35" fillId="4" borderId="44" xfId="4" applyFont="1" applyFill="1" applyBorder="1" applyAlignment="1">
      <alignment horizontal="center"/>
    </xf>
    <xf numFmtId="0" fontId="5" fillId="11" borderId="2" xfId="4" applyFont="1" applyFill="1" applyBorder="1" applyAlignment="1">
      <alignment horizontal="center"/>
    </xf>
    <xf numFmtId="0" fontId="32" fillId="11" borderId="2" xfId="4" applyFont="1" applyFill="1" applyBorder="1"/>
    <xf numFmtId="41" fontId="34" fillId="11" borderId="2" xfId="4" applyNumberFormat="1" applyFont="1" applyFill="1" applyBorder="1"/>
    <xf numFmtId="175" fontId="34" fillId="5" borderId="2" xfId="4" applyNumberFormat="1" applyFont="1" applyFill="1" applyBorder="1"/>
    <xf numFmtId="175" fontId="32" fillId="11" borderId="2" xfId="4" applyNumberFormat="1" applyFont="1" applyFill="1" applyBorder="1"/>
    <xf numFmtId="175" fontId="32" fillId="11" borderId="2" xfId="1" applyNumberFormat="1" applyFont="1" applyFill="1" applyBorder="1"/>
    <xf numFmtId="175" fontId="34" fillId="5" borderId="45" xfId="4" applyNumberFormat="1" applyFont="1" applyFill="1" applyBorder="1"/>
    <xf numFmtId="175" fontId="34" fillId="5" borderId="46" xfId="4" applyNumberFormat="1" applyFont="1" applyFill="1" applyBorder="1"/>
    <xf numFmtId="175" fontId="32" fillId="5" borderId="46" xfId="4" applyNumberFormat="1" applyFont="1" applyFill="1" applyBorder="1"/>
    <xf numFmtId="175" fontId="34" fillId="11" borderId="2" xfId="4" applyNumberFormat="1" applyFont="1" applyFill="1" applyBorder="1"/>
    <xf numFmtId="175" fontId="32" fillId="11" borderId="45" xfId="4" applyNumberFormat="1" applyFont="1" applyFill="1" applyBorder="1"/>
    <xf numFmtId="175" fontId="32" fillId="11" borderId="47" xfId="4" applyNumberFormat="1" applyFont="1" applyFill="1" applyBorder="1"/>
    <xf numFmtId="175" fontId="32" fillId="5" borderId="45" xfId="4" applyNumberFormat="1" applyFont="1" applyFill="1" applyBorder="1"/>
    <xf numFmtId="175" fontId="34" fillId="5" borderId="48" xfId="1" applyNumberFormat="1" applyFont="1" applyFill="1" applyBorder="1"/>
    <xf numFmtId="0" fontId="7" fillId="8" borderId="9" xfId="4" applyFont="1" applyFill="1" applyBorder="1" applyAlignment="1">
      <alignment horizontal="center" wrapText="1"/>
    </xf>
    <xf numFmtId="0" fontId="7" fillId="8" borderId="24" xfId="4" applyFont="1" applyFill="1" applyBorder="1" applyAlignment="1">
      <alignment horizontal="center" wrapText="1"/>
    </xf>
    <xf numFmtId="0" fontId="35" fillId="4" borderId="43" xfId="4" applyFont="1" applyFill="1" applyBorder="1" applyAlignment="1">
      <alignment horizontal="center" wrapText="1"/>
    </xf>
    <xf numFmtId="0" fontId="21" fillId="0" borderId="23" xfId="4" applyFont="1" applyBorder="1" applyAlignment="1">
      <alignment horizontal="center"/>
    </xf>
    <xf numFmtId="0" fontId="32" fillId="0" borderId="7" xfId="4" applyFont="1" applyBorder="1"/>
    <xf numFmtId="175" fontId="34" fillId="5" borderId="7" xfId="4" applyNumberFormat="1" applyFont="1" applyFill="1" applyBorder="1"/>
    <xf numFmtId="175" fontId="32" fillId="0" borderId="7" xfId="4" applyNumberFormat="1" applyFont="1" applyFill="1" applyBorder="1"/>
    <xf numFmtId="175" fontId="32" fillId="0" borderId="7" xfId="1" applyNumberFormat="1" applyFont="1" applyBorder="1"/>
    <xf numFmtId="175" fontId="34" fillId="5" borderId="32" xfId="4" applyNumberFormat="1" applyFont="1" applyFill="1" applyBorder="1"/>
    <xf numFmtId="175" fontId="32" fillId="0" borderId="7" xfId="4" applyNumberFormat="1" applyFont="1" applyBorder="1"/>
    <xf numFmtId="175" fontId="34" fillId="5" borderId="26" xfId="4" applyNumberFormat="1" applyFont="1" applyFill="1" applyBorder="1"/>
    <xf numFmtId="175" fontId="32" fillId="0" borderId="32" xfId="4" applyNumberFormat="1" applyFont="1" applyBorder="1"/>
    <xf numFmtId="175" fontId="32" fillId="5" borderId="26" xfId="4" applyNumberFormat="1" applyFont="1" applyFill="1" applyBorder="1"/>
    <xf numFmtId="175" fontId="34" fillId="0" borderId="7" xfId="4" applyNumberFormat="1" applyFont="1" applyFill="1" applyBorder="1"/>
    <xf numFmtId="175" fontId="32" fillId="0" borderId="49" xfId="4" applyNumberFormat="1" applyFont="1" applyFill="1" applyBorder="1"/>
    <xf numFmtId="175" fontId="32" fillId="5" borderId="7" xfId="4" applyNumberFormat="1" applyFont="1" applyFill="1" applyBorder="1"/>
    <xf numFmtId="175" fontId="18" fillId="0" borderId="49" xfId="4" applyNumberFormat="1" applyFont="1" applyBorder="1"/>
    <xf numFmtId="175" fontId="34" fillId="5" borderId="49" xfId="4" applyNumberFormat="1" applyFont="1" applyFill="1" applyBorder="1"/>
    <xf numFmtId="175" fontId="34" fillId="5" borderId="50" xfId="4" applyNumberFormat="1" applyFont="1" applyFill="1" applyBorder="1"/>
    <xf numFmtId="175" fontId="32" fillId="12" borderId="34" xfId="4" applyNumberFormat="1" applyFont="1" applyFill="1" applyBorder="1"/>
    <xf numFmtId="0" fontId="5" fillId="12" borderId="34" xfId="4" applyFont="1" applyFill="1" applyBorder="1"/>
    <xf numFmtId="0" fontId="32" fillId="12" borderId="34" xfId="4" applyFont="1" applyFill="1" applyBorder="1"/>
    <xf numFmtId="175" fontId="33" fillId="12" borderId="35" xfId="4" applyNumberFormat="1" applyFont="1" applyFill="1" applyBorder="1"/>
    <xf numFmtId="175" fontId="18" fillId="12" borderId="34" xfId="4" applyNumberFormat="1" applyFont="1" applyFill="1" applyBorder="1"/>
    <xf numFmtId="175" fontId="18" fillId="12" borderId="34" xfId="1" applyNumberFormat="1" applyFont="1" applyFill="1" applyBorder="1"/>
    <xf numFmtId="175" fontId="32" fillId="5" borderId="49" xfId="4" applyNumberFormat="1" applyFont="1" applyFill="1" applyBorder="1"/>
    <xf numFmtId="175" fontId="34" fillId="0" borderId="19" xfId="4" applyNumberFormat="1" applyFont="1" applyFill="1" applyBorder="1"/>
    <xf numFmtId="0" fontId="14" fillId="0" borderId="0" xfId="4" applyFont="1" applyAlignment="1">
      <alignment horizontal="right"/>
    </xf>
    <xf numFmtId="41" fontId="16" fillId="0" borderId="0" xfId="4" applyNumberFormat="1" applyFont="1" applyBorder="1"/>
    <xf numFmtId="43" fontId="32" fillId="0" borderId="0" xfId="4" applyNumberFormat="1" applyFont="1" applyBorder="1"/>
    <xf numFmtId="175" fontId="18" fillId="11" borderId="2" xfId="4" applyNumberFormat="1" applyFont="1" applyFill="1" applyBorder="1"/>
    <xf numFmtId="175" fontId="18" fillId="0" borderId="0" xfId="4" applyNumberFormat="1" applyFont="1" applyBorder="1"/>
    <xf numFmtId="175" fontId="18" fillId="5" borderId="14" xfId="4" applyNumberFormat="1" applyFont="1" applyFill="1" applyBorder="1"/>
    <xf numFmtId="175" fontId="37" fillId="11" borderId="2" xfId="4" applyNumberFormat="1" applyFont="1" applyFill="1" applyBorder="1"/>
    <xf numFmtId="0" fontId="37" fillId="0" borderId="0" xfId="4" applyFont="1"/>
    <xf numFmtId="43" fontId="37" fillId="0" borderId="0" xfId="1" applyFont="1" applyBorder="1"/>
    <xf numFmtId="175" fontId="37" fillId="12" borderId="34" xfId="4" applyNumberFormat="1" applyFont="1" applyFill="1" applyBorder="1"/>
    <xf numFmtId="0" fontId="38" fillId="0" borderId="0" xfId="4" applyFont="1"/>
    <xf numFmtId="175" fontId="39" fillId="11" borderId="2" xfId="4" applyNumberFormat="1" applyFont="1" applyFill="1" applyBorder="1"/>
    <xf numFmtId="0" fontId="39" fillId="0" borderId="0" xfId="4" applyFont="1"/>
    <xf numFmtId="0" fontId="41" fillId="0" borderId="0" xfId="4" applyFont="1" applyAlignment="1">
      <alignment horizontal="right"/>
    </xf>
    <xf numFmtId="0" fontId="41" fillId="0" borderId="0" xfId="4" applyFont="1" applyFill="1"/>
    <xf numFmtId="43" fontId="41" fillId="0" borderId="1" xfId="4" applyNumberFormat="1" applyFont="1" applyBorder="1"/>
    <xf numFmtId="43" fontId="32" fillId="0" borderId="0" xfId="4" applyNumberFormat="1" applyFont="1"/>
    <xf numFmtId="43" fontId="16" fillId="0" borderId="0" xfId="1" applyFont="1" applyBorder="1"/>
    <xf numFmtId="176" fontId="5" fillId="0" borderId="0" xfId="1" applyNumberFormat="1" applyFont="1"/>
    <xf numFmtId="168" fontId="19" fillId="0" borderId="0" xfId="1" applyNumberFormat="1" applyFont="1"/>
    <xf numFmtId="168" fontId="32" fillId="0" borderId="0" xfId="1" applyNumberFormat="1" applyFont="1"/>
    <xf numFmtId="168" fontId="34" fillId="0" borderId="0" xfId="1" applyNumberFormat="1" applyFont="1"/>
    <xf numFmtId="168" fontId="18" fillId="0" borderId="0" xfId="1" applyNumberFormat="1" applyFont="1"/>
    <xf numFmtId="168" fontId="34" fillId="0" borderId="0" xfId="1" quotePrefix="1" applyNumberFormat="1" applyFont="1" applyAlignment="1">
      <alignment horizontal="right"/>
    </xf>
    <xf numFmtId="43" fontId="34" fillId="0" borderId="0" xfId="4" applyNumberFormat="1" applyFont="1" applyAlignment="1">
      <alignment wrapText="1"/>
    </xf>
    <xf numFmtId="176" fontId="5" fillId="0" borderId="0" xfId="4" applyNumberFormat="1" applyFont="1"/>
    <xf numFmtId="176" fontId="5" fillId="0" borderId="0" xfId="1" applyNumberFormat="1" applyFont="1" applyFill="1"/>
    <xf numFmtId="176" fontId="5" fillId="0" borderId="1" xfId="4" applyNumberFormat="1" applyFont="1" applyBorder="1"/>
    <xf numFmtId="176" fontId="5" fillId="0" borderId="1" xfId="1" applyNumberFormat="1" applyFont="1" applyBorder="1"/>
    <xf numFmtId="168" fontId="5" fillId="0" borderId="0" xfId="1" applyNumberFormat="1" applyFont="1" applyFill="1"/>
    <xf numFmtId="176" fontId="5" fillId="0" borderId="0" xfId="1" applyNumberFormat="1" applyFont="1" applyBorder="1"/>
    <xf numFmtId="176" fontId="20" fillId="0" borderId="1" xfId="4" applyNumberFormat="1" applyFont="1" applyBorder="1"/>
    <xf numFmtId="9" fontId="5" fillId="0" borderId="0" xfId="5" applyFont="1"/>
    <xf numFmtId="0" fontId="10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28" fillId="4" borderId="30" xfId="4" applyFont="1" applyFill="1" applyBorder="1" applyAlignment="1">
      <alignment horizontal="center"/>
    </xf>
    <xf numFmtId="0" fontId="28" fillId="4" borderId="27" xfId="4" applyFont="1" applyFill="1" applyBorder="1" applyAlignment="1">
      <alignment horizontal="center"/>
    </xf>
    <xf numFmtId="0" fontId="28" fillId="4" borderId="32" xfId="4" applyFont="1" applyFill="1" applyBorder="1" applyAlignment="1">
      <alignment horizontal="center" wrapText="1"/>
    </xf>
    <xf numFmtId="0" fontId="28" fillId="4" borderId="15" xfId="4" applyFont="1" applyFill="1" applyBorder="1" applyAlignment="1">
      <alignment horizontal="center" wrapText="1"/>
    </xf>
    <xf numFmtId="0" fontId="15" fillId="4" borderId="11" xfId="4" applyFont="1" applyFill="1" applyBorder="1" applyAlignment="1">
      <alignment horizontal="center"/>
    </xf>
    <xf numFmtId="0" fontId="15" fillId="4" borderId="29" xfId="4" applyFont="1" applyFill="1" applyBorder="1" applyAlignment="1">
      <alignment horizontal="center"/>
    </xf>
    <xf numFmtId="0" fontId="12" fillId="7" borderId="0" xfId="4" applyFont="1" applyFill="1" applyBorder="1" applyAlignment="1">
      <alignment horizontal="center"/>
    </xf>
    <xf numFmtId="0" fontId="28" fillId="4" borderId="40" xfId="4" applyFont="1" applyFill="1" applyBorder="1" applyAlignment="1">
      <alignment horizontal="center" wrapText="1"/>
    </xf>
    <xf numFmtId="0" fontId="5" fillId="0" borderId="0" xfId="2" applyFont="1"/>
    <xf numFmtId="0" fontId="16" fillId="0" borderId="0" xfId="2" applyFont="1"/>
    <xf numFmtId="0" fontId="16" fillId="0" borderId="0" xfId="2" applyFont="1" applyAlignment="1">
      <alignment horizontal="left"/>
    </xf>
    <xf numFmtId="0" fontId="5" fillId="0" borderId="0" xfId="2" applyFont="1" applyAlignment="1">
      <alignment horizontal="center"/>
    </xf>
    <xf numFmtId="0" fontId="42" fillId="0" borderId="0" xfId="2" applyFont="1" applyAlignment="1">
      <alignment horizontal="center"/>
    </xf>
    <xf numFmtId="0" fontId="43" fillId="2" borderId="0" xfId="2" applyFont="1" applyFill="1" applyAlignment="1">
      <alignment horizontal="center" vertical="center"/>
    </xf>
    <xf numFmtId="0" fontId="24" fillId="2" borderId="0" xfId="2" applyFont="1" applyFill="1" applyAlignment="1">
      <alignment vertical="center"/>
    </xf>
    <xf numFmtId="0" fontId="44" fillId="0" borderId="0" xfId="2" applyFont="1" applyAlignment="1">
      <alignment vertical="center"/>
    </xf>
    <xf numFmtId="0" fontId="5" fillId="3" borderId="0" xfId="2" applyFont="1" applyFill="1" applyAlignment="1">
      <alignment horizontal="center"/>
    </xf>
    <xf numFmtId="164" fontId="16" fillId="0" borderId="0" xfId="3" applyFont="1"/>
    <xf numFmtId="165" fontId="5" fillId="0" borderId="0" xfId="1" applyNumberFormat="1" applyFont="1"/>
    <xf numFmtId="0" fontId="5" fillId="0" borderId="0" xfId="2" applyFont="1" applyFill="1" applyAlignment="1">
      <alignment horizontal="center"/>
    </xf>
    <xf numFmtId="0" fontId="5" fillId="0" borderId="0" xfId="2" applyFont="1" applyFill="1"/>
    <xf numFmtId="165" fontId="5" fillId="0" borderId="0" xfId="1" applyNumberFormat="1" applyFont="1" applyFill="1"/>
    <xf numFmtId="43" fontId="20" fillId="0" borderId="1" xfId="2" applyNumberFormat="1" applyFont="1" applyFill="1" applyBorder="1"/>
    <xf numFmtId="0" fontId="45" fillId="0" borderId="0" xfId="2" applyFont="1" applyAlignment="1">
      <alignment horizontal="center"/>
    </xf>
    <xf numFmtId="16" fontId="5" fillId="0" borderId="0" xfId="2" quotePrefix="1" applyNumberFormat="1" applyFont="1" applyFill="1" applyAlignment="1">
      <alignment horizontal="center"/>
    </xf>
    <xf numFmtId="0" fontId="46" fillId="0" borderId="3" xfId="0" pivotButton="1" applyFont="1" applyBorder="1" applyAlignment="1">
      <alignment horizontal="center" vertical="center"/>
    </xf>
    <xf numFmtId="0" fontId="46" fillId="0" borderId="15" xfId="0" pivotButton="1" applyFont="1" applyBorder="1" applyAlignment="1">
      <alignment horizontal="center" vertical="center"/>
    </xf>
    <xf numFmtId="0" fontId="46" fillId="0" borderId="12" xfId="0" applyFont="1" applyBorder="1" applyAlignment="1">
      <alignment horizontal="center" vertical="center"/>
    </xf>
    <xf numFmtId="0" fontId="46" fillId="0" borderId="11" xfId="0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165" fontId="9" fillId="0" borderId="4" xfId="0" applyNumberFormat="1" applyFont="1" applyBorder="1"/>
    <xf numFmtId="165" fontId="9" fillId="0" borderId="5" xfId="0" applyNumberFormat="1" applyFont="1" applyBorder="1"/>
    <xf numFmtId="0" fontId="9" fillId="14" borderId="11" xfId="0" applyFont="1" applyFill="1" applyBorder="1"/>
    <xf numFmtId="165" fontId="9" fillId="14" borderId="3" xfId="0" applyNumberFormat="1" applyFont="1" applyFill="1" applyBorder="1"/>
    <xf numFmtId="165" fontId="9" fillId="0" borderId="6" xfId="0" applyNumberFormat="1" applyFont="1" applyBorder="1"/>
    <xf numFmtId="0" fontId="9" fillId="0" borderId="0" xfId="0" applyFont="1" applyAlignment="1">
      <alignment horizontal="center"/>
    </xf>
    <xf numFmtId="0" fontId="48" fillId="0" borderId="0" xfId="0" applyFont="1" applyAlignment="1">
      <alignment horizontal="right"/>
    </xf>
    <xf numFmtId="43" fontId="48" fillId="0" borderId="0" xfId="1" applyFont="1" applyAlignment="1">
      <alignment horizontal="right"/>
    </xf>
    <xf numFmtId="0" fontId="47" fillId="13" borderId="3" xfId="0" applyFont="1" applyFill="1" applyBorder="1" applyAlignment="1">
      <alignment horizontal="center" vertical="center"/>
    </xf>
    <xf numFmtId="0" fontId="47" fillId="13" borderId="18" xfId="0" applyFont="1" applyFill="1" applyBorder="1"/>
    <xf numFmtId="0" fontId="47" fillId="13" borderId="12" xfId="0" applyFont="1" applyFill="1" applyBorder="1" applyAlignment="1">
      <alignment horizontal="left"/>
    </xf>
    <xf numFmtId="0" fontId="49" fillId="13" borderId="0" xfId="0" applyFont="1" applyFill="1"/>
    <xf numFmtId="0" fontId="47" fillId="13" borderId="0" xfId="0" applyFont="1" applyFill="1" applyAlignment="1">
      <alignment horizontal="left"/>
    </xf>
    <xf numFmtId="0" fontId="47" fillId="0" borderId="3" xfId="0" applyFont="1" applyBorder="1" applyAlignment="1">
      <alignment horizontal="left"/>
    </xf>
    <xf numFmtId="43" fontId="9" fillId="10" borderId="0" xfId="1" applyFont="1" applyFill="1" applyAlignment="1">
      <alignment horizontal="center"/>
    </xf>
    <xf numFmtId="0" fontId="9" fillId="10" borderId="0" xfId="0" applyFont="1" applyFill="1" applyAlignment="1">
      <alignment horizontal="center"/>
    </xf>
    <xf numFmtId="0" fontId="50" fillId="10" borderId="0" xfId="0" applyFont="1" applyFill="1" applyAlignment="1">
      <alignment horizontal="left"/>
    </xf>
  </cellXfs>
  <cellStyles count="19">
    <cellStyle name="Comma" xfId="1" builtinId="3"/>
    <cellStyle name="Comma 2" xfId="10" xr:uid="{A7C58BB0-D3FD-451D-929F-598650582997}"/>
    <cellStyle name="Comma 2 2" xfId="3" xr:uid="{66C33950-0760-4F7E-BE07-8CCDF1B984DD}"/>
    <cellStyle name="Comma 3" xfId="15" xr:uid="{E6C53D98-9119-4D66-BDE4-D8037F5469D6}"/>
    <cellStyle name="Comma 3 2" xfId="18" xr:uid="{E6C53D98-9119-4D66-BDE4-D8037F5469D6}"/>
    <cellStyle name="Comma 5" xfId="16" xr:uid="{C263F687-466B-4F32-AC9B-C8105EC14022}"/>
    <cellStyle name="Comma 80" xfId="12" xr:uid="{A35E8EBC-94FB-4631-A4E6-CED9E1505F27}"/>
    <cellStyle name="Neutral" xfId="7" builtinId="28" customBuiltin="1"/>
    <cellStyle name="Normal" xfId="0" builtinId="0"/>
    <cellStyle name="Normal 114" xfId="14" xr:uid="{90042B63-62E0-49BA-9816-31D7C3D147A6}"/>
    <cellStyle name="Normal 2" xfId="4" xr:uid="{41A506AB-1CC2-471C-BA3B-2BE2FB4D2773}"/>
    <cellStyle name="Normal 2 10 5" xfId="13" xr:uid="{521DFA8C-2349-46B9-8B15-E2A8DC59EC07}"/>
    <cellStyle name="Normal 2 2" xfId="2" xr:uid="{AE74FFE3-89C5-4B41-AE34-2ECE0FA2D87E}"/>
    <cellStyle name="Normal 3" xfId="6" xr:uid="{25EAE0D5-731F-4955-881F-CCE7BACD2D1A}"/>
    <cellStyle name="Normal 78" xfId="11" xr:uid="{8E7178D3-CE4E-4CE1-A981-3EFD6067414C}"/>
    <cellStyle name="Normal 99" xfId="8" xr:uid="{FBA8A6EE-8323-4624-AD0C-6E9473CBCE49}"/>
    <cellStyle name="Percent" xfId="5" builtinId="5"/>
    <cellStyle name="Percent 2" xfId="9" xr:uid="{77608A3C-7D1C-42F8-94AB-F0AD7D4F14D3}"/>
    <cellStyle name="Percent 3" xfId="17" xr:uid="{700F66DE-A9AE-4B1D-8D21-D63160BD7D18}"/>
  </cellStyles>
  <dxfs count="299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ill>
        <patternFill patternType="solid">
          <bgColor theme="8" tint="0.39994506668294322"/>
        </patternFill>
      </fill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alignment vertical="center"/>
    </dxf>
    <dxf>
      <alignment vertical="center"/>
    </dxf>
    <dxf>
      <alignment vertical="center"/>
    </dxf>
    <dxf>
      <numFmt numFmtId="165" formatCode="#,##0.00;[Red]\(#,##0.00\);_(* &quot;-&quot;??_);[Red]\(@_)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alignment horizontal="left"/>
    </dxf>
    <dxf>
      <alignment horizontal="left"/>
    </dxf>
    <dxf>
      <alignment horizontal="left"/>
    </dxf>
    <dxf>
      <font>
        <b/>
      </font>
    </dxf>
    <dxf>
      <font>
        <b/>
      </font>
    </dxf>
    <dxf>
      <font>
        <b/>
      </font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center"/>
    </dxf>
    <dxf>
      <alignment vertical="center"/>
    </dxf>
    <dxf>
      <alignment vertical="center"/>
    </dxf>
    <dxf>
      <alignment vertic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2" tint="-9.9978637043366805E-2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9"/>
      </font>
    </dxf>
    <dxf>
      <alignment horizontal="center"/>
    </dxf>
    <dxf>
      <font>
        <b/>
        <sz val="10"/>
      </font>
      <alignment vertical="center"/>
    </dxf>
    <dxf>
      <alignment horizontal="center"/>
    </dxf>
    <dxf>
      <alignment horizontal="center"/>
    </dxf>
    <dxf>
      <font>
        <b/>
      </font>
    </dxf>
    <dxf>
      <font>
        <color auto="1"/>
      </font>
    </dxf>
    <dxf>
      <fill>
        <patternFill>
          <bgColor theme="4" tint="0.59999389629810485"/>
        </patternFill>
      </fill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ill>
        <patternFill patternType="solid">
          <bgColor theme="8" tint="0.39994506668294322"/>
        </patternFill>
      </fill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alignment vertical="center"/>
    </dxf>
    <dxf>
      <alignment vertical="center"/>
    </dxf>
    <dxf>
      <alignment vertical="center"/>
    </dxf>
    <dxf>
      <numFmt numFmtId="165" formatCode="#,##0.00;[Red]\(#,##0.00\);_(* &quot;-&quot;??_);[Red]\(@_)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alignment horizontal="left"/>
    </dxf>
    <dxf>
      <alignment horizontal="left"/>
    </dxf>
    <dxf>
      <alignment horizontal="left"/>
    </dxf>
    <dxf>
      <font>
        <b/>
      </font>
    </dxf>
    <dxf>
      <font>
        <b/>
      </font>
    </dxf>
    <dxf>
      <font>
        <b/>
      </font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center"/>
    </dxf>
    <dxf>
      <alignment vertical="center"/>
    </dxf>
    <dxf>
      <alignment vertical="center"/>
    </dxf>
    <dxf>
      <alignment vertic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2" tint="-9.9978637043366805E-2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9"/>
      </font>
    </dxf>
    <dxf>
      <alignment horizontal="center"/>
    </dxf>
    <dxf>
      <font>
        <b/>
        <sz val="10"/>
      </font>
      <alignment vertical="center"/>
    </dxf>
    <dxf>
      <alignment horizontal="center"/>
    </dxf>
    <dxf>
      <alignment horizontal="center"/>
    </dxf>
    <dxf>
      <font>
        <b/>
      </font>
    </dxf>
    <dxf>
      <font>
        <color auto="1"/>
      </font>
    </dxf>
    <dxf>
      <fill>
        <patternFill>
          <bgColor theme="4" tint="0.59999389629810485"/>
        </patternFill>
      </fill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9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9"/>
      </font>
    </dxf>
    <dxf>
      <font>
        <sz val="8"/>
      </font>
    </dxf>
    <dxf>
      <font>
        <sz val="8"/>
      </font>
    </dxf>
    <dxf>
      <font>
        <sz val="8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ill>
        <patternFill>
          <bgColor theme="7" tint="0.39997558519241921"/>
        </patternFill>
      </fill>
    </dxf>
    <dxf>
      <fill>
        <patternFill>
          <bgColor theme="4" tint="0.59999389629810485"/>
        </patternFill>
      </fill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ill>
        <patternFill patternType="solid">
          <bgColor theme="8" tint="0.39994506668294322"/>
        </patternFill>
      </fill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alignment vertical="center"/>
    </dxf>
    <dxf>
      <alignment vertical="center"/>
    </dxf>
    <dxf>
      <alignment vertical="center"/>
    </dxf>
    <dxf>
      <numFmt numFmtId="165" formatCode="#,##0.00;[Red]\(#,##0.00\);_(* &quot;-&quot;??_);[Red]\(@_)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alignment horizontal="left"/>
    </dxf>
    <dxf>
      <alignment horizontal="left"/>
    </dxf>
    <dxf>
      <alignment horizontal="left"/>
    </dxf>
    <dxf>
      <font>
        <b/>
      </font>
    </dxf>
    <dxf>
      <font>
        <b/>
      </font>
    </dxf>
    <dxf>
      <font>
        <b/>
      </font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center"/>
    </dxf>
    <dxf>
      <alignment vertical="center"/>
    </dxf>
    <dxf>
      <alignment vertical="center"/>
    </dxf>
    <dxf>
      <alignment vertic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>
          <bgColor theme="7" tint="0.39997558519241921"/>
        </patternFill>
      </fill>
    </dxf>
    <dxf>
      <font>
        <color theme="2" tint="-9.9978637043366805E-2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9"/>
      </font>
    </dxf>
    <dxf>
      <font>
        <sz val="9"/>
      </font>
    </dxf>
    <dxf>
      <font>
        <sz val="9"/>
      </font>
    </dxf>
    <dxf>
      <alignment horizontal="center"/>
    </dxf>
    <dxf>
      <font>
        <b/>
        <sz val="10"/>
      </font>
      <alignment vertical="center"/>
    </dxf>
    <dxf>
      <alignment horizontal="center"/>
    </dxf>
    <dxf>
      <alignment horizontal="center"/>
    </dxf>
    <dxf>
      <font>
        <b/>
      </font>
    </dxf>
    <dxf>
      <font>
        <color auto="1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ill>
        <patternFill patternType="solid">
          <bgColor theme="8" tint="0.39994506668294322"/>
        </patternFill>
      </fill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alignment vertical="center"/>
    </dxf>
    <dxf>
      <alignment vertical="center"/>
    </dxf>
    <dxf>
      <alignment vertical="center"/>
    </dxf>
    <dxf>
      <numFmt numFmtId="165" formatCode="#,##0.00;[Red]\(#,##0.00\);_(* &quot;-&quot;??_);[Red]\(@_)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alignment horizontal="left"/>
    </dxf>
    <dxf>
      <alignment horizontal="left"/>
    </dxf>
    <dxf>
      <alignment horizontal="left"/>
    </dxf>
    <dxf>
      <font>
        <b/>
      </font>
    </dxf>
    <dxf>
      <font>
        <b/>
      </font>
    </dxf>
    <dxf>
      <font>
        <b/>
      </font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center"/>
    </dxf>
    <dxf>
      <alignment vertical="center"/>
    </dxf>
    <dxf>
      <alignment vertical="center"/>
    </dxf>
    <dxf>
      <alignment vertic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>
          <bgColor theme="7" tint="0.39997558519241921"/>
        </patternFill>
      </fill>
    </dxf>
    <dxf>
      <font>
        <color theme="2" tint="-9.9978637043366805E-2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9"/>
      </font>
    </dxf>
    <dxf>
      <font>
        <sz val="9"/>
      </font>
    </dxf>
    <dxf>
      <font>
        <sz val="9"/>
      </font>
    </dxf>
    <dxf>
      <alignment horizontal="center"/>
    </dxf>
    <dxf>
      <font>
        <b/>
        <sz val="10"/>
      </font>
      <alignment vertical="center"/>
    </dxf>
    <dxf>
      <font>
        <b/>
        <sz val="10"/>
      </font>
      <alignment horizontal="center" vertical="center"/>
    </dxf>
    <dxf>
      <alignment horizontal="center"/>
    </dxf>
    <dxf>
      <alignment horizontal="center"/>
    </dxf>
    <dxf>
      <font>
        <b/>
        <sz val="10"/>
      </font>
      <alignment horizontal="center" vertical="center"/>
    </dxf>
    <dxf>
      <font>
        <b/>
      </font>
    </dxf>
    <dxf>
      <font>
        <color auto="1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ill>
        <patternFill patternType="solid">
          <bgColor theme="8" tint="0.39994506668294322"/>
        </patternFill>
      </fill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alignment vertical="center"/>
    </dxf>
    <dxf>
      <alignment vertical="center"/>
    </dxf>
    <dxf>
      <alignment vertical="center"/>
    </dxf>
    <dxf>
      <numFmt numFmtId="165" formatCode="#,##0.00;[Red]\(#,##0.00\);_(* &quot;-&quot;??_);[Red]\(@_)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alignment horizontal="left"/>
    </dxf>
    <dxf>
      <alignment horizontal="left"/>
    </dxf>
    <dxf>
      <alignment horizontal="left"/>
    </dxf>
    <dxf>
      <font>
        <b/>
      </font>
    </dxf>
    <dxf>
      <font>
        <b/>
      </font>
    </dxf>
    <dxf>
      <font>
        <b/>
      </font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center"/>
    </dxf>
    <dxf>
      <alignment vertical="center"/>
    </dxf>
    <dxf>
      <alignment vertical="center"/>
    </dxf>
    <dxf>
      <alignment vertic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2" tint="-9.9978637043366805E-2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9"/>
      </font>
    </dxf>
    <dxf>
      <alignment horizontal="center"/>
    </dxf>
    <dxf>
      <font>
        <b/>
        <sz val="10"/>
      </font>
      <alignment vertical="center"/>
    </dxf>
    <dxf>
      <alignment horizontal="center"/>
    </dxf>
    <dxf>
      <alignment horizontal="center"/>
    </dxf>
    <dxf>
      <font>
        <b/>
      </font>
    </dxf>
    <dxf>
      <font>
        <color auto="1"/>
      </font>
    </dxf>
  </dxfs>
  <tableStyles count="0" defaultTableStyle="TableStyleMedium2" defaultPivotStyle="PivotStyleLight16"/>
  <colors>
    <mruColors>
      <color rgb="FF371DF7"/>
      <color rgb="FFA40000"/>
      <color rgb="FFFFA3A5"/>
      <color rgb="FFB00000"/>
      <color rgb="FFD0BE7E"/>
      <color rgb="FFD6C78E"/>
      <color rgb="FFEDE7CF"/>
      <color rgb="FFE9E9E3"/>
      <color rgb="FFEBE3C7"/>
      <color rgb="FFE8DF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/LEF/China%20Square/Accruals%20&amp;%20Prepayment/accrua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03 (Amd)"/>
      <sheetName val="JUL03"/>
      <sheetName val="JUN03"/>
      <sheetName val="MAY03"/>
      <sheetName val="APR03"/>
      <sheetName val="MAR03"/>
      <sheetName val="28MAR03"/>
      <sheetName val="FEB03"/>
      <sheetName val="JAN03"/>
      <sheetName val="wt avg int rate"/>
      <sheetName val="DEC02"/>
      <sheetName val="NOV02"/>
      <sheetName val="OCT02"/>
      <sheetName val="SEP02"/>
      <sheetName val="AUG02"/>
      <sheetName val="JULY02"/>
      <sheetName val="JUN02"/>
      <sheetName val="MAY02"/>
      <sheetName val="incorrect"/>
      <sheetName val="APR02"/>
      <sheetName val="270302"/>
      <sheetName val="FEB 02"/>
      <sheetName val="JAN02"/>
      <sheetName val="DEC 01"/>
      <sheetName val="NOV 01 (2)"/>
      <sheetName val="NOV 01"/>
      <sheetName val="OCT 01"/>
      <sheetName val="SEPT 01"/>
      <sheetName val="AUG 01"/>
      <sheetName val="July 01"/>
      <sheetName val="June 01"/>
      <sheetName val="acc-int"/>
      <sheetName val="ro-rcf"/>
      <sheetName val="RCF"/>
      <sheetName val="Table"/>
      <sheetName val="AUG 02"/>
      <sheetName val="MAR02"/>
      <sheetName val="May 01"/>
      <sheetName val="Apr01"/>
      <sheetName val="Mar01"/>
      <sheetName val="Feb01"/>
      <sheetName val="Jan01"/>
      <sheetName val="Dec00"/>
      <sheetName val="ExchRate"/>
      <sheetName val="Lookup"/>
      <sheetName val="text-f"/>
      <sheetName val="Control"/>
      <sheetName val="JUL03_(Amd)"/>
      <sheetName val="wt_avg_int_rate"/>
      <sheetName val="FEB_02"/>
      <sheetName val="DEC_01"/>
      <sheetName val="NOV_01_(2)"/>
      <sheetName val="NOV_01"/>
      <sheetName val="OCT_01"/>
      <sheetName val="SEPT_01"/>
      <sheetName val="AUG_01"/>
      <sheetName val="July_01"/>
      <sheetName val="June_01"/>
      <sheetName val="AUG_02"/>
      <sheetName val="May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Kemanaj Deesicharoen" refreshedDate="43880.786101736114" backgroundQuery="1" createdVersion="6" refreshedVersion="6" minRefreshableVersion="3" recordCount="0" supportSubquery="1" supportAdvancedDrill="1" xr:uid="{9675B3A5-3ACA-442F-8442-39BBF6243B2D}">
  <cacheSource type="external" connectionId="1"/>
  <cacheFields count="8">
    <cacheField name="[Range].[Item].[Item]" caption="Item" numFmtId="0" hierarchy="2" level="1">
      <sharedItems containsBlank="1" containsMixedTypes="1" containsNumber="1" containsInteger="1" minValue="1" maxValue="26" count="46">
        <m/>
        <s v="1"/>
        <s v="10"/>
        <s v="13"/>
        <s v="14"/>
        <s v="15"/>
        <s v="16"/>
        <s v="17"/>
        <s v="18"/>
        <s v="19"/>
        <s v="2"/>
        <s v="20"/>
        <s v="21"/>
        <s v="22"/>
        <s v="23"/>
        <s v="23-1"/>
        <s v="24"/>
        <s v="25"/>
        <s v="26"/>
        <s v="3"/>
        <s v="5"/>
        <s v="6"/>
        <s v="7"/>
        <s v="9"/>
        <n v="1" u="1"/>
        <n v="2" u="1"/>
        <n v="3" u="1"/>
        <n v="5" u="1"/>
        <n v="6" u="1"/>
        <n v="7" u="1"/>
        <n v="9" u="1"/>
        <n v="10" u="1"/>
        <n v="13" u="1"/>
        <n v="14" u="1"/>
        <n v="15" u="1"/>
        <n v="16" u="1"/>
        <n v="17" u="1"/>
        <n v="18" u="1"/>
        <n v="19" u="1"/>
        <n v="20" u="1"/>
        <n v="21" u="1"/>
        <n v="22" u="1"/>
        <n v="23" u="1"/>
        <n v="24" u="1"/>
        <n v="25" u="1"/>
        <n v="26" u="1"/>
      </sharedItems>
      <extLst>
        <ext xmlns:x15="http://schemas.microsoft.com/office/spreadsheetml/2010/11/main" uri="{4F2E5C28-24EA-4eb8-9CBF-B6C8F9C3D259}">
          <x15:cachedUniqueNames>
            <x15:cachedUniqueName index="24" name="[Range].[Item].&amp;[1]"/>
            <x15:cachedUniqueName index="25" name="[Range].[Item].&amp;[2]"/>
            <x15:cachedUniqueName index="26" name="[Range].[Item].&amp;[3]"/>
            <x15:cachedUniqueName index="27" name="[Range].[Item].&amp;[5]"/>
            <x15:cachedUniqueName index="28" name="[Range].[Item].&amp;[6]"/>
            <x15:cachedUniqueName index="29" name="[Range].[Item].&amp;[7]"/>
            <x15:cachedUniqueName index="30" name="[Range].[Item].&amp;[9]"/>
            <x15:cachedUniqueName index="31" name="[Range].[Item].&amp;[10]"/>
            <x15:cachedUniqueName index="32" name="[Range].[Item].&amp;[13]"/>
            <x15:cachedUniqueName index="33" name="[Range].[Item].&amp;[14]"/>
            <x15:cachedUniqueName index="34" name="[Range].[Item].&amp;[15]"/>
            <x15:cachedUniqueName index="35" name="[Range].[Item].&amp;[16]"/>
            <x15:cachedUniqueName index="36" name="[Range].[Item].&amp;[17]"/>
            <x15:cachedUniqueName index="37" name="[Range].[Item].&amp;[18]"/>
            <x15:cachedUniqueName index="38" name="[Range].[Item].&amp;[19]"/>
            <x15:cachedUniqueName index="39" name="[Range].[Item].&amp;[20]"/>
            <x15:cachedUniqueName index="40" name="[Range].[Item].&amp;[21]"/>
            <x15:cachedUniqueName index="41" name="[Range].[Item].&amp;[22]"/>
            <x15:cachedUniqueName index="42" name="[Range].[Item].&amp;[23]"/>
            <x15:cachedUniqueName index="43" name="[Range].[Item].&amp;[24]"/>
            <x15:cachedUniqueName index="44" name="[Range].[Item].&amp;[25]"/>
            <x15:cachedUniqueName index="45" name="[Range].[Item].&amp;[26]"/>
          </x15:cachedUniqueNames>
        </ext>
      </extLst>
    </cacheField>
    <cacheField name="[Range].[Account Name].[Account Name]" caption="Account Name" numFmtId="0" hierarchy="1" level="1">
      <sharedItems containsBlank="1" count="84">
        <m/>
        <s v="Brokerage income-Aff"/>
        <s v="Brokerage income-Client Trade"/>
        <s v="Brokerage Inc-Local Instituion"/>
        <s v="Other income - Institution"/>
        <s v="Exchange PL"/>
        <s v="MTA Income_Affiliate"/>
        <s v="SLA FEES-AFFILIATE"/>
        <s v="Service Charges"/>
        <s v="Late Charges"/>
        <s v="Bad Debts/Losses Recovered"/>
        <s v="PL On Disp Of FA Excl W-offs"/>
        <s v="Misc_Non-Fee_Based_Inc_IVSBLLG"/>
        <s v="Other Income_Recovery V84"/>
        <s v="Dividend Income"/>
        <s v="Dividend Income-Quoted"/>
        <s v="Sales Incentive Payout Brg F&amp;C"/>
        <s v="Brokerage Exp- Aff_Fee&amp;Com"/>
        <s v="Brokerage Expenses"/>
        <s v="Rebates On Brokerage Paid V_84"/>
        <s v="Brkg Exp-IPO/Placem_Aff F&amp;C"/>
        <s v="Rebates on Brokerage PdV8.4_Aff"/>
        <s v="Brokerage Exp- Fee&amp;Com"/>
        <s v="Commission Paid - Affiliate"/>
        <s v="Fees paid to Clearing Hse"/>
        <s v="Sett Tolerance A/c"/>
        <s v="Regulatory Fee"/>
        <s v="Securities Lending Fee Exp F&amp;C"/>
        <s v="Misc Fee &amp; Comm Paid-Affiliate"/>
        <s v="Misc non-fee based expenses"/>
        <s v="Other Fee &amp; Comm Exp -Affiliate"/>
        <s v="Misc fee paid F&amp;C"/>
        <s v="EPG Cost Allocation - Staff"/>
        <s v="Commission Recd-ForeignClient"/>
        <s v="Term Contract - Soft Services"/>
        <s v="Term Contract - Hard Services"/>
        <s v="Air-Con Expenses"/>
        <s v="Depn of Decom Liab"/>
        <s v="DEPN-LEASEHOLD IMPROVEMENT"/>
        <s v="Depreciation expense"/>
        <s v="IT Hardware Depre-Others"/>
        <s v="Rental of Computer Hardware"/>
        <s v="IT Appln-Comp-Write-Off"/>
        <s v="IT Infra-Comp-Write-Off"/>
        <s v="Printing-Security Documents"/>
        <s v="Stationery"/>
        <s v="EPG Cost Allocation - O Admin"/>
        <s v="WriteOff-Fixed Asset-Off Admin"/>
        <s v="Service Charges-Affiliates"/>
        <s v="Mark-up on Reimb-Recd-Aff V8.4"/>
        <s v="Travelling-Local"/>
        <s v="Fines_and_Penalties"/>
        <s v="General Expenses"/>
        <s v="Misc - Overheads Expense"/>
        <s v="F&amp;B Supplies For Customers"/>
        <s v="Support Services Charges-Afill"/>
        <s v="Exp_Paid_under_Rechg-HO/Affili"/>
        <s v="Mark-up on Reimb-Paid-Aff V8.4"/>
        <s v="SP PL-Princ-bad debt exp"/>
        <s v="PROV FR DIMIN IN VALUE"/>
        <s v="SP PL-Princ-bad debt exp(AR)"/>
        <s v="GENERAL PROVISION EXP"/>
        <s v="Taxation PL"/>
        <s v="Deferred Tax Expense"/>
        <s v="Underwriting Comm"/>
        <s v="Selling_Commission-Affiliate"/>
        <s v="Selling Commission"/>
        <s v="Brokerage income-Unit Trust"/>
        <s v="Advisory Fee"/>
        <s v="Transaction Fees"/>
        <s v="Processing Fees"/>
        <s v="Misc Fee &amp; Comm-Affiliate"/>
        <s v="Miscellaneous Fee &amp; Commission"/>
        <s v="Misc Fee Income-PL"/>
        <s v="Other Fees &amp; Commission"/>
        <s v="PL on Quoted Equity Trdg"/>
        <s v="PL on Unquoted Equity Trdg"/>
        <s v="PL-Valuation Res"/>
        <s v="PL_Issued Notes_L&amp;R"/>
        <s v="IR-Cash with banks and agents"/>
        <s v="IR-Net Cr Elim"/>
        <s v="IP-Issued Debt-L&amp;R V84"/>
        <s v="IP-Collateral"/>
        <s v="PL Adj Interest Expense"/>
      </sharedItems>
    </cacheField>
    <cacheField name="[Range].[Description].[Description]" caption="Description" numFmtId="0" hierarchy="3" level="1">
      <sharedItems containsBlank="1" count="23">
        <m/>
        <s v="Stockbroking"/>
        <s v="Exchange difference"/>
        <s v="Referral Fee"/>
        <s v="Miscellaneous"/>
        <s v="Salaried-salesmen/dealers bonuses"/>
        <s v="Brokers' Commission expenses"/>
        <s v="Processing costs"/>
        <s v="Other variable costs"/>
        <s v="Staff Cost"/>
        <s v="Futures"/>
        <s v="Occupancy Expenses"/>
        <s v="Computerisation Expenses"/>
        <s v="Office Administrative"/>
        <s v="General Expenses"/>
        <s v="Specific Provisions"/>
        <s v="General Provisions"/>
        <s v="Taxation"/>
        <s v="Placement/Underwriting"/>
        <s v="Unit Trust"/>
        <s v="Fee income"/>
        <s v="Proprietary Trading"/>
        <s v="Net interest income"/>
      </sharedItems>
    </cacheField>
    <cacheField name="[Measures].[Sum of Team 1]" caption="Sum of Team 1" numFmtId="0" hierarchy="11" level="32767"/>
    <cacheField name="[Measures].[Sum of Team 2]" caption="Sum of Team 2" numFmtId="0" hierarchy="12" level="32767"/>
    <cacheField name="[Measures].[Sum of Team 3]" caption="Sum of Team 3" numFmtId="0" hierarchy="13" level="32767"/>
    <cacheField name="[Measures].[Sum of Team 4]" caption="Sum of Team 4" numFmtId="0" hierarchy="14" level="32767"/>
    <cacheField name="[Range].[Acc Code].[Acc Code]" caption="Acc Code" numFmtId="0" level="1">
      <sharedItems containsString="0" containsBlank="1" containsNumber="1" containsInteger="1" minValue="41001000" maxValue="89001001" count="85">
        <m/>
        <n v="51110000"/>
        <n v="51111007"/>
        <n v="51111015"/>
        <n v="52991030"/>
        <n v="55411000"/>
        <n v="52990004"/>
        <n v="51260100"/>
        <n v="51261000"/>
        <n v="51391000"/>
        <n v="52991009"/>
        <n v="56001000"/>
        <n v="56091002"/>
        <n v="56091020"/>
        <n v="58001000"/>
        <n v="58001100"/>
        <n v="72001018"/>
        <n v="71000010"/>
        <n v="71001000"/>
        <n v="71001017"/>
        <n v="72000000"/>
        <n v="71000011"/>
        <n v="71001035"/>
        <n v="71030000"/>
        <n v="71151001"/>
        <n v="71993001"/>
        <n v="72001000"/>
        <n v="72001006"/>
        <n v="71990000"/>
        <n v="71993000"/>
        <n v="72000005"/>
        <n v="72001021"/>
        <n v="81495000"/>
        <n v="51121083"/>
        <n v="82001006"/>
        <n v="82001016"/>
        <n v="82001030"/>
        <n v="82101004"/>
        <n v="82101030"/>
        <n v="83501000"/>
        <n v="84001000"/>
        <n v="84021000"/>
        <n v="84511000"/>
        <n v="84511016"/>
        <n v="83411010"/>
        <n v="83421000"/>
        <n v="83905000"/>
        <n v="83911000"/>
        <n v="51260000"/>
        <n v="56090300"/>
        <n v="83501300"/>
        <n v="85001000"/>
        <n v="85562010"/>
        <n v="85691000"/>
        <n v="85691001"/>
        <n v="85691002"/>
        <n v="85690105"/>
        <n v="85690200"/>
        <n v="85690205"/>
        <n v="88101000"/>
        <n v="88101006"/>
        <n v="88101008"/>
        <n v="88501000"/>
        <n v="89001000"/>
        <n v="89001001"/>
        <n v="51101300"/>
        <n v="51240000"/>
        <n v="51241000"/>
        <n v="51111010"/>
        <n v="51071104"/>
        <n v="51201000"/>
        <n v="51411000"/>
        <n v="52990000"/>
        <n v="52991000"/>
        <n v="52991020"/>
        <n v="52991021"/>
        <n v="55011312"/>
        <n v="55011313"/>
        <n v="55481000"/>
        <n v="55501004"/>
        <n v="41001000"/>
        <n v="45009999"/>
        <n v="61001014"/>
        <n v="65091001"/>
        <n v="65091002"/>
      </sharedItems>
      <extLst>
        <ext xmlns:x15="http://schemas.microsoft.com/office/spreadsheetml/2010/11/main" uri="{4F2E5C28-24EA-4eb8-9CBF-B6C8F9C3D259}">
          <x15:cachedUniqueNames>
            <x15:cachedUniqueName index="1" name="[Range].[Acc Code].&amp;[51110000]"/>
            <x15:cachedUniqueName index="2" name="[Range].[Acc Code].&amp;[51111007]"/>
            <x15:cachedUniqueName index="3" name="[Range].[Acc Code].&amp;[51111015]"/>
            <x15:cachedUniqueName index="4" name="[Range].[Acc Code].&amp;[52991030]"/>
            <x15:cachedUniqueName index="5" name="[Range].[Acc Code].&amp;[55411000]"/>
            <x15:cachedUniqueName index="6" name="[Range].[Acc Code].&amp;[52990004]"/>
            <x15:cachedUniqueName index="7" name="[Range].[Acc Code].&amp;[51260100]"/>
            <x15:cachedUniqueName index="8" name="[Range].[Acc Code].&amp;[51261000]"/>
            <x15:cachedUniqueName index="9" name="[Range].[Acc Code].&amp;[51391000]"/>
            <x15:cachedUniqueName index="10" name="[Range].[Acc Code].&amp;[52991009]"/>
            <x15:cachedUniqueName index="11" name="[Range].[Acc Code].&amp;[56001000]"/>
            <x15:cachedUniqueName index="12" name="[Range].[Acc Code].&amp;[56091002]"/>
            <x15:cachedUniqueName index="13" name="[Range].[Acc Code].&amp;[56091020]"/>
            <x15:cachedUniqueName index="14" name="[Range].[Acc Code].&amp;[58001000]"/>
            <x15:cachedUniqueName index="15" name="[Range].[Acc Code].&amp;[58001100]"/>
            <x15:cachedUniqueName index="16" name="[Range].[Acc Code].&amp;[72001018]"/>
            <x15:cachedUniqueName index="17" name="[Range].[Acc Code].&amp;[71000010]"/>
            <x15:cachedUniqueName index="18" name="[Range].[Acc Code].&amp;[71001000]"/>
            <x15:cachedUniqueName index="19" name="[Range].[Acc Code].&amp;[71001017]"/>
            <x15:cachedUniqueName index="20" name="[Range].[Acc Code].&amp;[72000000]"/>
            <x15:cachedUniqueName index="21" name="[Range].[Acc Code].&amp;[71000011]"/>
            <x15:cachedUniqueName index="22" name="[Range].[Acc Code].&amp;[71001035]"/>
            <x15:cachedUniqueName index="23" name="[Range].[Acc Code].&amp;[71030000]"/>
            <x15:cachedUniqueName index="24" name="[Range].[Acc Code].&amp;[71151001]"/>
            <x15:cachedUniqueName index="25" name="[Range].[Acc Code].&amp;[71993001]"/>
            <x15:cachedUniqueName index="26" name="[Range].[Acc Code].&amp;[72001000]"/>
            <x15:cachedUniqueName index="27" name="[Range].[Acc Code].&amp;[72001006]"/>
            <x15:cachedUniqueName index="28" name="[Range].[Acc Code].&amp;[71990000]"/>
            <x15:cachedUniqueName index="29" name="[Range].[Acc Code].&amp;[71993000]"/>
            <x15:cachedUniqueName index="30" name="[Range].[Acc Code].&amp;[72000005]"/>
            <x15:cachedUniqueName index="31" name="[Range].[Acc Code].&amp;[72001021]"/>
            <x15:cachedUniqueName index="32" name="[Range].[Acc Code].&amp;[81495000]"/>
            <x15:cachedUniqueName index="33" name="[Range].[Acc Code].&amp;[51121083]"/>
            <x15:cachedUniqueName index="34" name="[Range].[Acc Code].&amp;[82001006]"/>
            <x15:cachedUniqueName index="35" name="[Range].[Acc Code].&amp;[82001016]"/>
            <x15:cachedUniqueName index="36" name="[Range].[Acc Code].&amp;[82001030]"/>
            <x15:cachedUniqueName index="37" name="[Range].[Acc Code].&amp;[82101004]"/>
            <x15:cachedUniqueName index="38" name="[Range].[Acc Code].&amp;[82101030]"/>
            <x15:cachedUniqueName index="39" name="[Range].[Acc Code].&amp;[83501000]"/>
            <x15:cachedUniqueName index="40" name="[Range].[Acc Code].&amp;[84001000]"/>
            <x15:cachedUniqueName index="41" name="[Range].[Acc Code].&amp;[84021000]"/>
            <x15:cachedUniqueName index="42" name="[Range].[Acc Code].&amp;[84511000]"/>
            <x15:cachedUniqueName index="43" name="[Range].[Acc Code].&amp;[84511016]"/>
            <x15:cachedUniqueName index="44" name="[Range].[Acc Code].&amp;[83411010]"/>
            <x15:cachedUniqueName index="45" name="[Range].[Acc Code].&amp;[83421000]"/>
            <x15:cachedUniqueName index="46" name="[Range].[Acc Code].&amp;[83905000]"/>
            <x15:cachedUniqueName index="47" name="[Range].[Acc Code].&amp;[83911000]"/>
            <x15:cachedUniqueName index="48" name="[Range].[Acc Code].&amp;[51260000]"/>
            <x15:cachedUniqueName index="49" name="[Range].[Acc Code].&amp;[56090300]"/>
            <x15:cachedUniqueName index="50" name="[Range].[Acc Code].&amp;[83501300]"/>
            <x15:cachedUniqueName index="51" name="[Range].[Acc Code].&amp;[85001000]"/>
            <x15:cachedUniqueName index="52" name="[Range].[Acc Code].&amp;[85562010]"/>
            <x15:cachedUniqueName index="53" name="[Range].[Acc Code].&amp;[85691000]"/>
            <x15:cachedUniqueName index="54" name="[Range].[Acc Code].&amp;[85691001]"/>
            <x15:cachedUniqueName index="55" name="[Range].[Acc Code].&amp;[85691002]"/>
            <x15:cachedUniqueName index="56" name="[Range].[Acc Code].&amp;[85690105]"/>
            <x15:cachedUniqueName index="57" name="[Range].[Acc Code].&amp;[85690200]"/>
            <x15:cachedUniqueName index="58" name="[Range].[Acc Code].&amp;[85690205]"/>
            <x15:cachedUniqueName index="59" name="[Range].[Acc Code].&amp;[88101000]"/>
            <x15:cachedUniqueName index="60" name="[Range].[Acc Code].&amp;[88101006]"/>
            <x15:cachedUniqueName index="61" name="[Range].[Acc Code].&amp;[88101008]"/>
            <x15:cachedUniqueName index="62" name="[Range].[Acc Code].&amp;[88501000]"/>
            <x15:cachedUniqueName index="63" name="[Range].[Acc Code].&amp;[89001000]"/>
            <x15:cachedUniqueName index="64" name="[Range].[Acc Code].&amp;[89001001]"/>
            <x15:cachedUniqueName index="65" name="[Range].[Acc Code].&amp;[51101300]"/>
            <x15:cachedUniqueName index="66" name="[Range].[Acc Code].&amp;[51240000]"/>
            <x15:cachedUniqueName index="67" name="[Range].[Acc Code].&amp;[51241000]"/>
            <x15:cachedUniqueName index="68" name="[Range].[Acc Code].&amp;[51111010]"/>
            <x15:cachedUniqueName index="69" name="[Range].[Acc Code].&amp;[51071104]"/>
            <x15:cachedUniqueName index="70" name="[Range].[Acc Code].&amp;[51201000]"/>
            <x15:cachedUniqueName index="71" name="[Range].[Acc Code].&amp;[51411000]"/>
            <x15:cachedUniqueName index="72" name="[Range].[Acc Code].&amp;[52990000]"/>
            <x15:cachedUniqueName index="73" name="[Range].[Acc Code].&amp;[52991000]"/>
            <x15:cachedUniqueName index="74" name="[Range].[Acc Code].&amp;[52991020]"/>
            <x15:cachedUniqueName index="75" name="[Range].[Acc Code].&amp;[52991021]"/>
            <x15:cachedUniqueName index="76" name="[Range].[Acc Code].&amp;[55011312]"/>
            <x15:cachedUniqueName index="77" name="[Range].[Acc Code].&amp;[55011313]"/>
            <x15:cachedUniqueName index="78" name="[Range].[Acc Code].&amp;[55481000]"/>
            <x15:cachedUniqueName index="79" name="[Range].[Acc Code].&amp;[55501004]"/>
            <x15:cachedUniqueName index="80" name="[Range].[Acc Code].&amp;[41001000]"/>
            <x15:cachedUniqueName index="81" name="[Range].[Acc Code].&amp;[45009999]"/>
            <x15:cachedUniqueName index="82" name="[Range].[Acc Code].&amp;[61001014]"/>
            <x15:cachedUniqueName index="83" name="[Range].[Acc Code].&amp;[65091001]"/>
            <x15:cachedUniqueName index="84" name="[Range].[Acc Code].&amp;[65091002]"/>
          </x15:cachedUniqueNames>
        </ext>
      </extLst>
    </cacheField>
  </cacheFields>
  <cacheHierarchies count="15">
    <cacheHierarchy uniqueName="[Range].[Acc Code]" caption="Acc Code" attribute="1" defaultMemberUniqueName="[Range].[Acc Code].[All]" allUniqueName="[Range].[Acc Code].[All]" dimensionUniqueName="[Range]" displayFolder="" count="2" memberValueDatatype="20" unbalanced="0">
      <fieldsUsage count="2">
        <fieldUsage x="-1"/>
        <fieldUsage x="7"/>
      </fieldsUsage>
    </cacheHierarchy>
    <cacheHierarchy uniqueName="[Range].[Account Name]" caption="Account Name" attribute="1" defaultMemberUniqueName="[Range].[Account Name].[All]" allUniqueName="[Range].[Account Name].[All]" dimensionUniqueName="[Range]" displayFolder="" count="2" memberValueDatatype="130" unbalanced="0">
      <fieldsUsage count="2">
        <fieldUsage x="-1"/>
        <fieldUsage x="1"/>
      </fieldsUsage>
    </cacheHierarchy>
    <cacheHierarchy uniqueName="[Range].[Item]" caption="Item" attribute="1" defaultMemberUniqueName="[Range].[Item].[All]" allUniqueName="[Range].[Item].[All]" dimensionUniqueName="[Range]" displayFolder="" count="2" memberValueDatatype="130" unbalanced="0">
      <fieldsUsage count="2">
        <fieldUsage x="-1"/>
        <fieldUsage x="0"/>
      </fieldsUsage>
    </cacheHierarchy>
    <cacheHierarchy uniqueName="[Range].[Description]" caption="Description" attribute="1" defaultMemberUniqueName="[Range].[Description].[All]" allUniqueName="[Range].[Description].[All]" dimensionUniqueName="[Range]" displayFolder="" count="2" memberValueDatatype="130" unbalanced="0">
      <fieldsUsage count="2">
        <fieldUsage x="-1"/>
        <fieldUsage x="2"/>
      </fieldsUsage>
    </cacheHierarchy>
    <cacheHierarchy uniqueName="[Range].[Team 1]" caption="Team 1" attribute="1" defaultMemberUniqueName="[Range].[Team 1].[All]" allUniqueName="[Range].[Team 1].[All]" dimensionUniqueName="[Range]" displayFolder="" count="0" memberValueDatatype="5" unbalanced="0"/>
    <cacheHierarchy uniqueName="[Range].[Team 2]" caption="Team 2" attribute="1" defaultMemberUniqueName="[Range].[Team 2].[All]" allUniqueName="[Range].[Team 2].[All]" dimensionUniqueName="[Range]" displayFolder="" count="0" memberValueDatatype="5" unbalanced="0"/>
    <cacheHierarchy uniqueName="[Range].[Team 3]" caption="Team 3" attribute="1" defaultMemberUniqueName="[Range].[Team 3].[All]" allUniqueName="[Range].[Team 3].[All]" dimensionUniqueName="[Range]" displayFolder="" count="0" memberValueDatatype="5" unbalanced="0"/>
    <cacheHierarchy uniqueName="[Range].[Team 4]" caption="Team 4" attribute="1" defaultMemberUniqueName="[Range].[Team 4].[All]" allUniqueName="[Range].[Team 4].[All]" dimensionUniqueName="[Range]" displayFolder="" count="0" memberValueDatatype="5" unbalanced="0"/>
    <cacheHierarchy uniqueName="[Measures].[__XL_Count Range]" caption="__XL_Count Range" measure="1" displayFolder="" measureGroup="Range" count="0" hidden="1"/>
    <cacheHierarchy uniqueName="[Measures].[__No measures defined]" caption="__No measures defined" measure="1" displayFolder="" count="0" hidden="1"/>
    <cacheHierarchy uniqueName="[Measures].[Sum of Acc Code]" caption="Sum of Acc Code" measure="1" displayFolder="" measureGroup="Range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Sum of Team 1]" caption="Sum of Team 1" measure="1" displayFolder="" measureGroup="Range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Sum of Team 2]" caption="Sum of Team 2" measure="1" displayFolder="" measureGroup="Range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um of Team 3]" caption="Sum of Team 3" measure="1" displayFolder="" measureGroup="Range" count="0" oneField="1" hidden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um of Team 4]" caption="Sum of Team 4" measure="1" displayFolder="" measureGroup="Range" count="0" oneField="1" hidden="1">
      <fieldsUsage count="1">
        <fieldUsage x="6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</cacheHierarchies>
  <kpis count="0"/>
  <dimensions count="2">
    <dimension measure="1" name="Measures" uniqueName="[Measures]" caption="Measures"/>
    <dimension name="Range" uniqueName="[Range]" caption="Range"/>
  </dimensions>
  <measureGroups count="1">
    <measureGroup name="Range" caption="Ran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8AE8D64-4370-4602-B751-06D32A61D97B}" name="PivotTable1" cacheId="177" applyNumberFormats="0" applyBorderFormats="0" applyFontFormats="0" applyPatternFormats="0" applyAlignmentFormats="0" applyWidthHeightFormats="1" dataCaption="Values" updatedVersion="6" minRefreshableVersion="3" showDrill="0" useAutoFormatting="1" subtotalHiddenItems="1" itemPrintTitles="1" createdVersion="6" indent="0" rowHeaderCaption="Item">
  <location ref="B3:I113" firstHeaderRow="0" firstDataRow="1" firstDataCol="4"/>
  <pivotFields count="8">
    <pivotField axis="axisRow" allDrilled="1" outline="0" showAll="0" sortType="ascending" defaultSubtotal="0" defaultAttributeDrillState="1">
      <items count="46"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0"/>
      </items>
    </pivotField>
    <pivotField axis="axisRow" allDrilled="1" outline="0" showAll="0" dataSourceSort="1" defaultSubtotal="0" defaultAttributeDrillState="1">
      <items count="8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</items>
    </pivotField>
    <pivotField axis="axisRow" allDrilled="1" outline="0" showAll="0" dataSourceSort="1" defaultAttributeDrillState="1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dataField="1" showAll="0"/>
    <pivotField dataField="1" showAll="0"/>
    <pivotField dataField="1" showAll="0"/>
    <pivotField dataField="1" showAll="0"/>
    <pivotField axis="axisRow" allDrilled="1" outline="0" showAll="0" dataSourceSort="1" defaultSubtotal="0" defaultAttributeDrillState="1">
      <items count="8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</items>
    </pivotField>
  </pivotFields>
  <rowFields count="4">
    <field x="0"/>
    <field x="2"/>
    <field x="7"/>
    <field x="1"/>
  </rowFields>
  <rowItems count="110">
    <i>
      <x v="22"/>
      <x v="1"/>
      <x v="1"/>
      <x v="1"/>
    </i>
    <i r="2">
      <x v="2"/>
      <x v="2"/>
    </i>
    <i r="2">
      <x v="3"/>
      <x v="3"/>
    </i>
    <i r="2">
      <x v="4"/>
      <x v="4"/>
    </i>
    <i t="default" r="1">
      <x v="1"/>
    </i>
    <i>
      <x v="23"/>
      <x v="2"/>
      <x v="5"/>
      <x v="5"/>
    </i>
    <i t="default" r="1">
      <x v="2"/>
    </i>
    <i>
      <x v="24"/>
      <x v="3"/>
      <x v="6"/>
      <x v="6"/>
    </i>
    <i t="default" r="1">
      <x v="3"/>
    </i>
    <i>
      <x v="25"/>
      <x v="4"/>
      <x v="7"/>
      <x v="7"/>
    </i>
    <i r="2">
      <x v="8"/>
      <x v="8"/>
    </i>
    <i r="2">
      <x v="9"/>
      <x v="9"/>
    </i>
    <i r="2">
      <x v="10"/>
      <x v="10"/>
    </i>
    <i r="2">
      <x v="11"/>
      <x v="11"/>
    </i>
    <i r="2">
      <x v="12"/>
      <x v="12"/>
    </i>
    <i r="2">
      <x v="13"/>
      <x v="13"/>
    </i>
    <i r="2">
      <x v="14"/>
      <x v="14"/>
    </i>
    <i r="2">
      <x v="15"/>
      <x v="15"/>
    </i>
    <i t="default" r="1">
      <x v="4"/>
    </i>
    <i>
      <x v="26"/>
      <x v="5"/>
      <x v="16"/>
      <x v="16"/>
    </i>
    <i t="default" r="1">
      <x v="5"/>
    </i>
    <i>
      <x v="27"/>
      <x v="6"/>
      <x v="17"/>
      <x v="17"/>
    </i>
    <i r="2">
      <x v="18"/>
      <x v="18"/>
    </i>
    <i r="2">
      <x v="19"/>
      <x v="19"/>
    </i>
    <i r="2">
      <x v="20"/>
      <x v="20"/>
    </i>
    <i t="default" r="1">
      <x v="6"/>
    </i>
    <i>
      <x v="28"/>
      <x v="7"/>
      <x v="21"/>
      <x v="21"/>
    </i>
    <i r="2">
      <x v="22"/>
      <x v="22"/>
    </i>
    <i r="2">
      <x v="23"/>
      <x v="23"/>
    </i>
    <i r="2">
      <x v="24"/>
      <x v="24"/>
    </i>
    <i r="2">
      <x v="25"/>
      <x v="25"/>
    </i>
    <i r="2">
      <x v="26"/>
      <x v="26"/>
    </i>
    <i r="2">
      <x v="27"/>
      <x v="27"/>
    </i>
    <i t="default" r="1">
      <x v="7"/>
    </i>
    <i>
      <x v="29"/>
      <x v="8"/>
      <x v="28"/>
      <x v="28"/>
    </i>
    <i r="2">
      <x v="29"/>
      <x v="29"/>
    </i>
    <i r="2">
      <x v="30"/>
      <x v="30"/>
    </i>
    <i r="2">
      <x v="31"/>
      <x v="31"/>
    </i>
    <i t="default" r="1">
      <x v="8"/>
    </i>
    <i>
      <x v="30"/>
      <x v="9"/>
      <x v="32"/>
      <x v="32"/>
    </i>
    <i t="default" r="1">
      <x v="9"/>
    </i>
    <i>
      <x v="31"/>
      <x v="10"/>
      <x v="33"/>
      <x v="33"/>
    </i>
    <i t="default" r="1">
      <x v="10"/>
    </i>
    <i>
      <x v="32"/>
      <x v="11"/>
      <x v="34"/>
      <x v="34"/>
    </i>
    <i r="2">
      <x v="35"/>
      <x v="35"/>
    </i>
    <i r="2">
      <x v="36"/>
      <x v="36"/>
    </i>
    <i r="2">
      <x v="37"/>
      <x v="37"/>
    </i>
    <i r="2">
      <x v="38"/>
      <x v="38"/>
    </i>
    <i r="2">
      <x v="39"/>
      <x v="39"/>
    </i>
    <i t="default" r="1">
      <x v="11"/>
    </i>
    <i>
      <x v="33"/>
      <x v="12"/>
      <x v="40"/>
      <x v="40"/>
    </i>
    <i r="2">
      <x v="41"/>
      <x v="41"/>
    </i>
    <i r="2">
      <x v="42"/>
      <x v="42"/>
    </i>
    <i r="2">
      <x v="43"/>
      <x v="43"/>
    </i>
    <i t="default" r="1">
      <x v="12"/>
    </i>
    <i>
      <x v="34"/>
      <x v="13"/>
      <x v="44"/>
      <x v="44"/>
    </i>
    <i r="2">
      <x v="45"/>
      <x v="45"/>
    </i>
    <i r="2">
      <x v="46"/>
      <x v="46"/>
    </i>
    <i r="2">
      <x v="47"/>
      <x v="47"/>
    </i>
    <i t="default" r="1">
      <x v="13"/>
    </i>
    <i>
      <x v="35"/>
      <x v="14"/>
      <x v="48"/>
      <x v="48"/>
    </i>
    <i r="2">
      <x v="49"/>
      <x v="49"/>
    </i>
    <i r="2">
      <x v="50"/>
      <x v="39"/>
    </i>
    <i r="2">
      <x v="51"/>
      <x v="50"/>
    </i>
    <i r="2">
      <x v="52"/>
      <x v="51"/>
    </i>
    <i r="2">
      <x v="53"/>
      <x v="52"/>
    </i>
    <i r="2">
      <x v="54"/>
      <x v="53"/>
    </i>
    <i r="2">
      <x v="55"/>
      <x v="54"/>
    </i>
    <i t="default" r="1">
      <x v="14"/>
    </i>
    <i>
      <x v="36"/>
      <x v="14"/>
      <x v="56"/>
      <x v="55"/>
    </i>
    <i r="2">
      <x v="57"/>
      <x v="56"/>
    </i>
    <i r="2">
      <x v="58"/>
      <x v="57"/>
    </i>
    <i t="default" r="1">
      <x v="14"/>
    </i>
    <i>
      <x v="37"/>
      <x v="15"/>
      <x v="59"/>
      <x v="58"/>
    </i>
    <i r="2">
      <x v="60"/>
      <x v="59"/>
    </i>
    <i r="2">
      <x v="61"/>
      <x v="60"/>
    </i>
    <i t="default" r="1">
      <x v="15"/>
    </i>
    <i>
      <x v="38"/>
      <x v="16"/>
      <x v="62"/>
      <x v="61"/>
    </i>
    <i t="default" r="1">
      <x v="16"/>
    </i>
    <i>
      <x v="39"/>
      <x v="17"/>
      <x v="63"/>
      <x v="62"/>
    </i>
    <i r="2">
      <x v="64"/>
      <x v="63"/>
    </i>
    <i t="default" r="1">
      <x v="17"/>
    </i>
    <i>
      <x v="40"/>
      <x v="18"/>
      <x v="65"/>
      <x v="64"/>
    </i>
    <i r="2">
      <x v="66"/>
      <x v="65"/>
    </i>
    <i r="2">
      <x v="67"/>
      <x v="66"/>
    </i>
    <i t="default" r="1">
      <x v="18"/>
    </i>
    <i>
      <x v="41"/>
      <x v="19"/>
      <x v="68"/>
      <x v="67"/>
    </i>
    <i t="default" r="1">
      <x v="19"/>
    </i>
    <i>
      <x v="42"/>
      <x v="20"/>
      <x v="69"/>
      <x v="68"/>
    </i>
    <i r="2">
      <x v="70"/>
      <x v="69"/>
    </i>
    <i r="2">
      <x v="71"/>
      <x v="70"/>
    </i>
    <i r="2">
      <x v="72"/>
      <x v="71"/>
    </i>
    <i r="2">
      <x v="73"/>
      <x v="72"/>
    </i>
    <i r="2">
      <x v="74"/>
      <x v="73"/>
    </i>
    <i r="2">
      <x v="75"/>
      <x v="74"/>
    </i>
    <i t="default" r="1">
      <x v="20"/>
    </i>
    <i>
      <x v="43"/>
      <x v="21"/>
      <x v="76"/>
      <x v="75"/>
    </i>
    <i r="2">
      <x v="77"/>
      <x v="76"/>
    </i>
    <i r="2">
      <x v="78"/>
      <x v="77"/>
    </i>
    <i r="2">
      <x v="79"/>
      <x v="78"/>
    </i>
    <i t="default" r="1">
      <x v="21"/>
    </i>
    <i>
      <x v="44"/>
      <x v="22"/>
      <x v="80"/>
      <x v="79"/>
    </i>
    <i r="2">
      <x v="81"/>
      <x v="80"/>
    </i>
    <i r="2">
      <x v="82"/>
      <x v="81"/>
    </i>
    <i r="2">
      <x v="83"/>
      <x v="82"/>
    </i>
    <i r="2">
      <x v="84"/>
      <x v="83"/>
    </i>
    <i t="default" r="1">
      <x v="22"/>
    </i>
    <i>
      <x v="45"/>
      <x/>
      <x/>
      <x/>
    </i>
    <i t="default" r="1"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Team 1" fld="3" baseField="0" baseItem="0"/>
    <dataField name="Sum of Team 2" fld="4" baseField="0" baseItem="0"/>
    <dataField name="Sum of Team 3" fld="5" baseField="0" baseItem="0"/>
    <dataField name="Sum of Team 4" fld="6" baseField="0" baseItem="0"/>
  </dataFields>
  <formats count="720">
    <format dxfId="2601">
      <pivotArea type="all" dataOnly="0" outline="0" fieldPosition="0"/>
    </format>
    <format dxfId="2602">
      <pivotArea outline="0" collapsedLevelsAreSubtotals="1" fieldPosition="0"/>
    </format>
    <format dxfId="2603">
      <pivotArea field="0" type="button" dataOnly="0" labelOnly="1" outline="0" axis="axisRow" fieldPosition="0"/>
    </format>
    <format dxfId="2604">
      <pivotArea dataOnly="0" labelOnly="1" fieldPosition="0">
        <references count="1">
          <reference field="0" count="0"/>
        </references>
      </pivotArea>
    </format>
    <format dxfId="2605">
      <pivotArea dataOnly="0" labelOnly="1" grandRow="1" outline="0" fieldPosition="0"/>
    </format>
    <format dxfId="2606">
      <pivotArea dataOnly="0" labelOnly="1" fieldPosition="0">
        <references count="2">
          <reference field="0" count="1" selected="0">
            <x v="45"/>
          </reference>
          <reference field="2" count="1">
            <x v="0"/>
          </reference>
        </references>
      </pivotArea>
    </format>
    <format dxfId="2607">
      <pivotArea dataOnly="0" labelOnly="1"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  <format dxfId="2608">
      <pivotArea dataOnly="0" labelOnly="1" fieldPosition="0">
        <references count="2">
          <reference field="0" count="1" selected="0">
            <x v="1"/>
          </reference>
          <reference field="2" count="1">
            <x v="10"/>
          </reference>
        </references>
      </pivotArea>
    </format>
    <format dxfId="2609">
      <pivotArea dataOnly="0" labelOnly="1" fieldPosition="0">
        <references count="2">
          <reference field="0" count="1" selected="0">
            <x v="2"/>
          </reference>
          <reference field="2" count="1">
            <x v="18"/>
          </reference>
        </references>
      </pivotArea>
    </format>
    <format dxfId="2610">
      <pivotArea dataOnly="0" labelOnly="1" fieldPosition="0">
        <references count="2">
          <reference field="0" count="1" selected="0">
            <x v="3"/>
          </reference>
          <reference field="2" count="1">
            <x v="19"/>
          </reference>
        </references>
      </pivotArea>
    </format>
    <format dxfId="2611">
      <pivotArea dataOnly="0" labelOnly="1" fieldPosition="0">
        <references count="2">
          <reference field="0" count="1" selected="0">
            <x v="4"/>
          </reference>
          <reference field="2" count="1">
            <x v="20"/>
          </reference>
        </references>
      </pivotArea>
    </format>
    <format dxfId="2612">
      <pivotArea dataOnly="0" labelOnly="1" fieldPosition="0">
        <references count="2">
          <reference field="0" count="1" selected="0">
            <x v="5"/>
          </reference>
          <reference field="2" count="1">
            <x v="21"/>
          </reference>
        </references>
      </pivotArea>
    </format>
    <format dxfId="2613">
      <pivotArea dataOnly="0" labelOnly="1" fieldPosition="0">
        <references count="2">
          <reference field="0" count="1" selected="0">
            <x v="6"/>
          </reference>
          <reference field="2" count="1">
            <x v="22"/>
          </reference>
        </references>
      </pivotArea>
    </format>
    <format dxfId="2614">
      <pivotArea dataOnly="0" labelOnly="1" fieldPosition="0">
        <references count="2">
          <reference field="0" count="1" selected="0">
            <x v="7"/>
          </reference>
          <reference field="2" count="1">
            <x v="2"/>
          </reference>
        </references>
      </pivotArea>
    </format>
    <format dxfId="2615">
      <pivotArea dataOnly="0" labelOnly="1" fieldPosition="0">
        <references count="2">
          <reference field="0" count="1" selected="0">
            <x v="8"/>
          </reference>
          <reference field="2" count="1">
            <x v="3"/>
          </reference>
        </references>
      </pivotArea>
    </format>
    <format dxfId="2616">
      <pivotArea dataOnly="0" labelOnly="1" fieldPosition="0">
        <references count="2">
          <reference field="0" count="1" selected="0">
            <x v="9"/>
          </reference>
          <reference field="2" count="1">
            <x v="4"/>
          </reference>
        </references>
      </pivotArea>
    </format>
    <format dxfId="2617">
      <pivotArea dataOnly="0" labelOnly="1" fieldPosition="0">
        <references count="2">
          <reference field="0" count="1" selected="0">
            <x v="10"/>
          </reference>
          <reference field="2" count="1">
            <x v="5"/>
          </reference>
        </references>
      </pivotArea>
    </format>
    <format dxfId="2618">
      <pivotArea dataOnly="0" labelOnly="1" fieldPosition="0">
        <references count="2">
          <reference field="0" count="1" selected="0">
            <x v="11"/>
          </reference>
          <reference field="2" count="1">
            <x v="6"/>
          </reference>
        </references>
      </pivotArea>
    </format>
    <format dxfId="2619">
      <pivotArea dataOnly="0" labelOnly="1" fieldPosition="0">
        <references count="2">
          <reference field="0" count="1" selected="0">
            <x v="12"/>
          </reference>
          <reference field="2" count="1">
            <x v="7"/>
          </reference>
        </references>
      </pivotArea>
    </format>
    <format dxfId="2620">
      <pivotArea dataOnly="0" labelOnly="1" fieldPosition="0">
        <references count="2">
          <reference field="0" count="1" selected="0">
            <x v="13"/>
          </reference>
          <reference field="2" count="1">
            <x v="8"/>
          </reference>
        </references>
      </pivotArea>
    </format>
    <format dxfId="2621">
      <pivotArea dataOnly="0" labelOnly="1" fieldPosition="0">
        <references count="2">
          <reference field="0" count="1" selected="0">
            <x v="14"/>
          </reference>
          <reference field="2" count="1">
            <x v="9"/>
          </reference>
        </references>
      </pivotArea>
    </format>
    <format dxfId="2622">
      <pivotArea dataOnly="0" labelOnly="1" fieldPosition="0">
        <references count="2">
          <reference field="0" count="1" selected="0">
            <x v="15"/>
          </reference>
          <reference field="2" count="1">
            <x v="11"/>
          </reference>
        </references>
      </pivotArea>
    </format>
    <format dxfId="2623">
      <pivotArea dataOnly="0" labelOnly="1" fieldPosition="0">
        <references count="2">
          <reference field="0" count="1" selected="0">
            <x v="16"/>
          </reference>
          <reference field="2" count="1">
            <x v="12"/>
          </reference>
        </references>
      </pivotArea>
    </format>
    <format dxfId="2624">
      <pivotArea dataOnly="0" labelOnly="1" fieldPosition="0">
        <references count="2">
          <reference field="0" count="1" selected="0">
            <x v="17"/>
          </reference>
          <reference field="2" count="1">
            <x v="13"/>
          </reference>
        </references>
      </pivotArea>
    </format>
    <format dxfId="2625">
      <pivotArea dataOnly="0" labelOnly="1" fieldPosition="0">
        <references count="2">
          <reference field="0" count="1" selected="0">
            <x v="18"/>
          </reference>
          <reference field="2" count="1">
            <x v="14"/>
          </reference>
        </references>
      </pivotArea>
    </format>
    <format dxfId="2626">
      <pivotArea dataOnly="0" labelOnly="1" fieldPosition="0">
        <references count="2">
          <reference field="0" count="1" selected="0">
            <x v="19"/>
          </reference>
          <reference field="2" count="1">
            <x v="15"/>
          </reference>
        </references>
      </pivotArea>
    </format>
    <format dxfId="2627">
      <pivotArea dataOnly="0" labelOnly="1" fieldPosition="0">
        <references count="2">
          <reference field="0" count="1" selected="0">
            <x v="20"/>
          </reference>
          <reference field="2" count="1">
            <x v="16"/>
          </reference>
        </references>
      </pivotArea>
    </format>
    <format dxfId="2628">
      <pivotArea dataOnly="0" labelOnly="1" fieldPosition="0">
        <references count="2">
          <reference field="0" count="1" selected="0">
            <x v="21"/>
          </reference>
          <reference field="2" count="1">
            <x v="17"/>
          </reference>
        </references>
      </pivotArea>
    </format>
    <format dxfId="2629">
      <pivotArea dataOnly="0" labelOnly="1" fieldPosition="0">
        <references count="3">
          <reference field="0" count="1" selected="0">
            <x v="45"/>
          </reference>
          <reference field="1" count="1">
            <x v="0"/>
          </reference>
          <reference field="2" count="1" selected="0">
            <x v="0"/>
          </reference>
        </references>
      </pivotArea>
    </format>
    <format dxfId="2630">
      <pivotArea dataOnly="0" labelOnly="1" fieldPosition="0">
        <references count="3">
          <reference field="0" count="1" selected="0">
            <x v="0"/>
          </reference>
          <reference field="1" count="4">
            <x v="1"/>
            <x v="2"/>
            <x v="3"/>
            <x v="4"/>
          </reference>
          <reference field="2" count="1" selected="0">
            <x v="1"/>
          </reference>
        </references>
      </pivotArea>
    </format>
    <format dxfId="2631">
      <pivotArea dataOnly="0" labelOnly="1" fieldPosition="0">
        <references count="3">
          <reference field="0" count="1" selected="0">
            <x v="1"/>
          </reference>
          <reference field="1" count="1">
            <x v="33"/>
          </reference>
          <reference field="2" count="1" selected="0">
            <x v="10"/>
          </reference>
        </references>
      </pivotArea>
    </format>
    <format dxfId="2632">
      <pivotArea dataOnly="0" labelOnly="1" fieldPosition="0">
        <references count="3">
          <reference field="0" count="1" selected="0">
            <x v="2"/>
          </reference>
          <reference field="1" count="2">
            <x v="64"/>
            <x v="65"/>
          </reference>
          <reference field="2" count="1" selected="0">
            <x v="18"/>
          </reference>
        </references>
      </pivotArea>
    </format>
    <format dxfId="2633">
      <pivotArea dataOnly="0" labelOnly="1" fieldPosition="0">
        <references count="3">
          <reference field="0" count="1" selected="0">
            <x v="3"/>
          </reference>
          <reference field="1" count="1">
            <x v="67"/>
          </reference>
          <reference field="2" count="1" selected="0">
            <x v="19"/>
          </reference>
        </references>
      </pivotArea>
    </format>
    <format dxfId="2634">
      <pivotArea dataOnly="0" labelOnly="1" fieldPosition="0">
        <references count="3">
          <reference field="0" count="1" selected="0">
            <x v="4"/>
          </reference>
          <reference field="1" count="3">
            <x v="68"/>
            <x v="69"/>
            <x v="70"/>
          </reference>
          <reference field="2" count="1" selected="0">
            <x v="20"/>
          </reference>
        </references>
      </pivotArea>
    </format>
    <format dxfId="2635">
      <pivotArea dataOnly="0" labelOnly="1" fieldPosition="0">
        <references count="3">
          <reference field="0" count="1" selected="0">
            <x v="5"/>
          </reference>
          <reference field="1" count="4">
            <x v="75"/>
            <x v="76"/>
            <x v="77"/>
            <x v="78"/>
          </reference>
          <reference field="2" count="1" selected="0">
            <x v="21"/>
          </reference>
        </references>
      </pivotArea>
    </format>
    <format dxfId="2636">
      <pivotArea dataOnly="0" labelOnly="1" fieldPosition="0">
        <references count="3">
          <reference field="0" count="1" selected="0">
            <x v="6"/>
          </reference>
          <reference field="1" count="5">
            <x v="79"/>
            <x v="80"/>
            <x v="81"/>
            <x v="82"/>
            <x v="83"/>
          </reference>
          <reference field="2" count="1" selected="0">
            <x v="22"/>
          </reference>
        </references>
      </pivotArea>
    </format>
    <format dxfId="2637">
      <pivotArea dataOnly="0" labelOnly="1" fieldPosition="0">
        <references count="3">
          <reference field="0" count="1" selected="0">
            <x v="7"/>
          </reference>
          <reference field="1" count="1">
            <x v="5"/>
          </reference>
          <reference field="2" count="1" selected="0">
            <x v="2"/>
          </reference>
        </references>
      </pivotArea>
    </format>
    <format dxfId="2638">
      <pivotArea dataOnly="0" labelOnly="1" fieldPosition="0">
        <references count="3">
          <reference field="0" count="1" selected="0">
            <x v="8"/>
          </reference>
          <reference field="1" count="1">
            <x v="6"/>
          </reference>
          <reference field="2" count="1" selected="0">
            <x v="3"/>
          </reference>
        </references>
      </pivotArea>
    </format>
    <format dxfId="2639">
      <pivotArea dataOnly="0" labelOnly="1" fieldPosition="0">
        <references count="3">
          <reference field="0" count="1" selected="0">
            <x v="9"/>
          </reference>
          <reference field="1" count="14">
            <x v="7"/>
            <x v="8"/>
            <x v="9"/>
            <x v="10"/>
            <x v="11"/>
            <x v="12"/>
            <x v="14"/>
            <x v="15"/>
            <x v="48"/>
            <x v="49"/>
            <x v="71"/>
            <x v="72"/>
            <x v="73"/>
            <x v="74"/>
          </reference>
          <reference field="2" count="1" selected="0">
            <x v="4"/>
          </reference>
        </references>
      </pivotArea>
    </format>
    <format dxfId="2640">
      <pivotArea dataOnly="0" labelOnly="1" fieldPosition="0">
        <references count="3">
          <reference field="0" count="1" selected="0">
            <x v="10"/>
          </reference>
          <reference field="1" count="1">
            <x v="16"/>
          </reference>
          <reference field="2" count="1" selected="0">
            <x v="5"/>
          </reference>
        </references>
      </pivotArea>
    </format>
    <format dxfId="2641">
      <pivotArea dataOnly="0" labelOnly="1" fieldPosition="0">
        <references count="3">
          <reference field="0" count="1" selected="0">
            <x v="11"/>
          </reference>
          <reference field="1" count="2">
            <x v="17"/>
            <x v="18"/>
          </reference>
          <reference field="2" count="1" selected="0">
            <x v="6"/>
          </reference>
        </references>
      </pivotArea>
    </format>
    <format dxfId="2642">
      <pivotArea dataOnly="0" labelOnly="1" fieldPosition="0">
        <references count="3">
          <reference field="0" count="1" selected="0">
            <x v="12"/>
          </reference>
          <reference field="1" count="5">
            <x v="23"/>
            <x v="24"/>
            <x v="25"/>
            <x v="26"/>
            <x v="27"/>
          </reference>
          <reference field="2" count="1" selected="0">
            <x v="7"/>
          </reference>
        </references>
      </pivotArea>
    </format>
    <format dxfId="2643">
      <pivotArea dataOnly="0" labelOnly="1" fieldPosition="0">
        <references count="3">
          <reference field="0" count="1" selected="0">
            <x v="13"/>
          </reference>
          <reference field="1" count="2">
            <x v="28"/>
            <x v="29"/>
          </reference>
          <reference field="2" count="1" selected="0">
            <x v="8"/>
          </reference>
        </references>
      </pivotArea>
    </format>
    <format dxfId="2644">
      <pivotArea dataOnly="0" labelOnly="1" fieldPosition="0">
        <references count="3">
          <reference field="0" count="1" selected="0">
            <x v="14"/>
          </reference>
          <reference field="1" count="1">
            <x v="32"/>
          </reference>
          <reference field="2" count="1" selected="0">
            <x v="9"/>
          </reference>
        </references>
      </pivotArea>
    </format>
    <format dxfId="2645">
      <pivotArea dataOnly="0" labelOnly="1" fieldPosition="0">
        <references count="3">
          <reference field="0" count="1" selected="0">
            <x v="15"/>
          </reference>
          <reference field="1" count="5">
            <x v="34"/>
            <x v="35"/>
            <x v="36"/>
            <x v="37"/>
            <x v="38"/>
          </reference>
          <reference field="2" count="1" selected="0">
            <x v="11"/>
          </reference>
        </references>
      </pivotArea>
    </format>
    <format dxfId="2646">
      <pivotArea dataOnly="0" labelOnly="1" fieldPosition="0">
        <references count="3">
          <reference field="0" count="1" selected="0">
            <x v="16"/>
          </reference>
          <reference field="1" count="4">
            <x v="40"/>
            <x v="41"/>
            <x v="42"/>
            <x v="43"/>
          </reference>
          <reference field="2" count="1" selected="0">
            <x v="12"/>
          </reference>
        </references>
      </pivotArea>
    </format>
    <format dxfId="2647">
      <pivotArea dataOnly="0" labelOnly="1" fieldPosition="0">
        <references count="3">
          <reference field="0" count="1" selected="0">
            <x v="17"/>
          </reference>
          <reference field="1" count="3">
            <x v="44"/>
            <x v="45"/>
            <x v="47"/>
          </reference>
          <reference field="2" count="1" selected="0">
            <x v="13"/>
          </reference>
        </references>
      </pivotArea>
    </format>
    <format dxfId="2648">
      <pivotArea dataOnly="0" labelOnly="1" fieldPosition="0">
        <references count="3">
          <reference field="0" count="1" selected="0">
            <x v="18"/>
          </reference>
          <reference field="1" count="8">
            <x v="50"/>
            <x v="51"/>
            <x v="52"/>
            <x v="53"/>
            <x v="54"/>
            <x v="55"/>
            <x v="56"/>
            <x v="57"/>
          </reference>
          <reference field="2" count="1" selected="0">
            <x v="14"/>
          </reference>
        </references>
      </pivotArea>
    </format>
    <format dxfId="2649">
      <pivotArea dataOnly="0" labelOnly="1" fieldPosition="0">
        <references count="3">
          <reference field="0" count="1" selected="0">
            <x v="19"/>
          </reference>
          <reference field="1" count="3">
            <x v="58"/>
            <x v="59"/>
            <x v="60"/>
          </reference>
          <reference field="2" count="1" selected="0">
            <x v="15"/>
          </reference>
        </references>
      </pivotArea>
    </format>
    <format dxfId="2650">
      <pivotArea dataOnly="0" labelOnly="1" fieldPosition="0">
        <references count="3">
          <reference field="0" count="1" selected="0">
            <x v="20"/>
          </reference>
          <reference field="1" count="1">
            <x v="61"/>
          </reference>
          <reference field="2" count="1" selected="0">
            <x v="16"/>
          </reference>
        </references>
      </pivotArea>
    </format>
    <format dxfId="2651">
      <pivotArea dataOnly="0" labelOnly="1" fieldPosition="0">
        <references count="3">
          <reference field="0" count="1" selected="0">
            <x v="21"/>
          </reference>
          <reference field="1" count="2">
            <x v="62"/>
            <x v="63"/>
          </reference>
          <reference field="2" count="1" selected="0">
            <x v="17"/>
          </reference>
        </references>
      </pivotArea>
    </format>
    <format dxfId="2652">
      <pivotArea dataOnly="0" outline="0" fieldPosition="0">
        <references count="1">
          <reference field="2" count="0" defaultSubtotal="1"/>
        </references>
      </pivotArea>
    </format>
    <format dxfId="2653">
      <pivotArea field="0" type="button" dataOnly="0" labelOnly="1" outline="0" axis="axisRow" fieldPosition="0"/>
    </format>
    <format dxfId="2654">
      <pivotArea field="2" type="button" dataOnly="0" labelOnly="1" outline="0" axis="axisRow" fieldPosition="1"/>
    </format>
    <format dxfId="2655">
      <pivotArea field="1" type="button" dataOnly="0" labelOnly="1" outline="0" axis="axisRow" fieldPosition="3"/>
    </format>
    <format dxfId="2656">
      <pivotArea field="0" type="button" dataOnly="0" labelOnly="1" outline="0" axis="axisRow" fieldPosition="0"/>
    </format>
    <format dxfId="2657">
      <pivotArea field="2" type="button" dataOnly="0" labelOnly="1" outline="0" axis="axisRow" fieldPosition="1"/>
    </format>
    <format dxfId="2658">
      <pivotArea field="1" type="button" dataOnly="0" labelOnly="1" outline="0" axis="axisRow" fieldPosition="3"/>
    </format>
    <format dxfId="2659">
      <pivotArea field="0" type="button" dataOnly="0" labelOnly="1" outline="0" axis="axisRow" fieldPosition="0"/>
    </format>
    <format dxfId="2660">
      <pivotArea field="2" type="button" dataOnly="0" labelOnly="1" outline="0" axis="axisRow" fieldPosition="1"/>
    </format>
    <format dxfId="2661">
      <pivotArea field="1" type="button" dataOnly="0" labelOnly="1" outline="0" axis="axisRow" fieldPosition="3"/>
    </format>
    <format dxfId="2662">
      <pivotArea field="0" type="button" dataOnly="0" labelOnly="1" outline="0" axis="axisRow" fieldPosition="0"/>
    </format>
    <format dxfId="2663">
      <pivotArea field="2" type="button" dataOnly="0" labelOnly="1" outline="0" axis="axisRow" fieldPosition="1"/>
    </format>
    <format dxfId="2664">
      <pivotArea field="1" type="button" dataOnly="0" labelOnly="1" outline="0" axis="axisRow" fieldPosition="3"/>
    </format>
    <format dxfId="2665">
      <pivotArea outline="0" collapsedLevelsAreSubtotals="1" fieldPosition="0"/>
    </format>
    <format dxfId="2666">
      <pivotArea outline="0" collapsedLevelsAreSubtotals="1" fieldPosition="0"/>
    </format>
    <format dxfId="2667">
      <pivotArea field="2" type="button" dataOnly="0" labelOnly="1" outline="0" axis="axisRow" fieldPosition="1"/>
    </format>
    <format dxfId="2668">
      <pivotArea field="1" type="button" dataOnly="0" labelOnly="1" outline="0" axis="axisRow" fieldPosition="3"/>
    </format>
    <format dxfId="2669">
      <pivotArea dataOnly="0" labelOnly="1" grandRow="1" outline="0" offset="B256:IV256" fieldPosition="0"/>
    </format>
    <format dxfId="2670">
      <pivotArea dataOnly="0" labelOnly="1"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  <format dxfId="2671">
      <pivotArea dataOnly="0" labelOnly="1" fieldPosition="0">
        <references count="2">
          <reference field="0" count="1" selected="0">
            <x v="0"/>
          </reference>
          <reference field="2" count="1" defaultSubtotal="1">
            <x v="1"/>
          </reference>
        </references>
      </pivotArea>
    </format>
    <format dxfId="2672">
      <pivotArea dataOnly="0" labelOnly="1" fieldPosition="0">
        <references count="2">
          <reference field="0" count="1" selected="0">
            <x v="1"/>
          </reference>
          <reference field="2" count="1">
            <x v="10"/>
          </reference>
        </references>
      </pivotArea>
    </format>
    <format dxfId="2673">
      <pivotArea dataOnly="0" labelOnly="1" fieldPosition="0">
        <references count="2">
          <reference field="0" count="1" selected="0">
            <x v="1"/>
          </reference>
          <reference field="2" count="1" defaultSubtotal="1">
            <x v="10"/>
          </reference>
        </references>
      </pivotArea>
    </format>
    <format dxfId="2674">
      <pivotArea dataOnly="0" labelOnly="1" fieldPosition="0">
        <references count="2">
          <reference field="0" count="1" selected="0">
            <x v="2"/>
          </reference>
          <reference field="2" count="1">
            <x v="18"/>
          </reference>
        </references>
      </pivotArea>
    </format>
    <format dxfId="2675">
      <pivotArea dataOnly="0" labelOnly="1" fieldPosition="0">
        <references count="2">
          <reference field="0" count="1" selected="0">
            <x v="2"/>
          </reference>
          <reference field="2" count="1" defaultSubtotal="1">
            <x v="18"/>
          </reference>
        </references>
      </pivotArea>
    </format>
    <format dxfId="2676">
      <pivotArea dataOnly="0" labelOnly="1" fieldPosition="0">
        <references count="2">
          <reference field="0" count="1" selected="0">
            <x v="3"/>
          </reference>
          <reference field="2" count="1">
            <x v="19"/>
          </reference>
        </references>
      </pivotArea>
    </format>
    <format dxfId="2677">
      <pivotArea dataOnly="0" labelOnly="1" fieldPosition="0">
        <references count="2">
          <reference field="0" count="1" selected="0">
            <x v="3"/>
          </reference>
          <reference field="2" count="1" defaultSubtotal="1">
            <x v="19"/>
          </reference>
        </references>
      </pivotArea>
    </format>
    <format dxfId="2678">
      <pivotArea dataOnly="0" labelOnly="1" fieldPosition="0">
        <references count="2">
          <reference field="0" count="1" selected="0">
            <x v="4"/>
          </reference>
          <reference field="2" count="1">
            <x v="20"/>
          </reference>
        </references>
      </pivotArea>
    </format>
    <format dxfId="2679">
      <pivotArea dataOnly="0" labelOnly="1" fieldPosition="0">
        <references count="2">
          <reference field="0" count="1" selected="0">
            <x v="4"/>
          </reference>
          <reference field="2" count="1" defaultSubtotal="1">
            <x v="20"/>
          </reference>
        </references>
      </pivotArea>
    </format>
    <format dxfId="2680">
      <pivotArea dataOnly="0" labelOnly="1" fieldPosition="0">
        <references count="2">
          <reference field="0" count="1" selected="0">
            <x v="5"/>
          </reference>
          <reference field="2" count="1">
            <x v="21"/>
          </reference>
        </references>
      </pivotArea>
    </format>
    <format dxfId="2681">
      <pivotArea dataOnly="0" labelOnly="1" fieldPosition="0">
        <references count="2">
          <reference field="0" count="1" selected="0">
            <x v="5"/>
          </reference>
          <reference field="2" count="1" defaultSubtotal="1">
            <x v="21"/>
          </reference>
        </references>
      </pivotArea>
    </format>
    <format dxfId="2682">
      <pivotArea dataOnly="0" labelOnly="1" fieldPosition="0">
        <references count="2">
          <reference field="0" count="1" selected="0">
            <x v="6"/>
          </reference>
          <reference field="2" count="1">
            <x v="22"/>
          </reference>
        </references>
      </pivotArea>
    </format>
    <format dxfId="2683">
      <pivotArea dataOnly="0" labelOnly="1" fieldPosition="0">
        <references count="2">
          <reference field="0" count="1" selected="0">
            <x v="6"/>
          </reference>
          <reference field="2" count="1" defaultSubtotal="1">
            <x v="22"/>
          </reference>
        </references>
      </pivotArea>
    </format>
    <format dxfId="2684">
      <pivotArea dataOnly="0" labelOnly="1" fieldPosition="0">
        <references count="2">
          <reference field="0" count="1" selected="0">
            <x v="7"/>
          </reference>
          <reference field="2" count="1">
            <x v="2"/>
          </reference>
        </references>
      </pivotArea>
    </format>
    <format dxfId="2685">
      <pivotArea dataOnly="0" labelOnly="1" fieldPosition="0">
        <references count="2">
          <reference field="0" count="1" selected="0">
            <x v="7"/>
          </reference>
          <reference field="2" count="1" defaultSubtotal="1">
            <x v="2"/>
          </reference>
        </references>
      </pivotArea>
    </format>
    <format dxfId="2686">
      <pivotArea dataOnly="0" labelOnly="1" fieldPosition="0">
        <references count="2">
          <reference field="0" count="1" selected="0">
            <x v="8"/>
          </reference>
          <reference field="2" count="1">
            <x v="3"/>
          </reference>
        </references>
      </pivotArea>
    </format>
    <format dxfId="2687">
      <pivotArea dataOnly="0" labelOnly="1" fieldPosition="0">
        <references count="2">
          <reference field="0" count="1" selected="0">
            <x v="8"/>
          </reference>
          <reference field="2" count="1" defaultSubtotal="1">
            <x v="3"/>
          </reference>
        </references>
      </pivotArea>
    </format>
    <format dxfId="2688">
      <pivotArea dataOnly="0" labelOnly="1" fieldPosition="0">
        <references count="2">
          <reference field="0" count="1" selected="0">
            <x v="9"/>
          </reference>
          <reference field="2" count="1">
            <x v="4"/>
          </reference>
        </references>
      </pivotArea>
    </format>
    <format dxfId="2689">
      <pivotArea dataOnly="0" labelOnly="1" fieldPosition="0">
        <references count="2">
          <reference field="0" count="1" selected="0">
            <x v="9"/>
          </reference>
          <reference field="2" count="1" defaultSubtotal="1">
            <x v="4"/>
          </reference>
        </references>
      </pivotArea>
    </format>
    <format dxfId="2690">
      <pivotArea dataOnly="0" labelOnly="1" fieldPosition="0">
        <references count="2">
          <reference field="0" count="1" selected="0">
            <x v="10"/>
          </reference>
          <reference field="2" count="1">
            <x v="5"/>
          </reference>
        </references>
      </pivotArea>
    </format>
    <format dxfId="2691">
      <pivotArea dataOnly="0" labelOnly="1" fieldPosition="0">
        <references count="2">
          <reference field="0" count="1" selected="0">
            <x v="10"/>
          </reference>
          <reference field="2" count="1" defaultSubtotal="1">
            <x v="5"/>
          </reference>
        </references>
      </pivotArea>
    </format>
    <format dxfId="2692">
      <pivotArea dataOnly="0" labelOnly="1" fieldPosition="0">
        <references count="2">
          <reference field="0" count="1" selected="0">
            <x v="11"/>
          </reference>
          <reference field="2" count="1">
            <x v="6"/>
          </reference>
        </references>
      </pivotArea>
    </format>
    <format dxfId="2693">
      <pivotArea dataOnly="0" labelOnly="1" fieldPosition="0">
        <references count="2">
          <reference field="0" count="1" selected="0">
            <x v="11"/>
          </reference>
          <reference field="2" count="1" defaultSubtotal="1">
            <x v="6"/>
          </reference>
        </references>
      </pivotArea>
    </format>
    <format dxfId="2694">
      <pivotArea dataOnly="0" labelOnly="1" fieldPosition="0">
        <references count="2">
          <reference field="0" count="1" selected="0">
            <x v="12"/>
          </reference>
          <reference field="2" count="1">
            <x v="7"/>
          </reference>
        </references>
      </pivotArea>
    </format>
    <format dxfId="2695">
      <pivotArea dataOnly="0" labelOnly="1" fieldPosition="0">
        <references count="2">
          <reference field="0" count="1" selected="0">
            <x v="12"/>
          </reference>
          <reference field="2" count="1" defaultSubtotal="1">
            <x v="7"/>
          </reference>
        </references>
      </pivotArea>
    </format>
    <format dxfId="2696">
      <pivotArea dataOnly="0" labelOnly="1" fieldPosition="0">
        <references count="2">
          <reference field="0" count="1" selected="0">
            <x v="13"/>
          </reference>
          <reference field="2" count="1">
            <x v="8"/>
          </reference>
        </references>
      </pivotArea>
    </format>
    <format dxfId="2697">
      <pivotArea dataOnly="0" labelOnly="1" fieldPosition="0">
        <references count="2">
          <reference field="0" count="1" selected="0">
            <x v="13"/>
          </reference>
          <reference field="2" count="1" defaultSubtotal="1">
            <x v="8"/>
          </reference>
        </references>
      </pivotArea>
    </format>
    <format dxfId="2698">
      <pivotArea dataOnly="0" labelOnly="1" fieldPosition="0">
        <references count="2">
          <reference field="0" count="1" selected="0">
            <x v="14"/>
          </reference>
          <reference field="2" count="1">
            <x v="9"/>
          </reference>
        </references>
      </pivotArea>
    </format>
    <format dxfId="2699">
      <pivotArea dataOnly="0" labelOnly="1" fieldPosition="0">
        <references count="2">
          <reference field="0" count="1" selected="0">
            <x v="14"/>
          </reference>
          <reference field="2" count="1" defaultSubtotal="1">
            <x v="9"/>
          </reference>
        </references>
      </pivotArea>
    </format>
    <format dxfId="2700">
      <pivotArea dataOnly="0" labelOnly="1" fieldPosition="0">
        <references count="2">
          <reference field="0" count="1" selected="0">
            <x v="15"/>
          </reference>
          <reference field="2" count="1">
            <x v="11"/>
          </reference>
        </references>
      </pivotArea>
    </format>
    <format dxfId="2701">
      <pivotArea dataOnly="0" labelOnly="1" fieldPosition="0">
        <references count="2">
          <reference field="0" count="1" selected="0">
            <x v="15"/>
          </reference>
          <reference field="2" count="1" defaultSubtotal="1">
            <x v="11"/>
          </reference>
        </references>
      </pivotArea>
    </format>
    <format dxfId="2702">
      <pivotArea dataOnly="0" labelOnly="1" fieldPosition="0">
        <references count="2">
          <reference field="0" count="1" selected="0">
            <x v="16"/>
          </reference>
          <reference field="2" count="1">
            <x v="12"/>
          </reference>
        </references>
      </pivotArea>
    </format>
    <format dxfId="2703">
      <pivotArea dataOnly="0" labelOnly="1" fieldPosition="0">
        <references count="2">
          <reference field="0" count="1" selected="0">
            <x v="16"/>
          </reference>
          <reference field="2" count="1" defaultSubtotal="1">
            <x v="12"/>
          </reference>
        </references>
      </pivotArea>
    </format>
    <format dxfId="2704">
      <pivotArea dataOnly="0" labelOnly="1" fieldPosition="0">
        <references count="2">
          <reference field="0" count="1" selected="0">
            <x v="17"/>
          </reference>
          <reference field="2" count="1">
            <x v="13"/>
          </reference>
        </references>
      </pivotArea>
    </format>
    <format dxfId="2705">
      <pivotArea dataOnly="0" labelOnly="1" fieldPosition="0">
        <references count="2">
          <reference field="0" count="1" selected="0">
            <x v="17"/>
          </reference>
          <reference field="2" count="1" defaultSubtotal="1">
            <x v="13"/>
          </reference>
        </references>
      </pivotArea>
    </format>
    <format dxfId="2706">
      <pivotArea dataOnly="0" labelOnly="1" fieldPosition="0">
        <references count="2">
          <reference field="0" count="1" selected="0">
            <x v="18"/>
          </reference>
          <reference field="2" count="1">
            <x v="14"/>
          </reference>
        </references>
      </pivotArea>
    </format>
    <format dxfId="2707">
      <pivotArea dataOnly="0" labelOnly="1" fieldPosition="0">
        <references count="2">
          <reference field="0" count="1" selected="0">
            <x v="18"/>
          </reference>
          <reference field="2" count="1" defaultSubtotal="1">
            <x v="14"/>
          </reference>
        </references>
      </pivotArea>
    </format>
    <format dxfId="2708">
      <pivotArea dataOnly="0" labelOnly="1" fieldPosition="0">
        <references count="2">
          <reference field="0" count="1" selected="0">
            <x v="19"/>
          </reference>
          <reference field="2" count="1">
            <x v="15"/>
          </reference>
        </references>
      </pivotArea>
    </format>
    <format dxfId="2709">
      <pivotArea dataOnly="0" labelOnly="1" fieldPosition="0">
        <references count="2">
          <reference field="0" count="1" selected="0">
            <x v="19"/>
          </reference>
          <reference field="2" count="1" defaultSubtotal="1">
            <x v="15"/>
          </reference>
        </references>
      </pivotArea>
    </format>
    <format dxfId="2710">
      <pivotArea dataOnly="0" labelOnly="1" fieldPosition="0">
        <references count="2">
          <reference field="0" count="1" selected="0">
            <x v="20"/>
          </reference>
          <reference field="2" count="1">
            <x v="16"/>
          </reference>
        </references>
      </pivotArea>
    </format>
    <format dxfId="2711">
      <pivotArea dataOnly="0" labelOnly="1" fieldPosition="0">
        <references count="2">
          <reference field="0" count="1" selected="0">
            <x v="20"/>
          </reference>
          <reference field="2" count="1" defaultSubtotal="1">
            <x v="16"/>
          </reference>
        </references>
      </pivotArea>
    </format>
    <format dxfId="2712">
      <pivotArea dataOnly="0" labelOnly="1" fieldPosition="0">
        <references count="2">
          <reference field="0" count="1" selected="0">
            <x v="21"/>
          </reference>
          <reference field="2" count="1">
            <x v="17"/>
          </reference>
        </references>
      </pivotArea>
    </format>
    <format dxfId="2713">
      <pivotArea dataOnly="0" labelOnly="1" fieldPosition="0">
        <references count="2">
          <reference field="0" count="1" selected="0">
            <x v="21"/>
          </reference>
          <reference field="2" count="1" defaultSubtotal="1">
            <x v="17"/>
          </reference>
        </references>
      </pivotArea>
    </format>
    <format dxfId="2714">
      <pivotArea dataOnly="0" labelOnly="1" fieldPosition="0">
        <references count="3">
          <reference field="0" count="1" selected="0">
            <x v="0"/>
          </reference>
          <reference field="1" count="4">
            <x v="1"/>
            <x v="2"/>
            <x v="3"/>
            <x v="4"/>
          </reference>
          <reference field="2" count="1" selected="0">
            <x v="1"/>
          </reference>
        </references>
      </pivotArea>
    </format>
    <format dxfId="2715">
      <pivotArea dataOnly="0" labelOnly="1" fieldPosition="0">
        <references count="3">
          <reference field="0" count="1" selected="0">
            <x v="1"/>
          </reference>
          <reference field="1" count="1">
            <x v="33"/>
          </reference>
          <reference field="2" count="1" selected="0">
            <x v="10"/>
          </reference>
        </references>
      </pivotArea>
    </format>
    <format dxfId="2716">
      <pivotArea dataOnly="0" labelOnly="1" fieldPosition="0">
        <references count="3">
          <reference field="0" count="1" selected="0">
            <x v="2"/>
          </reference>
          <reference field="1" count="2">
            <x v="64"/>
            <x v="65"/>
          </reference>
          <reference field="2" count="1" selected="0">
            <x v="18"/>
          </reference>
        </references>
      </pivotArea>
    </format>
    <format dxfId="2717">
      <pivotArea dataOnly="0" labelOnly="1" fieldPosition="0">
        <references count="3">
          <reference field="0" count="1" selected="0">
            <x v="3"/>
          </reference>
          <reference field="1" count="1">
            <x v="67"/>
          </reference>
          <reference field="2" count="1" selected="0">
            <x v="19"/>
          </reference>
        </references>
      </pivotArea>
    </format>
    <format dxfId="2718">
      <pivotArea dataOnly="0" labelOnly="1" fieldPosition="0">
        <references count="3">
          <reference field="0" count="1" selected="0">
            <x v="4"/>
          </reference>
          <reference field="1" count="3">
            <x v="68"/>
            <x v="69"/>
            <x v="70"/>
          </reference>
          <reference field="2" count="1" selected="0">
            <x v="20"/>
          </reference>
        </references>
      </pivotArea>
    </format>
    <format dxfId="2719">
      <pivotArea dataOnly="0" labelOnly="1" fieldPosition="0">
        <references count="3">
          <reference field="0" count="1" selected="0">
            <x v="5"/>
          </reference>
          <reference field="1" count="4">
            <x v="75"/>
            <x v="76"/>
            <x v="77"/>
            <x v="78"/>
          </reference>
          <reference field="2" count="1" selected="0">
            <x v="21"/>
          </reference>
        </references>
      </pivotArea>
    </format>
    <format dxfId="2720">
      <pivotArea dataOnly="0" labelOnly="1" fieldPosition="0">
        <references count="3">
          <reference field="0" count="1" selected="0">
            <x v="6"/>
          </reference>
          <reference field="1" count="5">
            <x v="79"/>
            <x v="80"/>
            <x v="81"/>
            <x v="82"/>
            <x v="83"/>
          </reference>
          <reference field="2" count="1" selected="0">
            <x v="22"/>
          </reference>
        </references>
      </pivotArea>
    </format>
    <format dxfId="2721">
      <pivotArea dataOnly="0" labelOnly="1" fieldPosition="0">
        <references count="3">
          <reference field="0" count="1" selected="0">
            <x v="7"/>
          </reference>
          <reference field="1" count="1">
            <x v="5"/>
          </reference>
          <reference field="2" count="1" selected="0">
            <x v="2"/>
          </reference>
        </references>
      </pivotArea>
    </format>
    <format dxfId="2722">
      <pivotArea dataOnly="0" labelOnly="1" fieldPosition="0">
        <references count="3">
          <reference field="0" count="1" selected="0">
            <x v="8"/>
          </reference>
          <reference field="1" count="1">
            <x v="6"/>
          </reference>
          <reference field="2" count="1" selected="0">
            <x v="3"/>
          </reference>
        </references>
      </pivotArea>
    </format>
    <format dxfId="2723">
      <pivotArea dataOnly="0" labelOnly="1" fieldPosition="0">
        <references count="3">
          <reference field="0" count="1" selected="0">
            <x v="9"/>
          </reference>
          <reference field="1" count="14">
            <x v="7"/>
            <x v="8"/>
            <x v="9"/>
            <x v="10"/>
            <x v="11"/>
            <x v="12"/>
            <x v="14"/>
            <x v="15"/>
            <x v="48"/>
            <x v="49"/>
            <x v="71"/>
            <x v="72"/>
            <x v="73"/>
            <x v="74"/>
          </reference>
          <reference field="2" count="1" selected="0">
            <x v="4"/>
          </reference>
        </references>
      </pivotArea>
    </format>
    <format dxfId="2724">
      <pivotArea dataOnly="0" labelOnly="1" fieldPosition="0">
        <references count="3">
          <reference field="0" count="1" selected="0">
            <x v="10"/>
          </reference>
          <reference field="1" count="1">
            <x v="16"/>
          </reference>
          <reference field="2" count="1" selected="0">
            <x v="5"/>
          </reference>
        </references>
      </pivotArea>
    </format>
    <format dxfId="2725">
      <pivotArea dataOnly="0" labelOnly="1" fieldPosition="0">
        <references count="3">
          <reference field="0" count="1" selected="0">
            <x v="11"/>
          </reference>
          <reference field="1" count="2">
            <x v="17"/>
            <x v="18"/>
          </reference>
          <reference field="2" count="1" selected="0">
            <x v="6"/>
          </reference>
        </references>
      </pivotArea>
    </format>
    <format dxfId="2726">
      <pivotArea dataOnly="0" labelOnly="1" fieldPosition="0">
        <references count="3">
          <reference field="0" count="1" selected="0">
            <x v="12"/>
          </reference>
          <reference field="1" count="5">
            <x v="23"/>
            <x v="24"/>
            <x v="25"/>
            <x v="26"/>
            <x v="27"/>
          </reference>
          <reference field="2" count="1" selected="0">
            <x v="7"/>
          </reference>
        </references>
      </pivotArea>
    </format>
    <format dxfId="2727">
      <pivotArea dataOnly="0" labelOnly="1" fieldPosition="0">
        <references count="3">
          <reference field="0" count="1" selected="0">
            <x v="13"/>
          </reference>
          <reference field="1" count="2">
            <x v="28"/>
            <x v="29"/>
          </reference>
          <reference field="2" count="1" selected="0">
            <x v="8"/>
          </reference>
        </references>
      </pivotArea>
    </format>
    <format dxfId="2728">
      <pivotArea dataOnly="0" labelOnly="1" fieldPosition="0">
        <references count="3">
          <reference field="0" count="1" selected="0">
            <x v="14"/>
          </reference>
          <reference field="1" count="1">
            <x v="32"/>
          </reference>
          <reference field="2" count="1" selected="0">
            <x v="9"/>
          </reference>
        </references>
      </pivotArea>
    </format>
    <format dxfId="2729">
      <pivotArea dataOnly="0" labelOnly="1" fieldPosition="0">
        <references count="3">
          <reference field="0" count="1" selected="0">
            <x v="15"/>
          </reference>
          <reference field="1" count="5">
            <x v="34"/>
            <x v="35"/>
            <x v="36"/>
            <x v="37"/>
            <x v="38"/>
          </reference>
          <reference field="2" count="1" selected="0">
            <x v="11"/>
          </reference>
        </references>
      </pivotArea>
    </format>
    <format dxfId="2730">
      <pivotArea dataOnly="0" labelOnly="1" fieldPosition="0">
        <references count="3">
          <reference field="0" count="1" selected="0">
            <x v="16"/>
          </reference>
          <reference field="1" count="4">
            <x v="40"/>
            <x v="41"/>
            <x v="42"/>
            <x v="43"/>
          </reference>
          <reference field="2" count="1" selected="0">
            <x v="12"/>
          </reference>
        </references>
      </pivotArea>
    </format>
    <format dxfId="2731">
      <pivotArea dataOnly="0" labelOnly="1" fieldPosition="0">
        <references count="3">
          <reference field="0" count="1" selected="0">
            <x v="17"/>
          </reference>
          <reference field="1" count="3">
            <x v="44"/>
            <x v="45"/>
            <x v="47"/>
          </reference>
          <reference field="2" count="1" selected="0">
            <x v="13"/>
          </reference>
        </references>
      </pivotArea>
    </format>
    <format dxfId="2732">
      <pivotArea dataOnly="0" labelOnly="1" fieldPosition="0">
        <references count="3">
          <reference field="0" count="1" selected="0">
            <x v="18"/>
          </reference>
          <reference field="1" count="8">
            <x v="50"/>
            <x v="51"/>
            <x v="52"/>
            <x v="53"/>
            <x v="54"/>
            <x v="55"/>
            <x v="56"/>
            <x v="57"/>
          </reference>
          <reference field="2" count="1" selected="0">
            <x v="14"/>
          </reference>
        </references>
      </pivotArea>
    </format>
    <format dxfId="2733">
      <pivotArea dataOnly="0" labelOnly="1" fieldPosition="0">
        <references count="3">
          <reference field="0" count="1" selected="0">
            <x v="19"/>
          </reference>
          <reference field="1" count="3">
            <x v="58"/>
            <x v="59"/>
            <x v="60"/>
          </reference>
          <reference field="2" count="1" selected="0">
            <x v="15"/>
          </reference>
        </references>
      </pivotArea>
    </format>
    <format dxfId="2734">
      <pivotArea dataOnly="0" labelOnly="1" fieldPosition="0">
        <references count="3">
          <reference field="0" count="1" selected="0">
            <x v="20"/>
          </reference>
          <reference field="1" count="1">
            <x v="61"/>
          </reference>
          <reference field="2" count="1" selected="0">
            <x v="16"/>
          </reference>
        </references>
      </pivotArea>
    </format>
    <format dxfId="2735">
      <pivotArea dataOnly="0" labelOnly="1" fieldPosition="0">
        <references count="3">
          <reference field="0" count="1" selected="0">
            <x v="21"/>
          </reference>
          <reference field="1" count="2">
            <x v="62"/>
            <x v="63"/>
          </reference>
          <reference field="2" count="1" selected="0">
            <x v="17"/>
          </reference>
        </references>
      </pivotArea>
    </format>
    <format dxfId="2736">
      <pivotArea outline="0" collapsedLevelsAreSubtotals="1" fieldPosition="0"/>
    </format>
    <format dxfId="2737">
      <pivotArea field="2" type="button" dataOnly="0" labelOnly="1" outline="0" axis="axisRow" fieldPosition="1"/>
    </format>
    <format dxfId="2738">
      <pivotArea field="1" type="button" dataOnly="0" labelOnly="1" outline="0" axis="axisRow" fieldPosition="3"/>
    </format>
    <format dxfId="2739">
      <pivotArea dataOnly="0" labelOnly="1" grandRow="1" outline="0" offset="B256:IV256" fieldPosition="0"/>
    </format>
    <format dxfId="2740">
      <pivotArea dataOnly="0" labelOnly="1"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  <format dxfId="2741">
      <pivotArea dataOnly="0" labelOnly="1" fieldPosition="0">
        <references count="2">
          <reference field="0" count="1" selected="0">
            <x v="0"/>
          </reference>
          <reference field="2" count="1" defaultSubtotal="1">
            <x v="1"/>
          </reference>
        </references>
      </pivotArea>
    </format>
    <format dxfId="2742">
      <pivotArea dataOnly="0" labelOnly="1" fieldPosition="0">
        <references count="2">
          <reference field="0" count="1" selected="0">
            <x v="1"/>
          </reference>
          <reference field="2" count="1">
            <x v="10"/>
          </reference>
        </references>
      </pivotArea>
    </format>
    <format dxfId="2743">
      <pivotArea dataOnly="0" labelOnly="1" fieldPosition="0">
        <references count="2">
          <reference field="0" count="1" selected="0">
            <x v="1"/>
          </reference>
          <reference field="2" count="1" defaultSubtotal="1">
            <x v="10"/>
          </reference>
        </references>
      </pivotArea>
    </format>
    <format dxfId="2744">
      <pivotArea dataOnly="0" labelOnly="1" fieldPosition="0">
        <references count="2">
          <reference field="0" count="1" selected="0">
            <x v="2"/>
          </reference>
          <reference field="2" count="1">
            <x v="18"/>
          </reference>
        </references>
      </pivotArea>
    </format>
    <format dxfId="2745">
      <pivotArea dataOnly="0" labelOnly="1" fieldPosition="0">
        <references count="2">
          <reference field="0" count="1" selected="0">
            <x v="2"/>
          </reference>
          <reference field="2" count="1" defaultSubtotal="1">
            <x v="18"/>
          </reference>
        </references>
      </pivotArea>
    </format>
    <format dxfId="2746">
      <pivotArea dataOnly="0" labelOnly="1" fieldPosition="0">
        <references count="2">
          <reference field="0" count="1" selected="0">
            <x v="3"/>
          </reference>
          <reference field="2" count="1">
            <x v="19"/>
          </reference>
        </references>
      </pivotArea>
    </format>
    <format dxfId="2747">
      <pivotArea dataOnly="0" labelOnly="1" fieldPosition="0">
        <references count="2">
          <reference field="0" count="1" selected="0">
            <x v="3"/>
          </reference>
          <reference field="2" count="1" defaultSubtotal="1">
            <x v="19"/>
          </reference>
        </references>
      </pivotArea>
    </format>
    <format dxfId="2748">
      <pivotArea dataOnly="0" labelOnly="1" fieldPosition="0">
        <references count="2">
          <reference field="0" count="1" selected="0">
            <x v="4"/>
          </reference>
          <reference field="2" count="1">
            <x v="20"/>
          </reference>
        </references>
      </pivotArea>
    </format>
    <format dxfId="2749">
      <pivotArea dataOnly="0" labelOnly="1" fieldPosition="0">
        <references count="2">
          <reference field="0" count="1" selected="0">
            <x v="4"/>
          </reference>
          <reference field="2" count="1" defaultSubtotal="1">
            <x v="20"/>
          </reference>
        </references>
      </pivotArea>
    </format>
    <format dxfId="2750">
      <pivotArea dataOnly="0" labelOnly="1" fieldPosition="0">
        <references count="2">
          <reference field="0" count="1" selected="0">
            <x v="5"/>
          </reference>
          <reference field="2" count="1">
            <x v="21"/>
          </reference>
        </references>
      </pivotArea>
    </format>
    <format dxfId="2751">
      <pivotArea dataOnly="0" labelOnly="1" fieldPosition="0">
        <references count="2">
          <reference field="0" count="1" selected="0">
            <x v="5"/>
          </reference>
          <reference field="2" count="1" defaultSubtotal="1">
            <x v="21"/>
          </reference>
        </references>
      </pivotArea>
    </format>
    <format dxfId="2752">
      <pivotArea dataOnly="0" labelOnly="1" fieldPosition="0">
        <references count="2">
          <reference field="0" count="1" selected="0">
            <x v="6"/>
          </reference>
          <reference field="2" count="1">
            <x v="22"/>
          </reference>
        </references>
      </pivotArea>
    </format>
    <format dxfId="2753">
      <pivotArea dataOnly="0" labelOnly="1" fieldPosition="0">
        <references count="2">
          <reference field="0" count="1" selected="0">
            <x v="6"/>
          </reference>
          <reference field="2" count="1" defaultSubtotal="1">
            <x v="22"/>
          </reference>
        </references>
      </pivotArea>
    </format>
    <format dxfId="2754">
      <pivotArea dataOnly="0" labelOnly="1" fieldPosition="0">
        <references count="2">
          <reference field="0" count="1" selected="0">
            <x v="7"/>
          </reference>
          <reference field="2" count="1">
            <x v="2"/>
          </reference>
        </references>
      </pivotArea>
    </format>
    <format dxfId="2755">
      <pivotArea dataOnly="0" labelOnly="1" fieldPosition="0">
        <references count="2">
          <reference field="0" count="1" selected="0">
            <x v="7"/>
          </reference>
          <reference field="2" count="1" defaultSubtotal="1">
            <x v="2"/>
          </reference>
        </references>
      </pivotArea>
    </format>
    <format dxfId="2756">
      <pivotArea dataOnly="0" labelOnly="1" fieldPosition="0">
        <references count="2">
          <reference field="0" count="1" selected="0">
            <x v="8"/>
          </reference>
          <reference field="2" count="1">
            <x v="3"/>
          </reference>
        </references>
      </pivotArea>
    </format>
    <format dxfId="2757">
      <pivotArea dataOnly="0" labelOnly="1" fieldPosition="0">
        <references count="2">
          <reference field="0" count="1" selected="0">
            <x v="8"/>
          </reference>
          <reference field="2" count="1" defaultSubtotal="1">
            <x v="3"/>
          </reference>
        </references>
      </pivotArea>
    </format>
    <format dxfId="2758">
      <pivotArea dataOnly="0" labelOnly="1" fieldPosition="0">
        <references count="2">
          <reference field="0" count="1" selected="0">
            <x v="9"/>
          </reference>
          <reference field="2" count="1">
            <x v="4"/>
          </reference>
        </references>
      </pivotArea>
    </format>
    <format dxfId="2759">
      <pivotArea dataOnly="0" labelOnly="1" fieldPosition="0">
        <references count="2">
          <reference field="0" count="1" selected="0">
            <x v="9"/>
          </reference>
          <reference field="2" count="1" defaultSubtotal="1">
            <x v="4"/>
          </reference>
        </references>
      </pivotArea>
    </format>
    <format dxfId="2760">
      <pivotArea dataOnly="0" labelOnly="1" fieldPosition="0">
        <references count="2">
          <reference field="0" count="1" selected="0">
            <x v="10"/>
          </reference>
          <reference field="2" count="1">
            <x v="5"/>
          </reference>
        </references>
      </pivotArea>
    </format>
    <format dxfId="2761">
      <pivotArea dataOnly="0" labelOnly="1" fieldPosition="0">
        <references count="2">
          <reference field="0" count="1" selected="0">
            <x v="10"/>
          </reference>
          <reference field="2" count="1" defaultSubtotal="1">
            <x v="5"/>
          </reference>
        </references>
      </pivotArea>
    </format>
    <format dxfId="2762">
      <pivotArea dataOnly="0" labelOnly="1" fieldPosition="0">
        <references count="2">
          <reference field="0" count="1" selected="0">
            <x v="11"/>
          </reference>
          <reference field="2" count="1">
            <x v="6"/>
          </reference>
        </references>
      </pivotArea>
    </format>
    <format dxfId="2763">
      <pivotArea dataOnly="0" labelOnly="1" fieldPosition="0">
        <references count="2">
          <reference field="0" count="1" selected="0">
            <x v="11"/>
          </reference>
          <reference field="2" count="1" defaultSubtotal="1">
            <x v="6"/>
          </reference>
        </references>
      </pivotArea>
    </format>
    <format dxfId="2764">
      <pivotArea dataOnly="0" labelOnly="1" fieldPosition="0">
        <references count="2">
          <reference field="0" count="1" selected="0">
            <x v="12"/>
          </reference>
          <reference field="2" count="1">
            <x v="7"/>
          </reference>
        </references>
      </pivotArea>
    </format>
    <format dxfId="2765">
      <pivotArea dataOnly="0" labelOnly="1" fieldPosition="0">
        <references count="2">
          <reference field="0" count="1" selected="0">
            <x v="12"/>
          </reference>
          <reference field="2" count="1" defaultSubtotal="1">
            <x v="7"/>
          </reference>
        </references>
      </pivotArea>
    </format>
    <format dxfId="2766">
      <pivotArea dataOnly="0" labelOnly="1" fieldPosition="0">
        <references count="2">
          <reference field="0" count="1" selected="0">
            <x v="13"/>
          </reference>
          <reference field="2" count="1">
            <x v="8"/>
          </reference>
        </references>
      </pivotArea>
    </format>
    <format dxfId="2767">
      <pivotArea dataOnly="0" labelOnly="1" fieldPosition="0">
        <references count="2">
          <reference field="0" count="1" selected="0">
            <x v="13"/>
          </reference>
          <reference field="2" count="1" defaultSubtotal="1">
            <x v="8"/>
          </reference>
        </references>
      </pivotArea>
    </format>
    <format dxfId="2768">
      <pivotArea dataOnly="0" labelOnly="1" fieldPosition="0">
        <references count="2">
          <reference field="0" count="1" selected="0">
            <x v="14"/>
          </reference>
          <reference field="2" count="1">
            <x v="9"/>
          </reference>
        </references>
      </pivotArea>
    </format>
    <format dxfId="2769">
      <pivotArea dataOnly="0" labelOnly="1" fieldPosition="0">
        <references count="2">
          <reference field="0" count="1" selected="0">
            <x v="14"/>
          </reference>
          <reference field="2" count="1" defaultSubtotal="1">
            <x v="9"/>
          </reference>
        </references>
      </pivotArea>
    </format>
    <format dxfId="2770">
      <pivotArea dataOnly="0" labelOnly="1" fieldPosition="0">
        <references count="2">
          <reference field="0" count="1" selected="0">
            <x v="15"/>
          </reference>
          <reference field="2" count="1">
            <x v="11"/>
          </reference>
        </references>
      </pivotArea>
    </format>
    <format dxfId="2771">
      <pivotArea dataOnly="0" labelOnly="1" fieldPosition="0">
        <references count="2">
          <reference field="0" count="1" selected="0">
            <x v="15"/>
          </reference>
          <reference field="2" count="1" defaultSubtotal="1">
            <x v="11"/>
          </reference>
        </references>
      </pivotArea>
    </format>
    <format dxfId="2772">
      <pivotArea dataOnly="0" labelOnly="1" fieldPosition="0">
        <references count="2">
          <reference field="0" count="1" selected="0">
            <x v="16"/>
          </reference>
          <reference field="2" count="1">
            <x v="12"/>
          </reference>
        </references>
      </pivotArea>
    </format>
    <format dxfId="2773">
      <pivotArea dataOnly="0" labelOnly="1" fieldPosition="0">
        <references count="2">
          <reference field="0" count="1" selected="0">
            <x v="16"/>
          </reference>
          <reference field="2" count="1" defaultSubtotal="1">
            <x v="12"/>
          </reference>
        </references>
      </pivotArea>
    </format>
    <format dxfId="2774">
      <pivotArea dataOnly="0" labelOnly="1" fieldPosition="0">
        <references count="2">
          <reference field="0" count="1" selected="0">
            <x v="17"/>
          </reference>
          <reference field="2" count="1">
            <x v="13"/>
          </reference>
        </references>
      </pivotArea>
    </format>
    <format dxfId="2775">
      <pivotArea dataOnly="0" labelOnly="1" fieldPosition="0">
        <references count="2">
          <reference field="0" count="1" selected="0">
            <x v="17"/>
          </reference>
          <reference field="2" count="1" defaultSubtotal="1">
            <x v="13"/>
          </reference>
        </references>
      </pivotArea>
    </format>
    <format dxfId="2776">
      <pivotArea dataOnly="0" labelOnly="1" fieldPosition="0">
        <references count="2">
          <reference field="0" count="1" selected="0">
            <x v="18"/>
          </reference>
          <reference field="2" count="1">
            <x v="14"/>
          </reference>
        </references>
      </pivotArea>
    </format>
    <format dxfId="2777">
      <pivotArea dataOnly="0" labelOnly="1" fieldPosition="0">
        <references count="2">
          <reference field="0" count="1" selected="0">
            <x v="18"/>
          </reference>
          <reference field="2" count="1" defaultSubtotal="1">
            <x v="14"/>
          </reference>
        </references>
      </pivotArea>
    </format>
    <format dxfId="2778">
      <pivotArea dataOnly="0" labelOnly="1" fieldPosition="0">
        <references count="2">
          <reference field="0" count="1" selected="0">
            <x v="19"/>
          </reference>
          <reference field="2" count="1">
            <x v="15"/>
          </reference>
        </references>
      </pivotArea>
    </format>
    <format dxfId="2779">
      <pivotArea dataOnly="0" labelOnly="1" fieldPosition="0">
        <references count="2">
          <reference field="0" count="1" selected="0">
            <x v="19"/>
          </reference>
          <reference field="2" count="1" defaultSubtotal="1">
            <x v="15"/>
          </reference>
        </references>
      </pivotArea>
    </format>
    <format dxfId="2780">
      <pivotArea dataOnly="0" labelOnly="1" fieldPosition="0">
        <references count="2">
          <reference field="0" count="1" selected="0">
            <x v="20"/>
          </reference>
          <reference field="2" count="1">
            <x v="16"/>
          </reference>
        </references>
      </pivotArea>
    </format>
    <format dxfId="2781">
      <pivotArea dataOnly="0" labelOnly="1" fieldPosition="0">
        <references count="2">
          <reference field="0" count="1" selected="0">
            <x v="20"/>
          </reference>
          <reference field="2" count="1" defaultSubtotal="1">
            <x v="16"/>
          </reference>
        </references>
      </pivotArea>
    </format>
    <format dxfId="2782">
      <pivotArea dataOnly="0" labelOnly="1" fieldPosition="0">
        <references count="2">
          <reference field="0" count="1" selected="0">
            <x v="21"/>
          </reference>
          <reference field="2" count="1">
            <x v="17"/>
          </reference>
        </references>
      </pivotArea>
    </format>
    <format dxfId="2783">
      <pivotArea dataOnly="0" labelOnly="1" fieldPosition="0">
        <references count="2">
          <reference field="0" count="1" selected="0">
            <x v="21"/>
          </reference>
          <reference field="2" count="1" defaultSubtotal="1">
            <x v="17"/>
          </reference>
        </references>
      </pivotArea>
    </format>
    <format dxfId="2784">
      <pivotArea dataOnly="0" labelOnly="1" fieldPosition="0">
        <references count="3">
          <reference field="0" count="1" selected="0">
            <x v="0"/>
          </reference>
          <reference field="1" count="4">
            <x v="1"/>
            <x v="2"/>
            <x v="3"/>
            <x v="4"/>
          </reference>
          <reference field="2" count="1" selected="0">
            <x v="1"/>
          </reference>
        </references>
      </pivotArea>
    </format>
    <format dxfId="2785">
      <pivotArea dataOnly="0" labelOnly="1" fieldPosition="0">
        <references count="3">
          <reference field="0" count="1" selected="0">
            <x v="1"/>
          </reference>
          <reference field="1" count="1">
            <x v="33"/>
          </reference>
          <reference field="2" count="1" selected="0">
            <x v="10"/>
          </reference>
        </references>
      </pivotArea>
    </format>
    <format dxfId="2786">
      <pivotArea dataOnly="0" labelOnly="1" fieldPosition="0">
        <references count="3">
          <reference field="0" count="1" selected="0">
            <x v="2"/>
          </reference>
          <reference field="1" count="2">
            <x v="64"/>
            <x v="65"/>
          </reference>
          <reference field="2" count="1" selected="0">
            <x v="18"/>
          </reference>
        </references>
      </pivotArea>
    </format>
    <format dxfId="2787">
      <pivotArea dataOnly="0" labelOnly="1" fieldPosition="0">
        <references count="3">
          <reference field="0" count="1" selected="0">
            <x v="3"/>
          </reference>
          <reference field="1" count="1">
            <x v="67"/>
          </reference>
          <reference field="2" count="1" selected="0">
            <x v="19"/>
          </reference>
        </references>
      </pivotArea>
    </format>
    <format dxfId="2788">
      <pivotArea dataOnly="0" labelOnly="1" fieldPosition="0">
        <references count="3">
          <reference field="0" count="1" selected="0">
            <x v="4"/>
          </reference>
          <reference field="1" count="3">
            <x v="68"/>
            <x v="69"/>
            <x v="70"/>
          </reference>
          <reference field="2" count="1" selected="0">
            <x v="20"/>
          </reference>
        </references>
      </pivotArea>
    </format>
    <format dxfId="2789">
      <pivotArea dataOnly="0" labelOnly="1" fieldPosition="0">
        <references count="3">
          <reference field="0" count="1" selected="0">
            <x v="5"/>
          </reference>
          <reference field="1" count="4">
            <x v="75"/>
            <x v="76"/>
            <x v="77"/>
            <x v="78"/>
          </reference>
          <reference field="2" count="1" selected="0">
            <x v="21"/>
          </reference>
        </references>
      </pivotArea>
    </format>
    <format dxfId="2790">
      <pivotArea dataOnly="0" labelOnly="1" fieldPosition="0">
        <references count="3">
          <reference field="0" count="1" selected="0">
            <x v="6"/>
          </reference>
          <reference field="1" count="5">
            <x v="79"/>
            <x v="80"/>
            <x v="81"/>
            <x v="82"/>
            <x v="83"/>
          </reference>
          <reference field="2" count="1" selected="0">
            <x v="22"/>
          </reference>
        </references>
      </pivotArea>
    </format>
    <format dxfId="2791">
      <pivotArea dataOnly="0" labelOnly="1" fieldPosition="0">
        <references count="3">
          <reference field="0" count="1" selected="0">
            <x v="7"/>
          </reference>
          <reference field="1" count="1">
            <x v="5"/>
          </reference>
          <reference field="2" count="1" selected="0">
            <x v="2"/>
          </reference>
        </references>
      </pivotArea>
    </format>
    <format dxfId="2792">
      <pivotArea dataOnly="0" labelOnly="1" fieldPosition="0">
        <references count="3">
          <reference field="0" count="1" selected="0">
            <x v="8"/>
          </reference>
          <reference field="1" count="1">
            <x v="6"/>
          </reference>
          <reference field="2" count="1" selected="0">
            <x v="3"/>
          </reference>
        </references>
      </pivotArea>
    </format>
    <format dxfId="2793">
      <pivotArea dataOnly="0" labelOnly="1" fieldPosition="0">
        <references count="3">
          <reference field="0" count="1" selected="0">
            <x v="9"/>
          </reference>
          <reference field="1" count="14">
            <x v="7"/>
            <x v="8"/>
            <x v="9"/>
            <x v="10"/>
            <x v="11"/>
            <x v="12"/>
            <x v="14"/>
            <x v="15"/>
            <x v="48"/>
            <x v="49"/>
            <x v="71"/>
            <x v="72"/>
            <x v="73"/>
            <x v="74"/>
          </reference>
          <reference field="2" count="1" selected="0">
            <x v="4"/>
          </reference>
        </references>
      </pivotArea>
    </format>
    <format dxfId="2794">
      <pivotArea dataOnly="0" labelOnly="1" fieldPosition="0">
        <references count="3">
          <reference field="0" count="1" selected="0">
            <x v="10"/>
          </reference>
          <reference field="1" count="1">
            <x v="16"/>
          </reference>
          <reference field="2" count="1" selected="0">
            <x v="5"/>
          </reference>
        </references>
      </pivotArea>
    </format>
    <format dxfId="2795">
      <pivotArea dataOnly="0" labelOnly="1" fieldPosition="0">
        <references count="3">
          <reference field="0" count="1" selected="0">
            <x v="11"/>
          </reference>
          <reference field="1" count="2">
            <x v="17"/>
            <x v="18"/>
          </reference>
          <reference field="2" count="1" selected="0">
            <x v="6"/>
          </reference>
        </references>
      </pivotArea>
    </format>
    <format dxfId="2796">
      <pivotArea dataOnly="0" labelOnly="1" fieldPosition="0">
        <references count="3">
          <reference field="0" count="1" selected="0">
            <x v="12"/>
          </reference>
          <reference field="1" count="5">
            <x v="23"/>
            <x v="24"/>
            <x v="25"/>
            <x v="26"/>
            <x v="27"/>
          </reference>
          <reference field="2" count="1" selected="0">
            <x v="7"/>
          </reference>
        </references>
      </pivotArea>
    </format>
    <format dxfId="2797">
      <pivotArea dataOnly="0" labelOnly="1" fieldPosition="0">
        <references count="3">
          <reference field="0" count="1" selected="0">
            <x v="13"/>
          </reference>
          <reference field="1" count="2">
            <x v="28"/>
            <x v="29"/>
          </reference>
          <reference field="2" count="1" selected="0">
            <x v="8"/>
          </reference>
        </references>
      </pivotArea>
    </format>
    <format dxfId="2798">
      <pivotArea dataOnly="0" labelOnly="1" fieldPosition="0">
        <references count="3">
          <reference field="0" count="1" selected="0">
            <x v="14"/>
          </reference>
          <reference field="1" count="1">
            <x v="32"/>
          </reference>
          <reference field="2" count="1" selected="0">
            <x v="9"/>
          </reference>
        </references>
      </pivotArea>
    </format>
    <format dxfId="2799">
      <pivotArea dataOnly="0" labelOnly="1" fieldPosition="0">
        <references count="3">
          <reference field="0" count="1" selected="0">
            <x v="15"/>
          </reference>
          <reference field="1" count="5">
            <x v="34"/>
            <x v="35"/>
            <x v="36"/>
            <x v="37"/>
            <x v="38"/>
          </reference>
          <reference field="2" count="1" selected="0">
            <x v="11"/>
          </reference>
        </references>
      </pivotArea>
    </format>
    <format dxfId="2800">
      <pivotArea dataOnly="0" labelOnly="1" fieldPosition="0">
        <references count="3">
          <reference field="0" count="1" selected="0">
            <x v="16"/>
          </reference>
          <reference field="1" count="4">
            <x v="40"/>
            <x v="41"/>
            <x v="42"/>
            <x v="43"/>
          </reference>
          <reference field="2" count="1" selected="0">
            <x v="12"/>
          </reference>
        </references>
      </pivotArea>
    </format>
    <format dxfId="2801">
      <pivotArea dataOnly="0" labelOnly="1" fieldPosition="0">
        <references count="3">
          <reference field="0" count="1" selected="0">
            <x v="17"/>
          </reference>
          <reference field="1" count="3">
            <x v="44"/>
            <x v="45"/>
            <x v="47"/>
          </reference>
          <reference field="2" count="1" selected="0">
            <x v="13"/>
          </reference>
        </references>
      </pivotArea>
    </format>
    <format dxfId="2802">
      <pivotArea dataOnly="0" labelOnly="1" fieldPosition="0">
        <references count="3">
          <reference field="0" count="1" selected="0">
            <x v="18"/>
          </reference>
          <reference field="1" count="8">
            <x v="50"/>
            <x v="51"/>
            <x v="52"/>
            <x v="53"/>
            <x v="54"/>
            <x v="55"/>
            <x v="56"/>
            <x v="57"/>
          </reference>
          <reference field="2" count="1" selected="0">
            <x v="14"/>
          </reference>
        </references>
      </pivotArea>
    </format>
    <format dxfId="2803">
      <pivotArea dataOnly="0" labelOnly="1" fieldPosition="0">
        <references count="3">
          <reference field="0" count="1" selected="0">
            <x v="19"/>
          </reference>
          <reference field="1" count="3">
            <x v="58"/>
            <x v="59"/>
            <x v="60"/>
          </reference>
          <reference field="2" count="1" selected="0">
            <x v="15"/>
          </reference>
        </references>
      </pivotArea>
    </format>
    <format dxfId="2804">
      <pivotArea dataOnly="0" labelOnly="1" fieldPosition="0">
        <references count="3">
          <reference field="0" count="1" selected="0">
            <x v="20"/>
          </reference>
          <reference field="1" count="1">
            <x v="61"/>
          </reference>
          <reference field="2" count="1" selected="0">
            <x v="16"/>
          </reference>
        </references>
      </pivotArea>
    </format>
    <format dxfId="2805">
      <pivotArea dataOnly="0" labelOnly="1" fieldPosition="0">
        <references count="3">
          <reference field="0" count="1" selected="0">
            <x v="21"/>
          </reference>
          <reference field="1" count="2">
            <x v="62"/>
            <x v="63"/>
          </reference>
          <reference field="2" count="1" selected="0">
            <x v="17"/>
          </reference>
        </references>
      </pivotArea>
    </format>
    <format dxfId="2806">
      <pivotArea outline="0" collapsedLevelsAreSubtotals="1" fieldPosition="0"/>
    </format>
    <format dxfId="2807">
      <pivotArea field="2" type="button" dataOnly="0" labelOnly="1" outline="0" axis="axisRow" fieldPosition="1"/>
    </format>
    <format dxfId="2808">
      <pivotArea field="1" type="button" dataOnly="0" labelOnly="1" outline="0" axis="axisRow" fieldPosition="3"/>
    </format>
    <format dxfId="2809">
      <pivotArea dataOnly="0" labelOnly="1" grandRow="1" outline="0" offset="B256:IV256" fieldPosition="0"/>
    </format>
    <format dxfId="2810">
      <pivotArea dataOnly="0" labelOnly="1"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  <format dxfId="2811">
      <pivotArea dataOnly="0" labelOnly="1" fieldPosition="0">
        <references count="2">
          <reference field="0" count="1" selected="0">
            <x v="0"/>
          </reference>
          <reference field="2" count="1" defaultSubtotal="1">
            <x v="1"/>
          </reference>
        </references>
      </pivotArea>
    </format>
    <format dxfId="2812">
      <pivotArea dataOnly="0" labelOnly="1" fieldPosition="0">
        <references count="2">
          <reference field="0" count="1" selected="0">
            <x v="1"/>
          </reference>
          <reference field="2" count="1">
            <x v="10"/>
          </reference>
        </references>
      </pivotArea>
    </format>
    <format dxfId="2813">
      <pivotArea dataOnly="0" labelOnly="1" fieldPosition="0">
        <references count="2">
          <reference field="0" count="1" selected="0">
            <x v="1"/>
          </reference>
          <reference field="2" count="1" defaultSubtotal="1">
            <x v="10"/>
          </reference>
        </references>
      </pivotArea>
    </format>
    <format dxfId="2814">
      <pivotArea dataOnly="0" labelOnly="1" fieldPosition="0">
        <references count="2">
          <reference field="0" count="1" selected="0">
            <x v="2"/>
          </reference>
          <reference field="2" count="1">
            <x v="18"/>
          </reference>
        </references>
      </pivotArea>
    </format>
    <format dxfId="2815">
      <pivotArea dataOnly="0" labelOnly="1" fieldPosition="0">
        <references count="2">
          <reference field="0" count="1" selected="0">
            <x v="2"/>
          </reference>
          <reference field="2" count="1" defaultSubtotal="1">
            <x v="18"/>
          </reference>
        </references>
      </pivotArea>
    </format>
    <format dxfId="2816">
      <pivotArea dataOnly="0" labelOnly="1" fieldPosition="0">
        <references count="2">
          <reference field="0" count="1" selected="0">
            <x v="3"/>
          </reference>
          <reference field="2" count="1">
            <x v="19"/>
          </reference>
        </references>
      </pivotArea>
    </format>
    <format dxfId="2817">
      <pivotArea dataOnly="0" labelOnly="1" fieldPosition="0">
        <references count="2">
          <reference field="0" count="1" selected="0">
            <x v="3"/>
          </reference>
          <reference field="2" count="1" defaultSubtotal="1">
            <x v="19"/>
          </reference>
        </references>
      </pivotArea>
    </format>
    <format dxfId="2818">
      <pivotArea dataOnly="0" labelOnly="1" fieldPosition="0">
        <references count="2">
          <reference field="0" count="1" selected="0">
            <x v="4"/>
          </reference>
          <reference field="2" count="1">
            <x v="20"/>
          </reference>
        </references>
      </pivotArea>
    </format>
    <format dxfId="2819">
      <pivotArea dataOnly="0" labelOnly="1" fieldPosition="0">
        <references count="2">
          <reference field="0" count="1" selected="0">
            <x v="4"/>
          </reference>
          <reference field="2" count="1" defaultSubtotal="1">
            <x v="20"/>
          </reference>
        </references>
      </pivotArea>
    </format>
    <format dxfId="2820">
      <pivotArea dataOnly="0" labelOnly="1" fieldPosition="0">
        <references count="2">
          <reference field="0" count="1" selected="0">
            <x v="5"/>
          </reference>
          <reference field="2" count="1">
            <x v="21"/>
          </reference>
        </references>
      </pivotArea>
    </format>
    <format dxfId="2821">
      <pivotArea dataOnly="0" labelOnly="1" fieldPosition="0">
        <references count="2">
          <reference field="0" count="1" selected="0">
            <x v="5"/>
          </reference>
          <reference field="2" count="1" defaultSubtotal="1">
            <x v="21"/>
          </reference>
        </references>
      </pivotArea>
    </format>
    <format dxfId="2822">
      <pivotArea dataOnly="0" labelOnly="1" fieldPosition="0">
        <references count="2">
          <reference field="0" count="1" selected="0">
            <x v="6"/>
          </reference>
          <reference field="2" count="1">
            <x v="22"/>
          </reference>
        </references>
      </pivotArea>
    </format>
    <format dxfId="2823">
      <pivotArea dataOnly="0" labelOnly="1" fieldPosition="0">
        <references count="2">
          <reference field="0" count="1" selected="0">
            <x v="6"/>
          </reference>
          <reference field="2" count="1" defaultSubtotal="1">
            <x v="22"/>
          </reference>
        </references>
      </pivotArea>
    </format>
    <format dxfId="2824">
      <pivotArea dataOnly="0" labelOnly="1" fieldPosition="0">
        <references count="2">
          <reference field="0" count="1" selected="0">
            <x v="7"/>
          </reference>
          <reference field="2" count="1">
            <x v="2"/>
          </reference>
        </references>
      </pivotArea>
    </format>
    <format dxfId="2825">
      <pivotArea dataOnly="0" labelOnly="1" fieldPosition="0">
        <references count="2">
          <reference field="0" count="1" selected="0">
            <x v="7"/>
          </reference>
          <reference field="2" count="1" defaultSubtotal="1">
            <x v="2"/>
          </reference>
        </references>
      </pivotArea>
    </format>
    <format dxfId="2826">
      <pivotArea dataOnly="0" labelOnly="1" fieldPosition="0">
        <references count="2">
          <reference field="0" count="1" selected="0">
            <x v="8"/>
          </reference>
          <reference field="2" count="1">
            <x v="3"/>
          </reference>
        </references>
      </pivotArea>
    </format>
    <format dxfId="2827">
      <pivotArea dataOnly="0" labelOnly="1" fieldPosition="0">
        <references count="2">
          <reference field="0" count="1" selected="0">
            <x v="8"/>
          </reference>
          <reference field="2" count="1" defaultSubtotal="1">
            <x v="3"/>
          </reference>
        </references>
      </pivotArea>
    </format>
    <format dxfId="2828">
      <pivotArea dataOnly="0" labelOnly="1" fieldPosition="0">
        <references count="2">
          <reference field="0" count="1" selected="0">
            <x v="9"/>
          </reference>
          <reference field="2" count="1">
            <x v="4"/>
          </reference>
        </references>
      </pivotArea>
    </format>
    <format dxfId="2829">
      <pivotArea dataOnly="0" labelOnly="1" fieldPosition="0">
        <references count="2">
          <reference field="0" count="1" selected="0">
            <x v="9"/>
          </reference>
          <reference field="2" count="1" defaultSubtotal="1">
            <x v="4"/>
          </reference>
        </references>
      </pivotArea>
    </format>
    <format dxfId="2830">
      <pivotArea dataOnly="0" labelOnly="1" fieldPosition="0">
        <references count="2">
          <reference field="0" count="1" selected="0">
            <x v="10"/>
          </reference>
          <reference field="2" count="1">
            <x v="5"/>
          </reference>
        </references>
      </pivotArea>
    </format>
    <format dxfId="2831">
      <pivotArea dataOnly="0" labelOnly="1" fieldPosition="0">
        <references count="2">
          <reference field="0" count="1" selected="0">
            <x v="10"/>
          </reference>
          <reference field="2" count="1" defaultSubtotal="1">
            <x v="5"/>
          </reference>
        </references>
      </pivotArea>
    </format>
    <format dxfId="2832">
      <pivotArea dataOnly="0" labelOnly="1" fieldPosition="0">
        <references count="2">
          <reference field="0" count="1" selected="0">
            <x v="11"/>
          </reference>
          <reference field="2" count="1">
            <x v="6"/>
          </reference>
        </references>
      </pivotArea>
    </format>
    <format dxfId="2833">
      <pivotArea dataOnly="0" labelOnly="1" fieldPosition="0">
        <references count="2">
          <reference field="0" count="1" selected="0">
            <x v="11"/>
          </reference>
          <reference field="2" count="1" defaultSubtotal="1">
            <x v="6"/>
          </reference>
        </references>
      </pivotArea>
    </format>
    <format dxfId="2834">
      <pivotArea dataOnly="0" labelOnly="1" fieldPosition="0">
        <references count="2">
          <reference field="0" count="1" selected="0">
            <x v="12"/>
          </reference>
          <reference field="2" count="1">
            <x v="7"/>
          </reference>
        </references>
      </pivotArea>
    </format>
    <format dxfId="2835">
      <pivotArea dataOnly="0" labelOnly="1" fieldPosition="0">
        <references count="2">
          <reference field="0" count="1" selected="0">
            <x v="12"/>
          </reference>
          <reference field="2" count="1" defaultSubtotal="1">
            <x v="7"/>
          </reference>
        </references>
      </pivotArea>
    </format>
    <format dxfId="2836">
      <pivotArea dataOnly="0" labelOnly="1" fieldPosition="0">
        <references count="2">
          <reference field="0" count="1" selected="0">
            <x v="13"/>
          </reference>
          <reference field="2" count="1">
            <x v="8"/>
          </reference>
        </references>
      </pivotArea>
    </format>
    <format dxfId="2837">
      <pivotArea dataOnly="0" labelOnly="1" fieldPosition="0">
        <references count="2">
          <reference field="0" count="1" selected="0">
            <x v="13"/>
          </reference>
          <reference field="2" count="1" defaultSubtotal="1">
            <x v="8"/>
          </reference>
        </references>
      </pivotArea>
    </format>
    <format dxfId="2838">
      <pivotArea dataOnly="0" labelOnly="1" fieldPosition="0">
        <references count="2">
          <reference field="0" count="1" selected="0">
            <x v="14"/>
          </reference>
          <reference field="2" count="1">
            <x v="9"/>
          </reference>
        </references>
      </pivotArea>
    </format>
    <format dxfId="2839">
      <pivotArea dataOnly="0" labelOnly="1" fieldPosition="0">
        <references count="2">
          <reference field="0" count="1" selected="0">
            <x v="14"/>
          </reference>
          <reference field="2" count="1" defaultSubtotal="1">
            <x v="9"/>
          </reference>
        </references>
      </pivotArea>
    </format>
    <format dxfId="2840">
      <pivotArea dataOnly="0" labelOnly="1" fieldPosition="0">
        <references count="2">
          <reference field="0" count="1" selected="0">
            <x v="15"/>
          </reference>
          <reference field="2" count="1">
            <x v="11"/>
          </reference>
        </references>
      </pivotArea>
    </format>
    <format dxfId="2841">
      <pivotArea dataOnly="0" labelOnly="1" fieldPosition="0">
        <references count="2">
          <reference field="0" count="1" selected="0">
            <x v="15"/>
          </reference>
          <reference field="2" count="1" defaultSubtotal="1">
            <x v="11"/>
          </reference>
        </references>
      </pivotArea>
    </format>
    <format dxfId="2842">
      <pivotArea dataOnly="0" labelOnly="1" fieldPosition="0">
        <references count="2">
          <reference field="0" count="1" selected="0">
            <x v="16"/>
          </reference>
          <reference field="2" count="1">
            <x v="12"/>
          </reference>
        </references>
      </pivotArea>
    </format>
    <format dxfId="2843">
      <pivotArea dataOnly="0" labelOnly="1" fieldPosition="0">
        <references count="2">
          <reference field="0" count="1" selected="0">
            <x v="16"/>
          </reference>
          <reference field="2" count="1" defaultSubtotal="1">
            <x v="12"/>
          </reference>
        </references>
      </pivotArea>
    </format>
    <format dxfId="2844">
      <pivotArea dataOnly="0" labelOnly="1" fieldPosition="0">
        <references count="2">
          <reference field="0" count="1" selected="0">
            <x v="17"/>
          </reference>
          <reference field="2" count="1">
            <x v="13"/>
          </reference>
        </references>
      </pivotArea>
    </format>
    <format dxfId="2845">
      <pivotArea dataOnly="0" labelOnly="1" fieldPosition="0">
        <references count="2">
          <reference field="0" count="1" selected="0">
            <x v="17"/>
          </reference>
          <reference field="2" count="1" defaultSubtotal="1">
            <x v="13"/>
          </reference>
        </references>
      </pivotArea>
    </format>
    <format dxfId="2846">
      <pivotArea dataOnly="0" labelOnly="1" fieldPosition="0">
        <references count="2">
          <reference field="0" count="1" selected="0">
            <x v="18"/>
          </reference>
          <reference field="2" count="1">
            <x v="14"/>
          </reference>
        </references>
      </pivotArea>
    </format>
    <format dxfId="2847">
      <pivotArea dataOnly="0" labelOnly="1" fieldPosition="0">
        <references count="2">
          <reference field="0" count="1" selected="0">
            <x v="18"/>
          </reference>
          <reference field="2" count="1" defaultSubtotal="1">
            <x v="14"/>
          </reference>
        </references>
      </pivotArea>
    </format>
    <format dxfId="2848">
      <pivotArea dataOnly="0" labelOnly="1" fieldPosition="0">
        <references count="2">
          <reference field="0" count="1" selected="0">
            <x v="19"/>
          </reference>
          <reference field="2" count="1">
            <x v="15"/>
          </reference>
        </references>
      </pivotArea>
    </format>
    <format dxfId="2849">
      <pivotArea dataOnly="0" labelOnly="1" fieldPosition="0">
        <references count="2">
          <reference field="0" count="1" selected="0">
            <x v="19"/>
          </reference>
          <reference field="2" count="1" defaultSubtotal="1">
            <x v="15"/>
          </reference>
        </references>
      </pivotArea>
    </format>
    <format dxfId="2850">
      <pivotArea dataOnly="0" labelOnly="1" fieldPosition="0">
        <references count="2">
          <reference field="0" count="1" selected="0">
            <x v="20"/>
          </reference>
          <reference field="2" count="1">
            <x v="16"/>
          </reference>
        </references>
      </pivotArea>
    </format>
    <format dxfId="2851">
      <pivotArea dataOnly="0" labelOnly="1" fieldPosition="0">
        <references count="2">
          <reference field="0" count="1" selected="0">
            <x v="20"/>
          </reference>
          <reference field="2" count="1" defaultSubtotal="1">
            <x v="16"/>
          </reference>
        </references>
      </pivotArea>
    </format>
    <format dxfId="2852">
      <pivotArea dataOnly="0" labelOnly="1" fieldPosition="0">
        <references count="2">
          <reference field="0" count="1" selected="0">
            <x v="21"/>
          </reference>
          <reference field="2" count="1">
            <x v="17"/>
          </reference>
        </references>
      </pivotArea>
    </format>
    <format dxfId="2853">
      <pivotArea dataOnly="0" labelOnly="1" fieldPosition="0">
        <references count="2">
          <reference field="0" count="1" selected="0">
            <x v="21"/>
          </reference>
          <reference field="2" count="1" defaultSubtotal="1">
            <x v="17"/>
          </reference>
        </references>
      </pivotArea>
    </format>
    <format dxfId="2854">
      <pivotArea dataOnly="0" labelOnly="1" fieldPosition="0">
        <references count="3">
          <reference field="0" count="1" selected="0">
            <x v="0"/>
          </reference>
          <reference field="1" count="4">
            <x v="1"/>
            <x v="2"/>
            <x v="3"/>
            <x v="4"/>
          </reference>
          <reference field="2" count="1" selected="0">
            <x v="1"/>
          </reference>
        </references>
      </pivotArea>
    </format>
    <format dxfId="2855">
      <pivotArea dataOnly="0" labelOnly="1" fieldPosition="0">
        <references count="3">
          <reference field="0" count="1" selected="0">
            <x v="1"/>
          </reference>
          <reference field="1" count="1">
            <x v="33"/>
          </reference>
          <reference field="2" count="1" selected="0">
            <x v="10"/>
          </reference>
        </references>
      </pivotArea>
    </format>
    <format dxfId="2856">
      <pivotArea dataOnly="0" labelOnly="1" fieldPosition="0">
        <references count="3">
          <reference field="0" count="1" selected="0">
            <x v="2"/>
          </reference>
          <reference field="1" count="2">
            <x v="64"/>
            <x v="65"/>
          </reference>
          <reference field="2" count="1" selected="0">
            <x v="18"/>
          </reference>
        </references>
      </pivotArea>
    </format>
    <format dxfId="2857">
      <pivotArea dataOnly="0" labelOnly="1" fieldPosition="0">
        <references count="3">
          <reference field="0" count="1" selected="0">
            <x v="3"/>
          </reference>
          <reference field="1" count="1">
            <x v="67"/>
          </reference>
          <reference field="2" count="1" selected="0">
            <x v="19"/>
          </reference>
        </references>
      </pivotArea>
    </format>
    <format dxfId="2858">
      <pivotArea dataOnly="0" labelOnly="1" fieldPosition="0">
        <references count="3">
          <reference field="0" count="1" selected="0">
            <x v="4"/>
          </reference>
          <reference field="1" count="3">
            <x v="68"/>
            <x v="69"/>
            <x v="70"/>
          </reference>
          <reference field="2" count="1" selected="0">
            <x v="20"/>
          </reference>
        </references>
      </pivotArea>
    </format>
    <format dxfId="2859">
      <pivotArea dataOnly="0" labelOnly="1" fieldPosition="0">
        <references count="3">
          <reference field="0" count="1" selected="0">
            <x v="5"/>
          </reference>
          <reference field="1" count="4">
            <x v="75"/>
            <x v="76"/>
            <x v="77"/>
            <x v="78"/>
          </reference>
          <reference field="2" count="1" selected="0">
            <x v="21"/>
          </reference>
        </references>
      </pivotArea>
    </format>
    <format dxfId="2860">
      <pivotArea dataOnly="0" labelOnly="1" fieldPosition="0">
        <references count="3">
          <reference field="0" count="1" selected="0">
            <x v="6"/>
          </reference>
          <reference field="1" count="5">
            <x v="79"/>
            <x v="80"/>
            <x v="81"/>
            <x v="82"/>
            <x v="83"/>
          </reference>
          <reference field="2" count="1" selected="0">
            <x v="22"/>
          </reference>
        </references>
      </pivotArea>
    </format>
    <format dxfId="2861">
      <pivotArea dataOnly="0" labelOnly="1" fieldPosition="0">
        <references count="3">
          <reference field="0" count="1" selected="0">
            <x v="7"/>
          </reference>
          <reference field="1" count="1">
            <x v="5"/>
          </reference>
          <reference field="2" count="1" selected="0">
            <x v="2"/>
          </reference>
        </references>
      </pivotArea>
    </format>
    <format dxfId="2862">
      <pivotArea dataOnly="0" labelOnly="1" fieldPosition="0">
        <references count="3">
          <reference field="0" count="1" selected="0">
            <x v="8"/>
          </reference>
          <reference field="1" count="1">
            <x v="6"/>
          </reference>
          <reference field="2" count="1" selected="0">
            <x v="3"/>
          </reference>
        </references>
      </pivotArea>
    </format>
    <format dxfId="2863">
      <pivotArea dataOnly="0" labelOnly="1" fieldPosition="0">
        <references count="3">
          <reference field="0" count="1" selected="0">
            <x v="9"/>
          </reference>
          <reference field="1" count="14">
            <x v="7"/>
            <x v="8"/>
            <x v="9"/>
            <x v="10"/>
            <x v="11"/>
            <x v="12"/>
            <x v="14"/>
            <x v="15"/>
            <x v="48"/>
            <x v="49"/>
            <x v="71"/>
            <x v="72"/>
            <x v="73"/>
            <x v="74"/>
          </reference>
          <reference field="2" count="1" selected="0">
            <x v="4"/>
          </reference>
        </references>
      </pivotArea>
    </format>
    <format dxfId="2864">
      <pivotArea dataOnly="0" labelOnly="1" fieldPosition="0">
        <references count="3">
          <reference field="0" count="1" selected="0">
            <x v="10"/>
          </reference>
          <reference field="1" count="1">
            <x v="16"/>
          </reference>
          <reference field="2" count="1" selected="0">
            <x v="5"/>
          </reference>
        </references>
      </pivotArea>
    </format>
    <format dxfId="2865">
      <pivotArea dataOnly="0" labelOnly="1" fieldPosition="0">
        <references count="3">
          <reference field="0" count="1" selected="0">
            <x v="11"/>
          </reference>
          <reference field="1" count="2">
            <x v="17"/>
            <x v="18"/>
          </reference>
          <reference field="2" count="1" selected="0">
            <x v="6"/>
          </reference>
        </references>
      </pivotArea>
    </format>
    <format dxfId="2866">
      <pivotArea dataOnly="0" labelOnly="1" fieldPosition="0">
        <references count="3">
          <reference field="0" count="1" selected="0">
            <x v="12"/>
          </reference>
          <reference field="1" count="5">
            <x v="23"/>
            <x v="24"/>
            <x v="25"/>
            <x v="26"/>
            <x v="27"/>
          </reference>
          <reference field="2" count="1" selected="0">
            <x v="7"/>
          </reference>
        </references>
      </pivotArea>
    </format>
    <format dxfId="2867">
      <pivotArea dataOnly="0" labelOnly="1" fieldPosition="0">
        <references count="3">
          <reference field="0" count="1" selected="0">
            <x v="13"/>
          </reference>
          <reference field="1" count="2">
            <x v="28"/>
            <x v="29"/>
          </reference>
          <reference field="2" count="1" selected="0">
            <x v="8"/>
          </reference>
        </references>
      </pivotArea>
    </format>
    <format dxfId="2868">
      <pivotArea dataOnly="0" labelOnly="1" fieldPosition="0">
        <references count="3">
          <reference field="0" count="1" selected="0">
            <x v="14"/>
          </reference>
          <reference field="1" count="1">
            <x v="32"/>
          </reference>
          <reference field="2" count="1" selected="0">
            <x v="9"/>
          </reference>
        </references>
      </pivotArea>
    </format>
    <format dxfId="2869">
      <pivotArea dataOnly="0" labelOnly="1" fieldPosition="0">
        <references count="3">
          <reference field="0" count="1" selected="0">
            <x v="15"/>
          </reference>
          <reference field="1" count="5">
            <x v="34"/>
            <x v="35"/>
            <x v="36"/>
            <x v="37"/>
            <x v="38"/>
          </reference>
          <reference field="2" count="1" selected="0">
            <x v="11"/>
          </reference>
        </references>
      </pivotArea>
    </format>
    <format dxfId="2870">
      <pivotArea dataOnly="0" labelOnly="1" fieldPosition="0">
        <references count="3">
          <reference field="0" count="1" selected="0">
            <x v="16"/>
          </reference>
          <reference field="1" count="4">
            <x v="40"/>
            <x v="41"/>
            <x v="42"/>
            <x v="43"/>
          </reference>
          <reference field="2" count="1" selected="0">
            <x v="12"/>
          </reference>
        </references>
      </pivotArea>
    </format>
    <format dxfId="2871">
      <pivotArea dataOnly="0" labelOnly="1" fieldPosition="0">
        <references count="3">
          <reference field="0" count="1" selected="0">
            <x v="17"/>
          </reference>
          <reference field="1" count="3">
            <x v="44"/>
            <x v="45"/>
            <x v="47"/>
          </reference>
          <reference field="2" count="1" selected="0">
            <x v="13"/>
          </reference>
        </references>
      </pivotArea>
    </format>
    <format dxfId="2872">
      <pivotArea dataOnly="0" labelOnly="1" fieldPosition="0">
        <references count="3">
          <reference field="0" count="1" selected="0">
            <x v="18"/>
          </reference>
          <reference field="1" count="8">
            <x v="50"/>
            <x v="51"/>
            <x v="52"/>
            <x v="53"/>
            <x v="54"/>
            <x v="55"/>
            <x v="56"/>
            <x v="57"/>
          </reference>
          <reference field="2" count="1" selected="0">
            <x v="14"/>
          </reference>
        </references>
      </pivotArea>
    </format>
    <format dxfId="2873">
      <pivotArea dataOnly="0" labelOnly="1" fieldPosition="0">
        <references count="3">
          <reference field="0" count="1" selected="0">
            <x v="19"/>
          </reference>
          <reference field="1" count="3">
            <x v="58"/>
            <x v="59"/>
            <x v="60"/>
          </reference>
          <reference field="2" count="1" selected="0">
            <x v="15"/>
          </reference>
        </references>
      </pivotArea>
    </format>
    <format dxfId="2874">
      <pivotArea dataOnly="0" labelOnly="1" fieldPosition="0">
        <references count="3">
          <reference field="0" count="1" selected="0">
            <x v="20"/>
          </reference>
          <reference field="1" count="1">
            <x v="61"/>
          </reference>
          <reference field="2" count="1" selected="0">
            <x v="16"/>
          </reference>
        </references>
      </pivotArea>
    </format>
    <format dxfId="2875">
      <pivotArea dataOnly="0" labelOnly="1" fieldPosition="0">
        <references count="3">
          <reference field="0" count="1" selected="0">
            <x v="21"/>
          </reference>
          <reference field="1" count="2">
            <x v="62"/>
            <x v="63"/>
          </reference>
          <reference field="2" count="1" selected="0">
            <x v="17"/>
          </reference>
        </references>
      </pivotArea>
    </format>
    <format dxfId="2876">
      <pivotArea dataOnly="0" outline="0" fieldPosition="0">
        <references count="1">
          <reference field="2" count="0" defaultSubtotal="1"/>
        </references>
      </pivotArea>
    </format>
    <format dxfId="2877">
      <pivotArea field="0" type="button" dataOnly="0" labelOnly="1" outline="0" axis="axisRow" fieldPosition="0"/>
    </format>
    <format dxfId="2878">
      <pivotArea dataOnly="0" labelOnly="1" fieldPosition="0">
        <references count="1">
          <reference field="0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2879">
      <pivotArea dataOnly="0" labelOnly="1" grandRow="1" outline="0" fieldPosition="0"/>
    </format>
    <format dxfId="2880">
      <pivotArea field="0" type="button" dataOnly="0" labelOnly="1" outline="0" axis="axisRow" fieldPosition="0"/>
    </format>
    <format dxfId="2881">
      <pivotArea dataOnly="0" labelOnly="1" fieldPosition="0">
        <references count="1">
          <reference field="0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2882">
      <pivotArea dataOnly="0" labelOnly="1" grandRow="1" outline="0" fieldPosition="0"/>
    </format>
    <format dxfId="2883">
      <pivotArea field="0" type="button" dataOnly="0" labelOnly="1" outline="0" axis="axisRow" fieldPosition="0"/>
    </format>
    <format dxfId="2884">
      <pivotArea field="2" type="button" dataOnly="0" labelOnly="1" outline="0" axis="axisRow" fieldPosition="1"/>
    </format>
    <format dxfId="2885">
      <pivotArea field="1" type="button" dataOnly="0" labelOnly="1" outline="0" axis="axisRow" fieldPosition="3"/>
    </format>
    <format dxfId="288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887">
      <pivotArea field="0" type="button" dataOnly="0" labelOnly="1" outline="0" axis="axisRow" fieldPosition="0"/>
    </format>
    <format dxfId="2888">
      <pivotArea field="2" type="button" dataOnly="0" labelOnly="1" outline="0" axis="axisRow" fieldPosition="1"/>
    </format>
    <format dxfId="2889">
      <pivotArea field="1" type="button" dataOnly="0" labelOnly="1" outline="0" axis="axisRow" fieldPosition="3"/>
    </format>
    <format dxfId="289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891">
      <pivotArea field="0" type="button" dataOnly="0" labelOnly="1" outline="0" axis="axisRow" fieldPosition="0"/>
    </format>
    <format dxfId="2892">
      <pivotArea field="2" type="button" dataOnly="0" labelOnly="1" outline="0" axis="axisRow" fieldPosition="1"/>
    </format>
    <format dxfId="2893">
      <pivotArea field="1" type="button" dataOnly="0" labelOnly="1" outline="0" axis="axisRow" fieldPosition="3"/>
    </format>
    <format dxfId="289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895">
      <pivotArea field="0" type="button" dataOnly="0" labelOnly="1" outline="0" axis="axisRow" fieldPosition="0"/>
    </format>
    <format dxfId="2896">
      <pivotArea field="2" type="button" dataOnly="0" labelOnly="1" outline="0" axis="axisRow" fieldPosition="1"/>
    </format>
    <format dxfId="2897">
      <pivotArea field="1" type="button" dataOnly="0" labelOnly="1" outline="0" axis="axisRow" fieldPosition="3"/>
    </format>
    <format dxfId="289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899">
      <pivotArea field="0" type="button" dataOnly="0" labelOnly="1" outline="0" axis="axisRow" fieldPosition="0"/>
    </format>
    <format dxfId="2900">
      <pivotArea field="2" type="button" dataOnly="0" labelOnly="1" outline="0" axis="axisRow" fieldPosition="1"/>
    </format>
    <format dxfId="2901">
      <pivotArea field="1" type="button" dataOnly="0" labelOnly="1" outline="0" axis="axisRow" fieldPosition="3"/>
    </format>
    <format dxfId="290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903">
      <pivotArea field="0" type="button" dataOnly="0" labelOnly="1" outline="0" axis="axisRow" fieldPosition="0"/>
    </format>
    <format dxfId="2904">
      <pivotArea field="2" type="button" dataOnly="0" labelOnly="1" outline="0" axis="axisRow" fieldPosition="1"/>
    </format>
    <format dxfId="2905">
      <pivotArea field="1" type="button" dataOnly="0" labelOnly="1" outline="0" axis="axisRow" fieldPosition="3"/>
    </format>
    <format dxfId="290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907">
      <pivotArea dataOnly="0" labelOnly="1" fieldPosition="0">
        <references count="1">
          <reference field="0" count="1">
            <x v="0"/>
          </reference>
        </references>
      </pivotArea>
    </format>
    <format dxfId="2908">
      <pivotArea field="0" type="button" dataOnly="0" labelOnly="1" outline="0" axis="axisRow" fieldPosition="0"/>
    </format>
    <format dxfId="2909">
      <pivotArea field="2" type="button" dataOnly="0" labelOnly="1" outline="0" axis="axisRow" fieldPosition="1"/>
    </format>
    <format dxfId="2910">
      <pivotArea field="1" type="button" dataOnly="0" labelOnly="1" outline="0" axis="axisRow" fieldPosition="3"/>
    </format>
    <format dxfId="291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912">
      <pivotArea field="0" type="button" dataOnly="0" labelOnly="1" outline="0" axis="axisRow" fieldPosition="0"/>
    </format>
    <format dxfId="2913">
      <pivotArea field="2" type="button" dataOnly="0" labelOnly="1" outline="0" axis="axisRow" fieldPosition="1"/>
    </format>
    <format dxfId="2914">
      <pivotArea field="1" type="button" dataOnly="0" labelOnly="1" outline="0" axis="axisRow" fieldPosition="3"/>
    </format>
    <format dxfId="291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916">
      <pivotArea dataOnly="0" labelOnly="1" offset="IV1" fieldPosition="0">
        <references count="1">
          <reference field="0" count="1">
            <x v="0"/>
          </reference>
        </references>
      </pivotArea>
    </format>
    <format dxfId="2917">
      <pivotArea dataOnly="0" labelOnly="1" fieldPosition="0">
        <references count="1">
          <reference field="0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2918">
      <pivotArea type="all" dataOnly="0" outline="0" fieldPosition="0"/>
    </format>
    <format dxfId="2919">
      <pivotArea outline="0" collapsedLevelsAreSubtotals="1" fieldPosition="0"/>
    </format>
    <format dxfId="2920">
      <pivotArea field="0" type="button" dataOnly="0" labelOnly="1" outline="0" axis="axisRow" fieldPosition="0"/>
    </format>
    <format dxfId="2921">
      <pivotArea field="2" type="button" dataOnly="0" labelOnly="1" outline="0" axis="axisRow" fieldPosition="1"/>
    </format>
    <format dxfId="2922">
      <pivotArea field="1" type="button" dataOnly="0" labelOnly="1" outline="0" axis="axisRow" fieldPosition="3"/>
    </format>
    <format dxfId="2923">
      <pivotArea dataOnly="0" labelOnly="1" fieldPosition="0">
        <references count="1">
          <reference field="0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2924">
      <pivotArea dataOnly="0" labelOnly="1" grandRow="1" outline="0" fieldPosition="0"/>
    </format>
    <format dxfId="2925">
      <pivotArea dataOnly="0" labelOnly="1"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  <format dxfId="2926">
      <pivotArea dataOnly="0" labelOnly="1" fieldPosition="0">
        <references count="2">
          <reference field="0" count="1" selected="0">
            <x v="0"/>
          </reference>
          <reference field="2" count="1" defaultSubtotal="1">
            <x v="1"/>
          </reference>
        </references>
      </pivotArea>
    </format>
    <format dxfId="2927">
      <pivotArea dataOnly="0" labelOnly="1" fieldPosition="0">
        <references count="2">
          <reference field="0" count="1" selected="0">
            <x v="1"/>
          </reference>
          <reference field="2" count="1">
            <x v="10"/>
          </reference>
        </references>
      </pivotArea>
    </format>
    <format dxfId="2928">
      <pivotArea dataOnly="0" labelOnly="1" fieldPosition="0">
        <references count="2">
          <reference field="0" count="1" selected="0">
            <x v="1"/>
          </reference>
          <reference field="2" count="1" defaultSubtotal="1">
            <x v="10"/>
          </reference>
        </references>
      </pivotArea>
    </format>
    <format dxfId="2929">
      <pivotArea dataOnly="0" labelOnly="1" fieldPosition="0">
        <references count="2">
          <reference field="0" count="1" selected="0">
            <x v="2"/>
          </reference>
          <reference field="2" count="1">
            <x v="18"/>
          </reference>
        </references>
      </pivotArea>
    </format>
    <format dxfId="2930">
      <pivotArea dataOnly="0" labelOnly="1" fieldPosition="0">
        <references count="2">
          <reference field="0" count="1" selected="0">
            <x v="2"/>
          </reference>
          <reference field="2" count="1" defaultSubtotal="1">
            <x v="18"/>
          </reference>
        </references>
      </pivotArea>
    </format>
    <format dxfId="2931">
      <pivotArea dataOnly="0" labelOnly="1" fieldPosition="0">
        <references count="2">
          <reference field="0" count="1" selected="0">
            <x v="3"/>
          </reference>
          <reference field="2" count="1">
            <x v="19"/>
          </reference>
        </references>
      </pivotArea>
    </format>
    <format dxfId="2932">
      <pivotArea dataOnly="0" labelOnly="1" fieldPosition="0">
        <references count="2">
          <reference field="0" count="1" selected="0">
            <x v="3"/>
          </reference>
          <reference field="2" count="1" defaultSubtotal="1">
            <x v="19"/>
          </reference>
        </references>
      </pivotArea>
    </format>
    <format dxfId="2933">
      <pivotArea dataOnly="0" labelOnly="1" fieldPosition="0">
        <references count="2">
          <reference field="0" count="1" selected="0">
            <x v="4"/>
          </reference>
          <reference field="2" count="1">
            <x v="20"/>
          </reference>
        </references>
      </pivotArea>
    </format>
    <format dxfId="2934">
      <pivotArea dataOnly="0" labelOnly="1" fieldPosition="0">
        <references count="2">
          <reference field="0" count="1" selected="0">
            <x v="4"/>
          </reference>
          <reference field="2" count="1" defaultSubtotal="1">
            <x v="20"/>
          </reference>
        </references>
      </pivotArea>
    </format>
    <format dxfId="2935">
      <pivotArea dataOnly="0" labelOnly="1" fieldPosition="0">
        <references count="2">
          <reference field="0" count="1" selected="0">
            <x v="5"/>
          </reference>
          <reference field="2" count="1">
            <x v="21"/>
          </reference>
        </references>
      </pivotArea>
    </format>
    <format dxfId="2936">
      <pivotArea dataOnly="0" labelOnly="1" fieldPosition="0">
        <references count="2">
          <reference field="0" count="1" selected="0">
            <x v="5"/>
          </reference>
          <reference field="2" count="1" defaultSubtotal="1">
            <x v="21"/>
          </reference>
        </references>
      </pivotArea>
    </format>
    <format dxfId="2937">
      <pivotArea dataOnly="0" labelOnly="1" fieldPosition="0">
        <references count="2">
          <reference field="0" count="1" selected="0">
            <x v="6"/>
          </reference>
          <reference field="2" count="1">
            <x v="22"/>
          </reference>
        </references>
      </pivotArea>
    </format>
    <format dxfId="2938">
      <pivotArea dataOnly="0" labelOnly="1" fieldPosition="0">
        <references count="2">
          <reference field="0" count="1" selected="0">
            <x v="6"/>
          </reference>
          <reference field="2" count="1" defaultSubtotal="1">
            <x v="22"/>
          </reference>
        </references>
      </pivotArea>
    </format>
    <format dxfId="2939">
      <pivotArea dataOnly="0" labelOnly="1" fieldPosition="0">
        <references count="2">
          <reference field="0" count="1" selected="0">
            <x v="7"/>
          </reference>
          <reference field="2" count="1">
            <x v="2"/>
          </reference>
        </references>
      </pivotArea>
    </format>
    <format dxfId="2940">
      <pivotArea dataOnly="0" labelOnly="1" fieldPosition="0">
        <references count="2">
          <reference field="0" count="1" selected="0">
            <x v="7"/>
          </reference>
          <reference field="2" count="1" defaultSubtotal="1">
            <x v="2"/>
          </reference>
        </references>
      </pivotArea>
    </format>
    <format dxfId="2941">
      <pivotArea dataOnly="0" labelOnly="1" fieldPosition="0">
        <references count="2">
          <reference field="0" count="1" selected="0">
            <x v="8"/>
          </reference>
          <reference field="2" count="1">
            <x v="3"/>
          </reference>
        </references>
      </pivotArea>
    </format>
    <format dxfId="2942">
      <pivotArea dataOnly="0" labelOnly="1" fieldPosition="0">
        <references count="2">
          <reference field="0" count="1" selected="0">
            <x v="8"/>
          </reference>
          <reference field="2" count="1" defaultSubtotal="1">
            <x v="3"/>
          </reference>
        </references>
      </pivotArea>
    </format>
    <format dxfId="2943">
      <pivotArea dataOnly="0" labelOnly="1" fieldPosition="0">
        <references count="2">
          <reference field="0" count="1" selected="0">
            <x v="9"/>
          </reference>
          <reference field="2" count="1">
            <x v="4"/>
          </reference>
        </references>
      </pivotArea>
    </format>
    <format dxfId="2944">
      <pivotArea dataOnly="0" labelOnly="1" fieldPosition="0">
        <references count="2">
          <reference field="0" count="1" selected="0">
            <x v="9"/>
          </reference>
          <reference field="2" count="1" defaultSubtotal="1">
            <x v="4"/>
          </reference>
        </references>
      </pivotArea>
    </format>
    <format dxfId="2945">
      <pivotArea dataOnly="0" labelOnly="1" fieldPosition="0">
        <references count="2">
          <reference field="0" count="1" selected="0">
            <x v="10"/>
          </reference>
          <reference field="2" count="1">
            <x v="5"/>
          </reference>
        </references>
      </pivotArea>
    </format>
    <format dxfId="2946">
      <pivotArea dataOnly="0" labelOnly="1" fieldPosition="0">
        <references count="2">
          <reference field="0" count="1" selected="0">
            <x v="10"/>
          </reference>
          <reference field="2" count="1" defaultSubtotal="1">
            <x v="5"/>
          </reference>
        </references>
      </pivotArea>
    </format>
    <format dxfId="2947">
      <pivotArea dataOnly="0" labelOnly="1" fieldPosition="0">
        <references count="2">
          <reference field="0" count="1" selected="0">
            <x v="11"/>
          </reference>
          <reference field="2" count="1">
            <x v="6"/>
          </reference>
        </references>
      </pivotArea>
    </format>
    <format dxfId="2948">
      <pivotArea dataOnly="0" labelOnly="1" fieldPosition="0">
        <references count="2">
          <reference field="0" count="1" selected="0">
            <x v="11"/>
          </reference>
          <reference field="2" count="1" defaultSubtotal="1">
            <x v="6"/>
          </reference>
        </references>
      </pivotArea>
    </format>
    <format dxfId="2949">
      <pivotArea dataOnly="0" labelOnly="1" fieldPosition="0">
        <references count="2">
          <reference field="0" count="1" selected="0">
            <x v="12"/>
          </reference>
          <reference field="2" count="1">
            <x v="7"/>
          </reference>
        </references>
      </pivotArea>
    </format>
    <format dxfId="2950">
      <pivotArea dataOnly="0" labelOnly="1" fieldPosition="0">
        <references count="2">
          <reference field="0" count="1" selected="0">
            <x v="12"/>
          </reference>
          <reference field="2" count="1" defaultSubtotal="1">
            <x v="7"/>
          </reference>
        </references>
      </pivotArea>
    </format>
    <format dxfId="2951">
      <pivotArea dataOnly="0" labelOnly="1" fieldPosition="0">
        <references count="2">
          <reference field="0" count="1" selected="0">
            <x v="13"/>
          </reference>
          <reference field="2" count="1">
            <x v="8"/>
          </reference>
        </references>
      </pivotArea>
    </format>
    <format dxfId="2952">
      <pivotArea dataOnly="0" labelOnly="1" fieldPosition="0">
        <references count="2">
          <reference field="0" count="1" selected="0">
            <x v="13"/>
          </reference>
          <reference field="2" count="1" defaultSubtotal="1">
            <x v="8"/>
          </reference>
        </references>
      </pivotArea>
    </format>
    <format dxfId="2953">
      <pivotArea dataOnly="0" labelOnly="1" fieldPosition="0">
        <references count="2">
          <reference field="0" count="1" selected="0">
            <x v="14"/>
          </reference>
          <reference field="2" count="1">
            <x v="9"/>
          </reference>
        </references>
      </pivotArea>
    </format>
    <format dxfId="2954">
      <pivotArea dataOnly="0" labelOnly="1" fieldPosition="0">
        <references count="2">
          <reference field="0" count="1" selected="0">
            <x v="14"/>
          </reference>
          <reference field="2" count="1" defaultSubtotal="1">
            <x v="9"/>
          </reference>
        </references>
      </pivotArea>
    </format>
    <format dxfId="2955">
      <pivotArea dataOnly="0" labelOnly="1" fieldPosition="0">
        <references count="2">
          <reference field="0" count="1" selected="0">
            <x v="15"/>
          </reference>
          <reference field="2" count="1">
            <x v="11"/>
          </reference>
        </references>
      </pivotArea>
    </format>
    <format dxfId="2956">
      <pivotArea dataOnly="0" labelOnly="1" fieldPosition="0">
        <references count="2">
          <reference field="0" count="1" selected="0">
            <x v="15"/>
          </reference>
          <reference field="2" count="1" defaultSubtotal="1">
            <x v="11"/>
          </reference>
        </references>
      </pivotArea>
    </format>
    <format dxfId="2957">
      <pivotArea dataOnly="0" labelOnly="1" fieldPosition="0">
        <references count="2">
          <reference field="0" count="1" selected="0">
            <x v="16"/>
          </reference>
          <reference field="2" count="1">
            <x v="12"/>
          </reference>
        </references>
      </pivotArea>
    </format>
    <format dxfId="2958">
      <pivotArea dataOnly="0" labelOnly="1" fieldPosition="0">
        <references count="2">
          <reference field="0" count="1" selected="0">
            <x v="16"/>
          </reference>
          <reference field="2" count="1" defaultSubtotal="1">
            <x v="12"/>
          </reference>
        </references>
      </pivotArea>
    </format>
    <format dxfId="2959">
      <pivotArea dataOnly="0" labelOnly="1" fieldPosition="0">
        <references count="2">
          <reference field="0" count="1" selected="0">
            <x v="17"/>
          </reference>
          <reference field="2" count="1">
            <x v="13"/>
          </reference>
        </references>
      </pivotArea>
    </format>
    <format dxfId="2960">
      <pivotArea dataOnly="0" labelOnly="1" fieldPosition="0">
        <references count="2">
          <reference field="0" count="1" selected="0">
            <x v="17"/>
          </reference>
          <reference field="2" count="1" defaultSubtotal="1">
            <x v="13"/>
          </reference>
        </references>
      </pivotArea>
    </format>
    <format dxfId="2961">
      <pivotArea dataOnly="0" labelOnly="1" fieldPosition="0">
        <references count="2">
          <reference field="0" count="1" selected="0">
            <x v="18"/>
          </reference>
          <reference field="2" count="1">
            <x v="14"/>
          </reference>
        </references>
      </pivotArea>
    </format>
    <format dxfId="2962">
      <pivotArea dataOnly="0" labelOnly="1" fieldPosition="0">
        <references count="2">
          <reference field="0" count="1" selected="0">
            <x v="18"/>
          </reference>
          <reference field="2" count="1" defaultSubtotal="1">
            <x v="14"/>
          </reference>
        </references>
      </pivotArea>
    </format>
    <format dxfId="2963">
      <pivotArea dataOnly="0" labelOnly="1" fieldPosition="0">
        <references count="2">
          <reference field="0" count="1" selected="0">
            <x v="19"/>
          </reference>
          <reference field="2" count="1">
            <x v="15"/>
          </reference>
        </references>
      </pivotArea>
    </format>
    <format dxfId="2964">
      <pivotArea dataOnly="0" labelOnly="1" fieldPosition="0">
        <references count="2">
          <reference field="0" count="1" selected="0">
            <x v="19"/>
          </reference>
          <reference field="2" count="1" defaultSubtotal="1">
            <x v="15"/>
          </reference>
        </references>
      </pivotArea>
    </format>
    <format dxfId="2965">
      <pivotArea dataOnly="0" labelOnly="1" fieldPosition="0">
        <references count="2">
          <reference field="0" count="1" selected="0">
            <x v="20"/>
          </reference>
          <reference field="2" count="1">
            <x v="16"/>
          </reference>
        </references>
      </pivotArea>
    </format>
    <format dxfId="2966">
      <pivotArea dataOnly="0" labelOnly="1" fieldPosition="0">
        <references count="2">
          <reference field="0" count="1" selected="0">
            <x v="20"/>
          </reference>
          <reference field="2" count="1" defaultSubtotal="1">
            <x v="16"/>
          </reference>
        </references>
      </pivotArea>
    </format>
    <format dxfId="2967">
      <pivotArea dataOnly="0" labelOnly="1" fieldPosition="0">
        <references count="2">
          <reference field="0" count="1" selected="0">
            <x v="21"/>
          </reference>
          <reference field="2" count="1">
            <x v="17"/>
          </reference>
        </references>
      </pivotArea>
    </format>
    <format dxfId="2968">
      <pivotArea dataOnly="0" labelOnly="1" fieldPosition="0">
        <references count="2">
          <reference field="0" count="1" selected="0">
            <x v="21"/>
          </reference>
          <reference field="2" count="1" defaultSubtotal="1">
            <x v="17"/>
          </reference>
        </references>
      </pivotArea>
    </format>
    <format dxfId="2969">
      <pivotArea dataOnly="0" labelOnly="1" fieldPosition="0">
        <references count="3">
          <reference field="0" count="1" selected="0">
            <x v="0"/>
          </reference>
          <reference field="1" count="4">
            <x v="1"/>
            <x v="2"/>
            <x v="3"/>
            <x v="4"/>
          </reference>
          <reference field="2" count="1" selected="0">
            <x v="1"/>
          </reference>
        </references>
      </pivotArea>
    </format>
    <format dxfId="2970">
      <pivotArea dataOnly="0" labelOnly="1" fieldPosition="0">
        <references count="3">
          <reference field="0" count="1" selected="0">
            <x v="1"/>
          </reference>
          <reference field="1" count="1">
            <x v="33"/>
          </reference>
          <reference field="2" count="1" selected="0">
            <x v="10"/>
          </reference>
        </references>
      </pivotArea>
    </format>
    <format dxfId="2971">
      <pivotArea dataOnly="0" labelOnly="1" fieldPosition="0">
        <references count="3">
          <reference field="0" count="1" selected="0">
            <x v="2"/>
          </reference>
          <reference field="1" count="2">
            <x v="64"/>
            <x v="65"/>
          </reference>
          <reference field="2" count="1" selected="0">
            <x v="18"/>
          </reference>
        </references>
      </pivotArea>
    </format>
    <format dxfId="2972">
      <pivotArea dataOnly="0" labelOnly="1" fieldPosition="0">
        <references count="3">
          <reference field="0" count="1" selected="0">
            <x v="3"/>
          </reference>
          <reference field="1" count="1">
            <x v="67"/>
          </reference>
          <reference field="2" count="1" selected="0">
            <x v="19"/>
          </reference>
        </references>
      </pivotArea>
    </format>
    <format dxfId="2973">
      <pivotArea dataOnly="0" labelOnly="1" fieldPosition="0">
        <references count="3">
          <reference field="0" count="1" selected="0">
            <x v="4"/>
          </reference>
          <reference field="1" count="3">
            <x v="68"/>
            <x v="69"/>
            <x v="70"/>
          </reference>
          <reference field="2" count="1" selected="0">
            <x v="20"/>
          </reference>
        </references>
      </pivotArea>
    </format>
    <format dxfId="2974">
      <pivotArea dataOnly="0" labelOnly="1" fieldPosition="0">
        <references count="3">
          <reference field="0" count="1" selected="0">
            <x v="5"/>
          </reference>
          <reference field="1" count="4">
            <x v="75"/>
            <x v="76"/>
            <x v="77"/>
            <x v="78"/>
          </reference>
          <reference field="2" count="1" selected="0">
            <x v="21"/>
          </reference>
        </references>
      </pivotArea>
    </format>
    <format dxfId="2975">
      <pivotArea dataOnly="0" labelOnly="1" fieldPosition="0">
        <references count="3">
          <reference field="0" count="1" selected="0">
            <x v="6"/>
          </reference>
          <reference field="1" count="5">
            <x v="79"/>
            <x v="80"/>
            <x v="81"/>
            <x v="82"/>
            <x v="83"/>
          </reference>
          <reference field="2" count="1" selected="0">
            <x v="22"/>
          </reference>
        </references>
      </pivotArea>
    </format>
    <format dxfId="2976">
      <pivotArea dataOnly="0" labelOnly="1" fieldPosition="0">
        <references count="3">
          <reference field="0" count="1" selected="0">
            <x v="7"/>
          </reference>
          <reference field="1" count="1">
            <x v="5"/>
          </reference>
          <reference field="2" count="1" selected="0">
            <x v="2"/>
          </reference>
        </references>
      </pivotArea>
    </format>
    <format dxfId="2977">
      <pivotArea dataOnly="0" labelOnly="1" fieldPosition="0">
        <references count="3">
          <reference field="0" count="1" selected="0">
            <x v="8"/>
          </reference>
          <reference field="1" count="1">
            <x v="6"/>
          </reference>
          <reference field="2" count="1" selected="0">
            <x v="3"/>
          </reference>
        </references>
      </pivotArea>
    </format>
    <format dxfId="2978">
      <pivotArea dataOnly="0" labelOnly="1" fieldPosition="0">
        <references count="3">
          <reference field="0" count="1" selected="0">
            <x v="9"/>
          </reference>
          <reference field="1" count="14">
            <x v="7"/>
            <x v="8"/>
            <x v="9"/>
            <x v="10"/>
            <x v="11"/>
            <x v="12"/>
            <x v="14"/>
            <x v="15"/>
            <x v="48"/>
            <x v="49"/>
            <x v="71"/>
            <x v="72"/>
            <x v="73"/>
            <x v="74"/>
          </reference>
          <reference field="2" count="1" selected="0">
            <x v="4"/>
          </reference>
        </references>
      </pivotArea>
    </format>
    <format dxfId="2979">
      <pivotArea dataOnly="0" labelOnly="1" fieldPosition="0">
        <references count="3">
          <reference field="0" count="1" selected="0">
            <x v="10"/>
          </reference>
          <reference field="1" count="1">
            <x v="16"/>
          </reference>
          <reference field="2" count="1" selected="0">
            <x v="5"/>
          </reference>
        </references>
      </pivotArea>
    </format>
    <format dxfId="2980">
      <pivotArea dataOnly="0" labelOnly="1" fieldPosition="0">
        <references count="3">
          <reference field="0" count="1" selected="0">
            <x v="11"/>
          </reference>
          <reference field="1" count="2">
            <x v="17"/>
            <x v="18"/>
          </reference>
          <reference field="2" count="1" selected="0">
            <x v="6"/>
          </reference>
        </references>
      </pivotArea>
    </format>
    <format dxfId="2981">
      <pivotArea dataOnly="0" labelOnly="1" fieldPosition="0">
        <references count="3">
          <reference field="0" count="1" selected="0">
            <x v="12"/>
          </reference>
          <reference field="1" count="5">
            <x v="23"/>
            <x v="24"/>
            <x v="25"/>
            <x v="26"/>
            <x v="27"/>
          </reference>
          <reference field="2" count="1" selected="0">
            <x v="7"/>
          </reference>
        </references>
      </pivotArea>
    </format>
    <format dxfId="2982">
      <pivotArea dataOnly="0" labelOnly="1" fieldPosition="0">
        <references count="3">
          <reference field="0" count="1" selected="0">
            <x v="13"/>
          </reference>
          <reference field="1" count="2">
            <x v="28"/>
            <x v="29"/>
          </reference>
          <reference field="2" count="1" selected="0">
            <x v="8"/>
          </reference>
        </references>
      </pivotArea>
    </format>
    <format dxfId="2983">
      <pivotArea dataOnly="0" labelOnly="1" fieldPosition="0">
        <references count="3">
          <reference field="0" count="1" selected="0">
            <x v="14"/>
          </reference>
          <reference field="1" count="1">
            <x v="32"/>
          </reference>
          <reference field="2" count="1" selected="0">
            <x v="9"/>
          </reference>
        </references>
      </pivotArea>
    </format>
    <format dxfId="2984">
      <pivotArea dataOnly="0" labelOnly="1" fieldPosition="0">
        <references count="3">
          <reference field="0" count="1" selected="0">
            <x v="15"/>
          </reference>
          <reference field="1" count="5">
            <x v="34"/>
            <x v="35"/>
            <x v="36"/>
            <x v="37"/>
            <x v="38"/>
          </reference>
          <reference field="2" count="1" selected="0">
            <x v="11"/>
          </reference>
        </references>
      </pivotArea>
    </format>
    <format dxfId="2985">
      <pivotArea dataOnly="0" labelOnly="1" fieldPosition="0">
        <references count="3">
          <reference field="0" count="1" selected="0">
            <x v="16"/>
          </reference>
          <reference field="1" count="4">
            <x v="40"/>
            <x v="41"/>
            <x v="42"/>
            <x v="43"/>
          </reference>
          <reference field="2" count="1" selected="0">
            <x v="12"/>
          </reference>
        </references>
      </pivotArea>
    </format>
    <format dxfId="2986">
      <pivotArea dataOnly="0" labelOnly="1" fieldPosition="0">
        <references count="3">
          <reference field="0" count="1" selected="0">
            <x v="17"/>
          </reference>
          <reference field="1" count="3">
            <x v="44"/>
            <x v="45"/>
            <x v="47"/>
          </reference>
          <reference field="2" count="1" selected="0">
            <x v="13"/>
          </reference>
        </references>
      </pivotArea>
    </format>
    <format dxfId="2987">
      <pivotArea dataOnly="0" labelOnly="1" fieldPosition="0">
        <references count="3">
          <reference field="0" count="1" selected="0">
            <x v="18"/>
          </reference>
          <reference field="1" count="8">
            <x v="50"/>
            <x v="51"/>
            <x v="52"/>
            <x v="53"/>
            <x v="54"/>
            <x v="55"/>
            <x v="56"/>
            <x v="57"/>
          </reference>
          <reference field="2" count="1" selected="0">
            <x v="14"/>
          </reference>
        </references>
      </pivotArea>
    </format>
    <format dxfId="2988">
      <pivotArea dataOnly="0" labelOnly="1" fieldPosition="0">
        <references count="3">
          <reference field="0" count="1" selected="0">
            <x v="19"/>
          </reference>
          <reference field="1" count="3">
            <x v="58"/>
            <x v="59"/>
            <x v="60"/>
          </reference>
          <reference field="2" count="1" selected="0">
            <x v="15"/>
          </reference>
        </references>
      </pivotArea>
    </format>
    <format dxfId="2989">
      <pivotArea dataOnly="0" labelOnly="1" fieldPosition="0">
        <references count="3">
          <reference field="0" count="1" selected="0">
            <x v="20"/>
          </reference>
          <reference field="1" count="1">
            <x v="61"/>
          </reference>
          <reference field="2" count="1" selected="0">
            <x v="16"/>
          </reference>
        </references>
      </pivotArea>
    </format>
    <format dxfId="2990">
      <pivotArea dataOnly="0" labelOnly="1" fieldPosition="0">
        <references count="3">
          <reference field="0" count="1" selected="0">
            <x v="21"/>
          </reference>
          <reference field="1" count="2">
            <x v="62"/>
            <x v="63"/>
          </reference>
          <reference field="2" count="1" selected="0">
            <x v="17"/>
          </reference>
        </references>
      </pivotArea>
    </format>
    <format dxfId="299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992">
      <pivotArea dataOnly="0" labelOnly="1" fieldPosition="0">
        <references count="1">
          <reference field="0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2993">
      <pivotArea field="7" type="button" dataOnly="0" labelOnly="1" outline="0" axis="axisRow" fieldPosition="2"/>
    </format>
    <format dxfId="2994">
      <pivotArea field="7" type="button" dataOnly="0" labelOnly="1" outline="0" axis="axisRow" fieldPosition="2"/>
    </format>
    <format dxfId="2995">
      <pivotArea field="7" type="button" dataOnly="0" labelOnly="1" outline="0" axis="axisRow" fieldPosition="2"/>
    </format>
    <format dxfId="2996">
      <pivotArea dataOnly="0" labelOnly="1" outline="0" fieldPosition="0">
        <references count="1">
          <reference field="7" count="0"/>
        </references>
      </pivotArea>
    </format>
    <format dxfId="2997">
      <pivotArea dataOnly="0" labelOnly="1" outline="0" fieldPosition="0">
        <references count="1">
          <reference field="0" count="0"/>
        </references>
      </pivotArea>
    </format>
    <format dxfId="2998">
      <pivotArea dataOnly="0" labelOnly="1" outline="0" fieldPosition="0">
        <references count="1">
          <reference field="0" count="0"/>
        </references>
      </pivotArea>
    </format>
    <format dxfId="1758">
      <pivotArea dataOnly="0" outline="0" fieldPosition="0">
        <references count="1">
          <reference field="2" count="0" defaultSubtotal="1"/>
        </references>
      </pivotArea>
    </format>
    <format dxfId="1756">
      <pivotArea type="all" dataOnly="0" outline="0" fieldPosition="0"/>
    </format>
    <format dxfId="1755">
      <pivotArea outline="0" collapsedLevelsAreSubtotals="1" fieldPosition="0"/>
    </format>
    <format dxfId="1754">
      <pivotArea field="0" type="button" dataOnly="0" labelOnly="1" outline="0" axis="axisRow" fieldPosition="0"/>
    </format>
    <format dxfId="1753">
      <pivotArea field="2" type="button" dataOnly="0" labelOnly="1" outline="0" axis="axisRow" fieldPosition="1"/>
    </format>
    <format dxfId="1752">
      <pivotArea field="7" type="button" dataOnly="0" labelOnly="1" outline="0" axis="axisRow" fieldPosition="2"/>
    </format>
    <format dxfId="1751">
      <pivotArea field="1" type="button" dataOnly="0" labelOnly="1" outline="0" axis="axisRow" fieldPosition="3"/>
    </format>
    <format dxfId="1750">
      <pivotArea dataOnly="0" labelOnly="1" fieldPosition="0">
        <references count="1">
          <reference field="0" count="22"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7"/>
            <x v="38"/>
            <x v="39"/>
            <x v="40"/>
            <x v="41"/>
            <x v="42"/>
            <x v="43"/>
            <x v="44"/>
          </reference>
        </references>
      </pivotArea>
    </format>
    <format dxfId="1749">
      <pivotArea dataOnly="0" labelOnly="1" grandRow="1" outline="0" fieldPosition="0"/>
    </format>
    <format dxfId="1748">
      <pivotArea dataOnly="0" labelOnly="1" fieldPosition="0">
        <references count="2">
          <reference field="0" count="1" selected="0">
            <x v="22"/>
          </reference>
          <reference field="2" count="1">
            <x v="1"/>
          </reference>
        </references>
      </pivotArea>
    </format>
    <format dxfId="1747">
      <pivotArea dataOnly="0" labelOnly="1" fieldPosition="0">
        <references count="2">
          <reference field="0" count="1" selected="0">
            <x v="22"/>
          </reference>
          <reference field="2" count="1" defaultSubtotal="1">
            <x v="1"/>
          </reference>
        </references>
      </pivotArea>
    </format>
    <format dxfId="1746">
      <pivotArea dataOnly="0" labelOnly="1" fieldPosition="0">
        <references count="2">
          <reference field="0" count="1" selected="0">
            <x v="23"/>
          </reference>
          <reference field="2" count="1">
            <x v="2"/>
          </reference>
        </references>
      </pivotArea>
    </format>
    <format dxfId="1745">
      <pivotArea dataOnly="0" labelOnly="1" fieldPosition="0">
        <references count="2">
          <reference field="0" count="1" selected="0">
            <x v="23"/>
          </reference>
          <reference field="2" count="1" defaultSubtotal="1">
            <x v="2"/>
          </reference>
        </references>
      </pivotArea>
    </format>
    <format dxfId="1744">
      <pivotArea dataOnly="0" labelOnly="1" fieldPosition="0">
        <references count="2">
          <reference field="0" count="1" selected="0">
            <x v="24"/>
          </reference>
          <reference field="2" count="1">
            <x v="3"/>
          </reference>
        </references>
      </pivotArea>
    </format>
    <format dxfId="1743">
      <pivotArea dataOnly="0" labelOnly="1" fieldPosition="0">
        <references count="2">
          <reference field="0" count="1" selected="0">
            <x v="24"/>
          </reference>
          <reference field="2" count="1" defaultSubtotal="1">
            <x v="3"/>
          </reference>
        </references>
      </pivotArea>
    </format>
    <format dxfId="1742">
      <pivotArea dataOnly="0" labelOnly="1" fieldPosition="0">
        <references count="2">
          <reference field="0" count="1" selected="0">
            <x v="25"/>
          </reference>
          <reference field="2" count="1">
            <x v="4"/>
          </reference>
        </references>
      </pivotArea>
    </format>
    <format dxfId="1741">
      <pivotArea dataOnly="0" labelOnly="1" fieldPosition="0">
        <references count="2">
          <reference field="0" count="1" selected="0">
            <x v="25"/>
          </reference>
          <reference field="2" count="1" defaultSubtotal="1">
            <x v="4"/>
          </reference>
        </references>
      </pivotArea>
    </format>
    <format dxfId="1740">
      <pivotArea dataOnly="0" labelOnly="1" fieldPosition="0">
        <references count="2">
          <reference field="0" count="1" selected="0">
            <x v="26"/>
          </reference>
          <reference field="2" count="1">
            <x v="5"/>
          </reference>
        </references>
      </pivotArea>
    </format>
    <format dxfId="1739">
      <pivotArea dataOnly="0" labelOnly="1" fieldPosition="0">
        <references count="2">
          <reference field="0" count="1" selected="0">
            <x v="26"/>
          </reference>
          <reference field="2" count="1" defaultSubtotal="1">
            <x v="5"/>
          </reference>
        </references>
      </pivotArea>
    </format>
    <format dxfId="1738">
      <pivotArea dataOnly="0" labelOnly="1" fieldPosition="0">
        <references count="2">
          <reference field="0" count="1" selected="0">
            <x v="27"/>
          </reference>
          <reference field="2" count="1">
            <x v="6"/>
          </reference>
        </references>
      </pivotArea>
    </format>
    <format dxfId="1737">
      <pivotArea dataOnly="0" labelOnly="1" fieldPosition="0">
        <references count="2">
          <reference field="0" count="1" selected="0">
            <x v="27"/>
          </reference>
          <reference field="2" count="1" defaultSubtotal="1">
            <x v="6"/>
          </reference>
        </references>
      </pivotArea>
    </format>
    <format dxfId="1736">
      <pivotArea dataOnly="0" labelOnly="1" fieldPosition="0">
        <references count="2">
          <reference field="0" count="1" selected="0">
            <x v="28"/>
          </reference>
          <reference field="2" count="1">
            <x v="7"/>
          </reference>
        </references>
      </pivotArea>
    </format>
    <format dxfId="1735">
      <pivotArea dataOnly="0" labelOnly="1" fieldPosition="0">
        <references count="2">
          <reference field="0" count="1" selected="0">
            <x v="28"/>
          </reference>
          <reference field="2" count="1" defaultSubtotal="1">
            <x v="7"/>
          </reference>
        </references>
      </pivotArea>
    </format>
    <format dxfId="1734">
      <pivotArea dataOnly="0" labelOnly="1" fieldPosition="0">
        <references count="2">
          <reference field="0" count="1" selected="0">
            <x v="29"/>
          </reference>
          <reference field="2" count="1">
            <x v="8"/>
          </reference>
        </references>
      </pivotArea>
    </format>
    <format dxfId="1733">
      <pivotArea dataOnly="0" labelOnly="1" fieldPosition="0">
        <references count="2">
          <reference field="0" count="1" selected="0">
            <x v="29"/>
          </reference>
          <reference field="2" count="1" defaultSubtotal="1">
            <x v="8"/>
          </reference>
        </references>
      </pivotArea>
    </format>
    <format dxfId="1732">
      <pivotArea dataOnly="0" labelOnly="1" fieldPosition="0">
        <references count="2">
          <reference field="0" count="1" selected="0">
            <x v="30"/>
          </reference>
          <reference field="2" count="1">
            <x v="9"/>
          </reference>
        </references>
      </pivotArea>
    </format>
    <format dxfId="1731">
      <pivotArea dataOnly="0" labelOnly="1" fieldPosition="0">
        <references count="2">
          <reference field="0" count="1" selected="0">
            <x v="30"/>
          </reference>
          <reference field="2" count="1" defaultSubtotal="1">
            <x v="9"/>
          </reference>
        </references>
      </pivotArea>
    </format>
    <format dxfId="1730">
      <pivotArea dataOnly="0" labelOnly="1" fieldPosition="0">
        <references count="2">
          <reference field="0" count="1" selected="0">
            <x v="31"/>
          </reference>
          <reference field="2" count="1">
            <x v="10"/>
          </reference>
        </references>
      </pivotArea>
    </format>
    <format dxfId="1729">
      <pivotArea dataOnly="0" labelOnly="1" fieldPosition="0">
        <references count="2">
          <reference field="0" count="1" selected="0">
            <x v="31"/>
          </reference>
          <reference field="2" count="1" defaultSubtotal="1">
            <x v="10"/>
          </reference>
        </references>
      </pivotArea>
    </format>
    <format dxfId="1728">
      <pivotArea dataOnly="0" labelOnly="1" fieldPosition="0">
        <references count="2">
          <reference field="0" count="1" selected="0">
            <x v="32"/>
          </reference>
          <reference field="2" count="1">
            <x v="11"/>
          </reference>
        </references>
      </pivotArea>
    </format>
    <format dxfId="1727">
      <pivotArea dataOnly="0" labelOnly="1" fieldPosition="0">
        <references count="2">
          <reference field="0" count="1" selected="0">
            <x v="32"/>
          </reference>
          <reference field="2" count="1" defaultSubtotal="1">
            <x v="11"/>
          </reference>
        </references>
      </pivotArea>
    </format>
    <format dxfId="1726">
      <pivotArea dataOnly="0" labelOnly="1" fieldPosition="0">
        <references count="2">
          <reference field="0" count="1" selected="0">
            <x v="33"/>
          </reference>
          <reference field="2" count="1">
            <x v="12"/>
          </reference>
        </references>
      </pivotArea>
    </format>
    <format dxfId="1725">
      <pivotArea dataOnly="0" labelOnly="1" fieldPosition="0">
        <references count="2">
          <reference field="0" count="1" selected="0">
            <x v="33"/>
          </reference>
          <reference field="2" count="1" defaultSubtotal="1">
            <x v="12"/>
          </reference>
        </references>
      </pivotArea>
    </format>
    <format dxfId="1724">
      <pivotArea dataOnly="0" labelOnly="1" fieldPosition="0">
        <references count="2">
          <reference field="0" count="1" selected="0">
            <x v="34"/>
          </reference>
          <reference field="2" count="1">
            <x v="13"/>
          </reference>
        </references>
      </pivotArea>
    </format>
    <format dxfId="1723">
      <pivotArea dataOnly="0" labelOnly="1" fieldPosition="0">
        <references count="2">
          <reference field="0" count="1" selected="0">
            <x v="34"/>
          </reference>
          <reference field="2" count="1" defaultSubtotal="1">
            <x v="13"/>
          </reference>
        </references>
      </pivotArea>
    </format>
    <format dxfId="1722">
      <pivotArea dataOnly="0" labelOnly="1" fieldPosition="0">
        <references count="2">
          <reference field="0" count="1" selected="0">
            <x v="35"/>
          </reference>
          <reference field="2" count="1">
            <x v="14"/>
          </reference>
        </references>
      </pivotArea>
    </format>
    <format dxfId="1721">
      <pivotArea dataOnly="0" labelOnly="1" fieldPosition="0">
        <references count="2">
          <reference field="0" count="1" selected="0">
            <x v="35"/>
          </reference>
          <reference field="2" count="1" defaultSubtotal="1">
            <x v="14"/>
          </reference>
        </references>
      </pivotArea>
    </format>
    <format dxfId="1720">
      <pivotArea dataOnly="0" labelOnly="1" fieldPosition="0">
        <references count="2">
          <reference field="0" count="1" selected="0">
            <x v="37"/>
          </reference>
          <reference field="2" count="1">
            <x v="15"/>
          </reference>
        </references>
      </pivotArea>
    </format>
    <format dxfId="1719">
      <pivotArea dataOnly="0" labelOnly="1" fieldPosition="0">
        <references count="2">
          <reference field="0" count="1" selected="0">
            <x v="37"/>
          </reference>
          <reference field="2" count="1" defaultSubtotal="1">
            <x v="15"/>
          </reference>
        </references>
      </pivotArea>
    </format>
    <format dxfId="1718">
      <pivotArea dataOnly="0" labelOnly="1" fieldPosition="0">
        <references count="2">
          <reference field="0" count="1" selected="0">
            <x v="38"/>
          </reference>
          <reference field="2" count="1">
            <x v="16"/>
          </reference>
        </references>
      </pivotArea>
    </format>
    <format dxfId="1717">
      <pivotArea dataOnly="0" labelOnly="1" fieldPosition="0">
        <references count="2">
          <reference field="0" count="1" selected="0">
            <x v="38"/>
          </reference>
          <reference field="2" count="1" defaultSubtotal="1">
            <x v="16"/>
          </reference>
        </references>
      </pivotArea>
    </format>
    <format dxfId="1716">
      <pivotArea dataOnly="0" labelOnly="1" fieldPosition="0">
        <references count="2">
          <reference field="0" count="1" selected="0">
            <x v="39"/>
          </reference>
          <reference field="2" count="1">
            <x v="17"/>
          </reference>
        </references>
      </pivotArea>
    </format>
    <format dxfId="1715">
      <pivotArea dataOnly="0" labelOnly="1" fieldPosition="0">
        <references count="2">
          <reference field="0" count="1" selected="0">
            <x v="39"/>
          </reference>
          <reference field="2" count="1" defaultSubtotal="1">
            <x v="17"/>
          </reference>
        </references>
      </pivotArea>
    </format>
    <format dxfId="1714">
      <pivotArea dataOnly="0" labelOnly="1" fieldPosition="0">
        <references count="2">
          <reference field="0" count="1" selected="0">
            <x v="40"/>
          </reference>
          <reference field="2" count="1">
            <x v="18"/>
          </reference>
        </references>
      </pivotArea>
    </format>
    <format dxfId="1713">
      <pivotArea dataOnly="0" labelOnly="1" fieldPosition="0">
        <references count="2">
          <reference field="0" count="1" selected="0">
            <x v="40"/>
          </reference>
          <reference field="2" count="1" defaultSubtotal="1">
            <x v="18"/>
          </reference>
        </references>
      </pivotArea>
    </format>
    <format dxfId="1712">
      <pivotArea dataOnly="0" labelOnly="1" fieldPosition="0">
        <references count="2">
          <reference field="0" count="1" selected="0">
            <x v="41"/>
          </reference>
          <reference field="2" count="1">
            <x v="19"/>
          </reference>
        </references>
      </pivotArea>
    </format>
    <format dxfId="1711">
      <pivotArea dataOnly="0" labelOnly="1" fieldPosition="0">
        <references count="2">
          <reference field="0" count="1" selected="0">
            <x v="41"/>
          </reference>
          <reference field="2" count="1" defaultSubtotal="1">
            <x v="19"/>
          </reference>
        </references>
      </pivotArea>
    </format>
    <format dxfId="1710">
      <pivotArea dataOnly="0" labelOnly="1" fieldPosition="0">
        <references count="2">
          <reference field="0" count="1" selected="0">
            <x v="42"/>
          </reference>
          <reference field="2" count="1">
            <x v="20"/>
          </reference>
        </references>
      </pivotArea>
    </format>
    <format dxfId="1709">
      <pivotArea dataOnly="0" labelOnly="1" fieldPosition="0">
        <references count="2">
          <reference field="0" count="1" selected="0">
            <x v="42"/>
          </reference>
          <reference field="2" count="1" defaultSubtotal="1">
            <x v="20"/>
          </reference>
        </references>
      </pivotArea>
    </format>
    <format dxfId="1708">
      <pivotArea dataOnly="0" labelOnly="1" fieldPosition="0">
        <references count="2">
          <reference field="0" count="1" selected="0">
            <x v="43"/>
          </reference>
          <reference field="2" count="1">
            <x v="21"/>
          </reference>
        </references>
      </pivotArea>
    </format>
    <format dxfId="1707">
      <pivotArea dataOnly="0" labelOnly="1" fieldPosition="0">
        <references count="2">
          <reference field="0" count="1" selected="0">
            <x v="43"/>
          </reference>
          <reference field="2" count="1" defaultSubtotal="1">
            <x v="21"/>
          </reference>
        </references>
      </pivotArea>
    </format>
    <format dxfId="1706">
      <pivotArea dataOnly="0" labelOnly="1" fieldPosition="0">
        <references count="2">
          <reference field="0" count="1" selected="0">
            <x v="44"/>
          </reference>
          <reference field="2" count="1">
            <x v="22"/>
          </reference>
        </references>
      </pivotArea>
    </format>
    <format dxfId="1705">
      <pivotArea dataOnly="0" labelOnly="1" fieldPosition="0">
        <references count="2">
          <reference field="0" count="1" selected="0">
            <x v="44"/>
          </reference>
          <reference field="2" count="1" defaultSubtotal="1">
            <x v="22"/>
          </reference>
        </references>
      </pivotArea>
    </format>
    <format dxfId="1704">
      <pivotArea dataOnly="0" labelOnly="1" fieldPosition="0">
        <references count="3">
          <reference field="0" count="1" selected="0">
            <x v="22"/>
          </reference>
          <reference field="2" count="1" selected="0">
            <x v="1"/>
          </reference>
          <reference field="7" count="4">
            <x v="1"/>
            <x v="2"/>
            <x v="3"/>
            <x v="4"/>
          </reference>
        </references>
      </pivotArea>
    </format>
    <format dxfId="1703">
      <pivotArea dataOnly="0" labelOnly="1" fieldPosition="0">
        <references count="3">
          <reference field="0" count="1" selected="0">
            <x v="23"/>
          </reference>
          <reference field="2" count="1" selected="0">
            <x v="2"/>
          </reference>
          <reference field="7" count="1">
            <x v="5"/>
          </reference>
        </references>
      </pivotArea>
    </format>
    <format dxfId="1702">
      <pivotArea dataOnly="0" labelOnly="1" fieldPosition="0">
        <references count="3">
          <reference field="0" count="1" selected="0">
            <x v="24"/>
          </reference>
          <reference field="2" count="1" selected="0">
            <x v="3"/>
          </reference>
          <reference field="7" count="1">
            <x v="6"/>
          </reference>
        </references>
      </pivotArea>
    </format>
    <format dxfId="1701">
      <pivotArea dataOnly="0" labelOnly="1" fieldPosition="0">
        <references count="3">
          <reference field="0" count="1" selected="0">
            <x v="25"/>
          </reference>
          <reference field="2" count="1" selected="0">
            <x v="4"/>
          </reference>
          <reference field="7" count="9">
            <x v="7"/>
            <x v="8"/>
            <x v="9"/>
            <x v="10"/>
            <x v="11"/>
            <x v="12"/>
            <x v="13"/>
            <x v="14"/>
            <x v="15"/>
          </reference>
        </references>
      </pivotArea>
    </format>
    <format dxfId="1700">
      <pivotArea dataOnly="0" labelOnly="1" fieldPosition="0">
        <references count="3">
          <reference field="0" count="1" selected="0">
            <x v="26"/>
          </reference>
          <reference field="2" count="1" selected="0">
            <x v="5"/>
          </reference>
          <reference field="7" count="1">
            <x v="16"/>
          </reference>
        </references>
      </pivotArea>
    </format>
    <format dxfId="1699">
      <pivotArea dataOnly="0" labelOnly="1" fieldPosition="0">
        <references count="3">
          <reference field="0" count="1" selected="0">
            <x v="27"/>
          </reference>
          <reference field="2" count="1" selected="0">
            <x v="6"/>
          </reference>
          <reference field="7" count="4">
            <x v="17"/>
            <x v="18"/>
            <x v="19"/>
            <x v="20"/>
          </reference>
        </references>
      </pivotArea>
    </format>
    <format dxfId="1698">
      <pivotArea dataOnly="0" labelOnly="1" fieldPosition="0">
        <references count="3">
          <reference field="0" count="1" selected="0">
            <x v="28"/>
          </reference>
          <reference field="2" count="1" selected="0">
            <x v="7"/>
          </reference>
          <reference field="7" count="7">
            <x v="21"/>
            <x v="22"/>
            <x v="23"/>
            <x v="24"/>
            <x v="25"/>
            <x v="26"/>
            <x v="27"/>
          </reference>
        </references>
      </pivotArea>
    </format>
    <format dxfId="1697">
      <pivotArea dataOnly="0" labelOnly="1" fieldPosition="0">
        <references count="3">
          <reference field="0" count="1" selected="0">
            <x v="29"/>
          </reference>
          <reference field="2" count="1" selected="0">
            <x v="8"/>
          </reference>
          <reference field="7" count="4">
            <x v="28"/>
            <x v="29"/>
            <x v="30"/>
            <x v="31"/>
          </reference>
        </references>
      </pivotArea>
    </format>
    <format dxfId="1696">
      <pivotArea dataOnly="0" labelOnly="1" fieldPosition="0">
        <references count="3">
          <reference field="0" count="1" selected="0">
            <x v="30"/>
          </reference>
          <reference field="2" count="1" selected="0">
            <x v="9"/>
          </reference>
          <reference field="7" count="1">
            <x v="32"/>
          </reference>
        </references>
      </pivotArea>
    </format>
    <format dxfId="1695">
      <pivotArea dataOnly="0" labelOnly="1" fieldPosition="0">
        <references count="3">
          <reference field="0" count="1" selected="0">
            <x v="31"/>
          </reference>
          <reference field="2" count="1" selected="0">
            <x v="10"/>
          </reference>
          <reference field="7" count="1">
            <x v="33"/>
          </reference>
        </references>
      </pivotArea>
    </format>
    <format dxfId="1694">
      <pivotArea dataOnly="0" labelOnly="1" fieldPosition="0">
        <references count="3">
          <reference field="0" count="1" selected="0">
            <x v="32"/>
          </reference>
          <reference field="2" count="1" selected="0">
            <x v="11"/>
          </reference>
          <reference field="7" count="6">
            <x v="34"/>
            <x v="35"/>
            <x v="36"/>
            <x v="37"/>
            <x v="38"/>
            <x v="39"/>
          </reference>
        </references>
      </pivotArea>
    </format>
    <format dxfId="1693">
      <pivotArea dataOnly="0" labelOnly="1" fieldPosition="0">
        <references count="3">
          <reference field="0" count="1" selected="0">
            <x v="33"/>
          </reference>
          <reference field="2" count="1" selected="0">
            <x v="12"/>
          </reference>
          <reference field="7" count="4">
            <x v="40"/>
            <x v="41"/>
            <x v="42"/>
            <x v="43"/>
          </reference>
        </references>
      </pivotArea>
    </format>
    <format dxfId="1692">
      <pivotArea dataOnly="0" labelOnly="1" fieldPosition="0">
        <references count="3">
          <reference field="0" count="1" selected="0">
            <x v="34"/>
          </reference>
          <reference field="2" count="1" selected="0">
            <x v="13"/>
          </reference>
          <reference field="7" count="4">
            <x v="44"/>
            <x v="45"/>
            <x v="46"/>
            <x v="47"/>
          </reference>
        </references>
      </pivotArea>
    </format>
    <format dxfId="1691">
      <pivotArea dataOnly="0" labelOnly="1" fieldPosition="0">
        <references count="3">
          <reference field="0" count="1" selected="0">
            <x v="35"/>
          </reference>
          <reference field="2" count="1" selected="0">
            <x v="14"/>
          </reference>
          <reference field="7" count="8">
            <x v="48"/>
            <x v="49"/>
            <x v="50"/>
            <x v="51"/>
            <x v="52"/>
            <x v="53"/>
            <x v="54"/>
            <x v="55"/>
          </reference>
        </references>
      </pivotArea>
    </format>
    <format dxfId="1690">
      <pivotArea dataOnly="0" labelOnly="1" fieldPosition="0">
        <references count="3">
          <reference field="0" count="1" selected="0">
            <x v="37"/>
          </reference>
          <reference field="2" count="1" selected="0">
            <x v="15"/>
          </reference>
          <reference field="7" count="3">
            <x v="59"/>
            <x v="60"/>
            <x v="61"/>
          </reference>
        </references>
      </pivotArea>
    </format>
    <format dxfId="1689">
      <pivotArea dataOnly="0" labelOnly="1" fieldPosition="0">
        <references count="3">
          <reference field="0" count="1" selected="0">
            <x v="38"/>
          </reference>
          <reference field="2" count="1" selected="0">
            <x v="16"/>
          </reference>
          <reference field="7" count="1">
            <x v="62"/>
          </reference>
        </references>
      </pivotArea>
    </format>
    <format dxfId="1688">
      <pivotArea dataOnly="0" labelOnly="1" fieldPosition="0">
        <references count="3">
          <reference field="0" count="1" selected="0">
            <x v="39"/>
          </reference>
          <reference field="2" count="1" selected="0">
            <x v="17"/>
          </reference>
          <reference field="7" count="2">
            <x v="63"/>
            <x v="64"/>
          </reference>
        </references>
      </pivotArea>
    </format>
    <format dxfId="1687">
      <pivotArea dataOnly="0" labelOnly="1" fieldPosition="0">
        <references count="3">
          <reference field="0" count="1" selected="0">
            <x v="40"/>
          </reference>
          <reference field="2" count="1" selected="0">
            <x v="18"/>
          </reference>
          <reference field="7" count="3">
            <x v="65"/>
            <x v="66"/>
            <x v="67"/>
          </reference>
        </references>
      </pivotArea>
    </format>
    <format dxfId="1686">
      <pivotArea dataOnly="0" labelOnly="1" fieldPosition="0">
        <references count="3">
          <reference field="0" count="1" selected="0">
            <x v="41"/>
          </reference>
          <reference field="2" count="1" selected="0">
            <x v="19"/>
          </reference>
          <reference field="7" count="1">
            <x v="68"/>
          </reference>
        </references>
      </pivotArea>
    </format>
    <format dxfId="1685">
      <pivotArea dataOnly="0" labelOnly="1" fieldPosition="0">
        <references count="3">
          <reference field="0" count="1" selected="0">
            <x v="42"/>
          </reference>
          <reference field="2" count="1" selected="0">
            <x v="20"/>
          </reference>
          <reference field="7" count="7">
            <x v="69"/>
            <x v="70"/>
            <x v="71"/>
            <x v="72"/>
            <x v="73"/>
            <x v="74"/>
            <x v="75"/>
          </reference>
        </references>
      </pivotArea>
    </format>
    <format dxfId="1684">
      <pivotArea dataOnly="0" labelOnly="1" fieldPosition="0">
        <references count="3">
          <reference field="0" count="1" selected="0">
            <x v="43"/>
          </reference>
          <reference field="2" count="1" selected="0">
            <x v="21"/>
          </reference>
          <reference field="7" count="4">
            <x v="76"/>
            <x v="77"/>
            <x v="78"/>
            <x v="79"/>
          </reference>
        </references>
      </pivotArea>
    </format>
    <format dxfId="1683">
      <pivotArea dataOnly="0" labelOnly="1" fieldPosition="0">
        <references count="3">
          <reference field="0" count="1" selected="0">
            <x v="44"/>
          </reference>
          <reference field="2" count="1" selected="0">
            <x v="22"/>
          </reference>
          <reference field="7" count="5">
            <x v="80"/>
            <x v="81"/>
            <x v="82"/>
            <x v="83"/>
            <x v="84"/>
          </reference>
        </references>
      </pivotArea>
    </format>
    <format dxfId="1682">
      <pivotArea dataOnly="0" labelOnly="1" fieldPosition="0">
        <references count="4">
          <reference field="0" count="1" selected="0">
            <x v="22"/>
          </reference>
          <reference field="1" count="1">
            <x v="1"/>
          </reference>
          <reference field="2" count="1" selected="0">
            <x v="1"/>
          </reference>
          <reference field="7" count="1" selected="0">
            <x v="1"/>
          </reference>
        </references>
      </pivotArea>
    </format>
    <format dxfId="1681">
      <pivotArea dataOnly="0" labelOnly="1" fieldPosition="0">
        <references count="4">
          <reference field="0" count="1" selected="0">
            <x v="22"/>
          </reference>
          <reference field="1" count="1">
            <x v="2"/>
          </reference>
          <reference field="2" count="1" selected="0">
            <x v="1"/>
          </reference>
          <reference field="7" count="1" selected="0">
            <x v="2"/>
          </reference>
        </references>
      </pivotArea>
    </format>
    <format dxfId="1680">
      <pivotArea dataOnly="0" labelOnly="1" fieldPosition="0">
        <references count="4">
          <reference field="0" count="1" selected="0">
            <x v="22"/>
          </reference>
          <reference field="1" count="1">
            <x v="3"/>
          </reference>
          <reference field="2" count="1" selected="0">
            <x v="1"/>
          </reference>
          <reference field="7" count="1" selected="0">
            <x v="3"/>
          </reference>
        </references>
      </pivotArea>
    </format>
    <format dxfId="1679">
      <pivotArea dataOnly="0" labelOnly="1" fieldPosition="0">
        <references count="4">
          <reference field="0" count="1" selected="0">
            <x v="22"/>
          </reference>
          <reference field="1" count="1">
            <x v="4"/>
          </reference>
          <reference field="2" count="1" selected="0">
            <x v="1"/>
          </reference>
          <reference field="7" count="1" selected="0">
            <x v="4"/>
          </reference>
        </references>
      </pivotArea>
    </format>
    <format dxfId="1678">
      <pivotArea dataOnly="0" labelOnly="1" fieldPosition="0">
        <references count="4">
          <reference field="0" count="1" selected="0">
            <x v="23"/>
          </reference>
          <reference field="1" count="1">
            <x v="5"/>
          </reference>
          <reference field="2" count="1" selected="0">
            <x v="2"/>
          </reference>
          <reference field="7" count="1" selected="0">
            <x v="5"/>
          </reference>
        </references>
      </pivotArea>
    </format>
    <format dxfId="1677">
      <pivotArea dataOnly="0" labelOnly="1" fieldPosition="0">
        <references count="4">
          <reference field="0" count="1" selected="0">
            <x v="24"/>
          </reference>
          <reference field="1" count="1">
            <x v="6"/>
          </reference>
          <reference field="2" count="1" selected="0">
            <x v="3"/>
          </reference>
          <reference field="7" count="1" selected="0">
            <x v="6"/>
          </reference>
        </references>
      </pivotArea>
    </format>
    <format dxfId="1676">
      <pivotArea dataOnly="0" labelOnly="1" fieldPosition="0">
        <references count="4">
          <reference field="0" count="1" selected="0">
            <x v="25"/>
          </reference>
          <reference field="1" count="1">
            <x v="7"/>
          </reference>
          <reference field="2" count="1" selected="0">
            <x v="4"/>
          </reference>
          <reference field="7" count="1" selected="0">
            <x v="7"/>
          </reference>
        </references>
      </pivotArea>
    </format>
    <format dxfId="1675">
      <pivotArea dataOnly="0" labelOnly="1" fieldPosition="0">
        <references count="4">
          <reference field="0" count="1" selected="0">
            <x v="25"/>
          </reference>
          <reference field="1" count="1">
            <x v="8"/>
          </reference>
          <reference field="2" count="1" selected="0">
            <x v="4"/>
          </reference>
          <reference field="7" count="1" selected="0">
            <x v="8"/>
          </reference>
        </references>
      </pivotArea>
    </format>
    <format dxfId="1674">
      <pivotArea dataOnly="0" labelOnly="1" fieldPosition="0">
        <references count="4">
          <reference field="0" count="1" selected="0">
            <x v="25"/>
          </reference>
          <reference field="1" count="1">
            <x v="9"/>
          </reference>
          <reference field="2" count="1" selected="0">
            <x v="4"/>
          </reference>
          <reference field="7" count="1" selected="0">
            <x v="9"/>
          </reference>
        </references>
      </pivotArea>
    </format>
    <format dxfId="1673">
      <pivotArea dataOnly="0" labelOnly="1" fieldPosition="0">
        <references count="4">
          <reference field="0" count="1" selected="0">
            <x v="25"/>
          </reference>
          <reference field="1" count="1">
            <x v="10"/>
          </reference>
          <reference field="2" count="1" selected="0">
            <x v="4"/>
          </reference>
          <reference field="7" count="1" selected="0">
            <x v="10"/>
          </reference>
        </references>
      </pivotArea>
    </format>
    <format dxfId="1672">
      <pivotArea dataOnly="0" labelOnly="1" fieldPosition="0">
        <references count="4">
          <reference field="0" count="1" selected="0">
            <x v="25"/>
          </reference>
          <reference field="1" count="1">
            <x v="11"/>
          </reference>
          <reference field="2" count="1" selected="0">
            <x v="4"/>
          </reference>
          <reference field="7" count="1" selected="0">
            <x v="11"/>
          </reference>
        </references>
      </pivotArea>
    </format>
    <format dxfId="1671">
      <pivotArea dataOnly="0" labelOnly="1" fieldPosition="0">
        <references count="4">
          <reference field="0" count="1" selected="0">
            <x v="25"/>
          </reference>
          <reference field="1" count="1">
            <x v="12"/>
          </reference>
          <reference field="2" count="1" selected="0">
            <x v="4"/>
          </reference>
          <reference field="7" count="1" selected="0">
            <x v="12"/>
          </reference>
        </references>
      </pivotArea>
    </format>
    <format dxfId="1670">
      <pivotArea dataOnly="0" labelOnly="1" fieldPosition="0">
        <references count="4">
          <reference field="0" count="1" selected="0">
            <x v="25"/>
          </reference>
          <reference field="1" count="1">
            <x v="13"/>
          </reference>
          <reference field="2" count="1" selected="0">
            <x v="4"/>
          </reference>
          <reference field="7" count="1" selected="0">
            <x v="13"/>
          </reference>
        </references>
      </pivotArea>
    </format>
    <format dxfId="1669">
      <pivotArea dataOnly="0" labelOnly="1" fieldPosition="0">
        <references count="4">
          <reference field="0" count="1" selected="0">
            <x v="25"/>
          </reference>
          <reference field="1" count="1">
            <x v="14"/>
          </reference>
          <reference field="2" count="1" selected="0">
            <x v="4"/>
          </reference>
          <reference field="7" count="1" selected="0">
            <x v="14"/>
          </reference>
        </references>
      </pivotArea>
    </format>
    <format dxfId="1668">
      <pivotArea dataOnly="0" labelOnly="1" fieldPosition="0">
        <references count="4">
          <reference field="0" count="1" selected="0">
            <x v="25"/>
          </reference>
          <reference field="1" count="1">
            <x v="15"/>
          </reference>
          <reference field="2" count="1" selected="0">
            <x v="4"/>
          </reference>
          <reference field="7" count="1" selected="0">
            <x v="15"/>
          </reference>
        </references>
      </pivotArea>
    </format>
    <format dxfId="1667">
      <pivotArea dataOnly="0" labelOnly="1" fieldPosition="0">
        <references count="4">
          <reference field="0" count="1" selected="0">
            <x v="26"/>
          </reference>
          <reference field="1" count="1">
            <x v="16"/>
          </reference>
          <reference field="2" count="1" selected="0">
            <x v="5"/>
          </reference>
          <reference field="7" count="1" selected="0">
            <x v="16"/>
          </reference>
        </references>
      </pivotArea>
    </format>
    <format dxfId="1666">
      <pivotArea dataOnly="0" labelOnly="1" fieldPosition="0">
        <references count="4">
          <reference field="0" count="1" selected="0">
            <x v="27"/>
          </reference>
          <reference field="1" count="1">
            <x v="17"/>
          </reference>
          <reference field="2" count="1" selected="0">
            <x v="6"/>
          </reference>
          <reference field="7" count="1" selected="0">
            <x v="17"/>
          </reference>
        </references>
      </pivotArea>
    </format>
    <format dxfId="1665">
      <pivotArea dataOnly="0" labelOnly="1" fieldPosition="0">
        <references count="4">
          <reference field="0" count="1" selected="0">
            <x v="27"/>
          </reference>
          <reference field="1" count="1">
            <x v="18"/>
          </reference>
          <reference field="2" count="1" selected="0">
            <x v="6"/>
          </reference>
          <reference field="7" count="1" selected="0">
            <x v="18"/>
          </reference>
        </references>
      </pivotArea>
    </format>
    <format dxfId="1664">
      <pivotArea dataOnly="0" labelOnly="1" fieldPosition="0">
        <references count="4">
          <reference field="0" count="1" selected="0">
            <x v="27"/>
          </reference>
          <reference field="1" count="1">
            <x v="19"/>
          </reference>
          <reference field="2" count="1" selected="0">
            <x v="6"/>
          </reference>
          <reference field="7" count="1" selected="0">
            <x v="19"/>
          </reference>
        </references>
      </pivotArea>
    </format>
    <format dxfId="1663">
      <pivotArea dataOnly="0" labelOnly="1" fieldPosition="0">
        <references count="4">
          <reference field="0" count="1" selected="0">
            <x v="27"/>
          </reference>
          <reference field="1" count="1">
            <x v="20"/>
          </reference>
          <reference field="2" count="1" selected="0">
            <x v="6"/>
          </reference>
          <reference field="7" count="1" selected="0">
            <x v="20"/>
          </reference>
        </references>
      </pivotArea>
    </format>
    <format dxfId="1662">
      <pivotArea dataOnly="0" labelOnly="1" fieldPosition="0">
        <references count="4">
          <reference field="0" count="1" selected="0">
            <x v="28"/>
          </reference>
          <reference field="1" count="1">
            <x v="21"/>
          </reference>
          <reference field="2" count="1" selected="0">
            <x v="7"/>
          </reference>
          <reference field="7" count="1" selected="0">
            <x v="21"/>
          </reference>
        </references>
      </pivotArea>
    </format>
    <format dxfId="1661">
      <pivotArea dataOnly="0" labelOnly="1" fieldPosition="0">
        <references count="4">
          <reference field="0" count="1" selected="0">
            <x v="28"/>
          </reference>
          <reference field="1" count="1">
            <x v="22"/>
          </reference>
          <reference field="2" count="1" selected="0">
            <x v="7"/>
          </reference>
          <reference field="7" count="1" selected="0">
            <x v="22"/>
          </reference>
        </references>
      </pivotArea>
    </format>
    <format dxfId="1660">
      <pivotArea dataOnly="0" labelOnly="1" fieldPosition="0">
        <references count="4">
          <reference field="0" count="1" selected="0">
            <x v="28"/>
          </reference>
          <reference field="1" count="1">
            <x v="23"/>
          </reference>
          <reference field="2" count="1" selected="0">
            <x v="7"/>
          </reference>
          <reference field="7" count="1" selected="0">
            <x v="23"/>
          </reference>
        </references>
      </pivotArea>
    </format>
    <format dxfId="1659">
      <pivotArea dataOnly="0" labelOnly="1" fieldPosition="0">
        <references count="4">
          <reference field="0" count="1" selected="0">
            <x v="28"/>
          </reference>
          <reference field="1" count="1">
            <x v="24"/>
          </reference>
          <reference field="2" count="1" selected="0">
            <x v="7"/>
          </reference>
          <reference field="7" count="1" selected="0">
            <x v="24"/>
          </reference>
        </references>
      </pivotArea>
    </format>
    <format dxfId="1658">
      <pivotArea dataOnly="0" labelOnly="1" fieldPosition="0">
        <references count="4">
          <reference field="0" count="1" selected="0">
            <x v="28"/>
          </reference>
          <reference field="1" count="1">
            <x v="25"/>
          </reference>
          <reference field="2" count="1" selected="0">
            <x v="7"/>
          </reference>
          <reference field="7" count="1" selected="0">
            <x v="25"/>
          </reference>
        </references>
      </pivotArea>
    </format>
    <format dxfId="1657">
      <pivotArea dataOnly="0" labelOnly="1" fieldPosition="0">
        <references count="4">
          <reference field="0" count="1" selected="0">
            <x v="28"/>
          </reference>
          <reference field="1" count="1">
            <x v="26"/>
          </reference>
          <reference field="2" count="1" selected="0">
            <x v="7"/>
          </reference>
          <reference field="7" count="1" selected="0">
            <x v="26"/>
          </reference>
        </references>
      </pivotArea>
    </format>
    <format dxfId="1656">
      <pivotArea dataOnly="0" labelOnly="1" fieldPosition="0">
        <references count="4">
          <reference field="0" count="1" selected="0">
            <x v="28"/>
          </reference>
          <reference field="1" count="1">
            <x v="27"/>
          </reference>
          <reference field="2" count="1" selected="0">
            <x v="7"/>
          </reference>
          <reference field="7" count="1" selected="0">
            <x v="27"/>
          </reference>
        </references>
      </pivotArea>
    </format>
    <format dxfId="1655">
      <pivotArea dataOnly="0" labelOnly="1" fieldPosition="0">
        <references count="4">
          <reference field="0" count="1" selected="0">
            <x v="29"/>
          </reference>
          <reference field="1" count="1">
            <x v="28"/>
          </reference>
          <reference field="2" count="1" selected="0">
            <x v="8"/>
          </reference>
          <reference field="7" count="1" selected="0">
            <x v="28"/>
          </reference>
        </references>
      </pivotArea>
    </format>
    <format dxfId="1654">
      <pivotArea dataOnly="0" labelOnly="1" fieldPosition="0">
        <references count="4">
          <reference field="0" count="1" selected="0">
            <x v="29"/>
          </reference>
          <reference field="1" count="1">
            <x v="29"/>
          </reference>
          <reference field="2" count="1" selected="0">
            <x v="8"/>
          </reference>
          <reference field="7" count="1" selected="0">
            <x v="29"/>
          </reference>
        </references>
      </pivotArea>
    </format>
    <format dxfId="1653">
      <pivotArea dataOnly="0" labelOnly="1" fieldPosition="0">
        <references count="4">
          <reference field="0" count="1" selected="0">
            <x v="29"/>
          </reference>
          <reference field="1" count="1">
            <x v="30"/>
          </reference>
          <reference field="2" count="1" selected="0">
            <x v="8"/>
          </reference>
          <reference field="7" count="1" selected="0">
            <x v="30"/>
          </reference>
        </references>
      </pivotArea>
    </format>
    <format dxfId="1652">
      <pivotArea dataOnly="0" labelOnly="1" fieldPosition="0">
        <references count="4">
          <reference field="0" count="1" selected="0">
            <x v="29"/>
          </reference>
          <reference field="1" count="1">
            <x v="31"/>
          </reference>
          <reference field="2" count="1" selected="0">
            <x v="8"/>
          </reference>
          <reference field="7" count="1" selected="0">
            <x v="31"/>
          </reference>
        </references>
      </pivotArea>
    </format>
    <format dxfId="1651">
      <pivotArea dataOnly="0" labelOnly="1" fieldPosition="0">
        <references count="4">
          <reference field="0" count="1" selected="0">
            <x v="30"/>
          </reference>
          <reference field="1" count="1">
            <x v="32"/>
          </reference>
          <reference field="2" count="1" selected="0">
            <x v="9"/>
          </reference>
          <reference field="7" count="1" selected="0">
            <x v="32"/>
          </reference>
        </references>
      </pivotArea>
    </format>
    <format dxfId="1650">
      <pivotArea dataOnly="0" labelOnly="1" fieldPosition="0">
        <references count="4">
          <reference field="0" count="1" selected="0">
            <x v="31"/>
          </reference>
          <reference field="1" count="1">
            <x v="33"/>
          </reference>
          <reference field="2" count="1" selected="0">
            <x v="10"/>
          </reference>
          <reference field="7" count="1" selected="0">
            <x v="33"/>
          </reference>
        </references>
      </pivotArea>
    </format>
    <format dxfId="1649">
      <pivotArea dataOnly="0" labelOnly="1" fieldPosition="0">
        <references count="4">
          <reference field="0" count="1" selected="0">
            <x v="32"/>
          </reference>
          <reference field="1" count="1">
            <x v="34"/>
          </reference>
          <reference field="2" count="1" selected="0">
            <x v="11"/>
          </reference>
          <reference field="7" count="1" selected="0">
            <x v="34"/>
          </reference>
        </references>
      </pivotArea>
    </format>
    <format dxfId="1648">
      <pivotArea dataOnly="0" labelOnly="1" fieldPosition="0">
        <references count="4">
          <reference field="0" count="1" selected="0">
            <x v="32"/>
          </reference>
          <reference field="1" count="1">
            <x v="35"/>
          </reference>
          <reference field="2" count="1" selected="0">
            <x v="11"/>
          </reference>
          <reference field="7" count="1" selected="0">
            <x v="35"/>
          </reference>
        </references>
      </pivotArea>
    </format>
    <format dxfId="1647">
      <pivotArea dataOnly="0" labelOnly="1" fieldPosition="0">
        <references count="4">
          <reference field="0" count="1" selected="0">
            <x v="32"/>
          </reference>
          <reference field="1" count="1">
            <x v="36"/>
          </reference>
          <reference field="2" count="1" selected="0">
            <x v="11"/>
          </reference>
          <reference field="7" count="1" selected="0">
            <x v="36"/>
          </reference>
        </references>
      </pivotArea>
    </format>
    <format dxfId="1646">
      <pivotArea dataOnly="0" labelOnly="1" fieldPosition="0">
        <references count="4">
          <reference field="0" count="1" selected="0">
            <x v="32"/>
          </reference>
          <reference field="1" count="1">
            <x v="37"/>
          </reference>
          <reference field="2" count="1" selected="0">
            <x v="11"/>
          </reference>
          <reference field="7" count="1" selected="0">
            <x v="37"/>
          </reference>
        </references>
      </pivotArea>
    </format>
    <format dxfId="1645">
      <pivotArea dataOnly="0" labelOnly="1" fieldPosition="0">
        <references count="4">
          <reference field="0" count="1" selected="0">
            <x v="32"/>
          </reference>
          <reference field="1" count="1">
            <x v="38"/>
          </reference>
          <reference field="2" count="1" selected="0">
            <x v="11"/>
          </reference>
          <reference field="7" count="1" selected="0">
            <x v="38"/>
          </reference>
        </references>
      </pivotArea>
    </format>
    <format dxfId="1644">
      <pivotArea dataOnly="0" labelOnly="1" fieldPosition="0">
        <references count="4">
          <reference field="0" count="1" selected="0">
            <x v="32"/>
          </reference>
          <reference field="1" count="1">
            <x v="39"/>
          </reference>
          <reference field="2" count="1" selected="0">
            <x v="11"/>
          </reference>
          <reference field="7" count="1" selected="0">
            <x v="39"/>
          </reference>
        </references>
      </pivotArea>
    </format>
    <format dxfId="1643">
      <pivotArea dataOnly="0" labelOnly="1" fieldPosition="0">
        <references count="4">
          <reference field="0" count="1" selected="0">
            <x v="33"/>
          </reference>
          <reference field="1" count="1">
            <x v="40"/>
          </reference>
          <reference field="2" count="1" selected="0">
            <x v="12"/>
          </reference>
          <reference field="7" count="1" selected="0">
            <x v="40"/>
          </reference>
        </references>
      </pivotArea>
    </format>
    <format dxfId="1642">
      <pivotArea dataOnly="0" labelOnly="1" fieldPosition="0">
        <references count="4">
          <reference field="0" count="1" selected="0">
            <x v="33"/>
          </reference>
          <reference field="1" count="1">
            <x v="41"/>
          </reference>
          <reference field="2" count="1" selected="0">
            <x v="12"/>
          </reference>
          <reference field="7" count="1" selected="0">
            <x v="41"/>
          </reference>
        </references>
      </pivotArea>
    </format>
    <format dxfId="1641">
      <pivotArea dataOnly="0" labelOnly="1" fieldPosition="0">
        <references count="4">
          <reference field="0" count="1" selected="0">
            <x v="33"/>
          </reference>
          <reference field="1" count="1">
            <x v="42"/>
          </reference>
          <reference field="2" count="1" selected="0">
            <x v="12"/>
          </reference>
          <reference field="7" count="1" selected="0">
            <x v="42"/>
          </reference>
        </references>
      </pivotArea>
    </format>
    <format dxfId="1640">
      <pivotArea dataOnly="0" labelOnly="1" fieldPosition="0">
        <references count="4">
          <reference field="0" count="1" selected="0">
            <x v="33"/>
          </reference>
          <reference field="1" count="1">
            <x v="43"/>
          </reference>
          <reference field="2" count="1" selected="0">
            <x v="12"/>
          </reference>
          <reference field="7" count="1" selected="0">
            <x v="43"/>
          </reference>
        </references>
      </pivotArea>
    </format>
    <format dxfId="1639">
      <pivotArea dataOnly="0" labelOnly="1" fieldPosition="0">
        <references count="4">
          <reference field="0" count="1" selected="0">
            <x v="34"/>
          </reference>
          <reference field="1" count="1">
            <x v="44"/>
          </reference>
          <reference field="2" count="1" selected="0">
            <x v="13"/>
          </reference>
          <reference field="7" count="1" selected="0">
            <x v="44"/>
          </reference>
        </references>
      </pivotArea>
    </format>
    <format dxfId="1638">
      <pivotArea dataOnly="0" labelOnly="1" fieldPosition="0">
        <references count="4">
          <reference field="0" count="1" selected="0">
            <x v="34"/>
          </reference>
          <reference field="1" count="1">
            <x v="45"/>
          </reference>
          <reference field="2" count="1" selected="0">
            <x v="13"/>
          </reference>
          <reference field="7" count="1" selected="0">
            <x v="45"/>
          </reference>
        </references>
      </pivotArea>
    </format>
    <format dxfId="1637">
      <pivotArea dataOnly="0" labelOnly="1" fieldPosition="0">
        <references count="4">
          <reference field="0" count="1" selected="0">
            <x v="34"/>
          </reference>
          <reference field="1" count="1">
            <x v="46"/>
          </reference>
          <reference field="2" count="1" selected="0">
            <x v="13"/>
          </reference>
          <reference field="7" count="1" selected="0">
            <x v="46"/>
          </reference>
        </references>
      </pivotArea>
    </format>
    <format dxfId="1636">
      <pivotArea dataOnly="0" labelOnly="1" fieldPosition="0">
        <references count="4">
          <reference field="0" count="1" selected="0">
            <x v="34"/>
          </reference>
          <reference field="1" count="1">
            <x v="47"/>
          </reference>
          <reference field="2" count="1" selected="0">
            <x v="13"/>
          </reference>
          <reference field="7" count="1" selected="0">
            <x v="47"/>
          </reference>
        </references>
      </pivotArea>
    </format>
    <format dxfId="1635">
      <pivotArea dataOnly="0" labelOnly="1" fieldPosition="0">
        <references count="4">
          <reference field="0" count="1" selected="0">
            <x v="35"/>
          </reference>
          <reference field="1" count="1">
            <x v="48"/>
          </reference>
          <reference field="2" count="1" selected="0">
            <x v="14"/>
          </reference>
          <reference field="7" count="1" selected="0">
            <x v="48"/>
          </reference>
        </references>
      </pivotArea>
    </format>
    <format dxfId="1634">
      <pivotArea dataOnly="0" labelOnly="1" fieldPosition="0">
        <references count="4">
          <reference field="0" count="1" selected="0">
            <x v="35"/>
          </reference>
          <reference field="1" count="1">
            <x v="49"/>
          </reference>
          <reference field="2" count="1" selected="0">
            <x v="14"/>
          </reference>
          <reference field="7" count="1" selected="0">
            <x v="49"/>
          </reference>
        </references>
      </pivotArea>
    </format>
    <format dxfId="1633">
      <pivotArea dataOnly="0" labelOnly="1" fieldPosition="0">
        <references count="4">
          <reference field="0" count="1" selected="0">
            <x v="35"/>
          </reference>
          <reference field="1" count="1">
            <x v="39"/>
          </reference>
          <reference field="2" count="1" selected="0">
            <x v="14"/>
          </reference>
          <reference field="7" count="1" selected="0">
            <x v="50"/>
          </reference>
        </references>
      </pivotArea>
    </format>
    <format dxfId="1632">
      <pivotArea dataOnly="0" labelOnly="1" fieldPosition="0">
        <references count="4">
          <reference field="0" count="1" selected="0">
            <x v="35"/>
          </reference>
          <reference field="1" count="1">
            <x v="50"/>
          </reference>
          <reference field="2" count="1" selected="0">
            <x v="14"/>
          </reference>
          <reference field="7" count="1" selected="0">
            <x v="51"/>
          </reference>
        </references>
      </pivotArea>
    </format>
    <format dxfId="1631">
      <pivotArea dataOnly="0" labelOnly="1" fieldPosition="0">
        <references count="4">
          <reference field="0" count="1" selected="0">
            <x v="35"/>
          </reference>
          <reference field="1" count="1">
            <x v="51"/>
          </reference>
          <reference field="2" count="1" selected="0">
            <x v="14"/>
          </reference>
          <reference field="7" count="1" selected="0">
            <x v="52"/>
          </reference>
        </references>
      </pivotArea>
    </format>
    <format dxfId="1630">
      <pivotArea dataOnly="0" labelOnly="1" fieldPosition="0">
        <references count="4">
          <reference field="0" count="1" selected="0">
            <x v="35"/>
          </reference>
          <reference field="1" count="1">
            <x v="52"/>
          </reference>
          <reference field="2" count="1" selected="0">
            <x v="14"/>
          </reference>
          <reference field="7" count="1" selected="0">
            <x v="53"/>
          </reference>
        </references>
      </pivotArea>
    </format>
    <format dxfId="1629">
      <pivotArea dataOnly="0" labelOnly="1" fieldPosition="0">
        <references count="4">
          <reference field="0" count="1" selected="0">
            <x v="35"/>
          </reference>
          <reference field="1" count="1">
            <x v="53"/>
          </reference>
          <reference field="2" count="1" selected="0">
            <x v="14"/>
          </reference>
          <reference field="7" count="1" selected="0">
            <x v="54"/>
          </reference>
        </references>
      </pivotArea>
    </format>
    <format dxfId="1628">
      <pivotArea dataOnly="0" labelOnly="1" fieldPosition="0">
        <references count="4">
          <reference field="0" count="1" selected="0">
            <x v="35"/>
          </reference>
          <reference field="1" count="1">
            <x v="54"/>
          </reference>
          <reference field="2" count="1" selected="0">
            <x v="14"/>
          </reference>
          <reference field="7" count="1" selected="0">
            <x v="55"/>
          </reference>
        </references>
      </pivotArea>
    </format>
    <format dxfId="1627">
      <pivotArea dataOnly="0" labelOnly="1" fieldPosition="0">
        <references count="4">
          <reference field="0" count="1" selected="0">
            <x v="37"/>
          </reference>
          <reference field="1" count="1">
            <x v="58"/>
          </reference>
          <reference field="2" count="1" selected="0">
            <x v="15"/>
          </reference>
          <reference field="7" count="1" selected="0">
            <x v="59"/>
          </reference>
        </references>
      </pivotArea>
    </format>
    <format dxfId="1626">
      <pivotArea dataOnly="0" labelOnly="1" fieldPosition="0">
        <references count="4">
          <reference field="0" count="1" selected="0">
            <x v="37"/>
          </reference>
          <reference field="1" count="1">
            <x v="59"/>
          </reference>
          <reference field="2" count="1" selected="0">
            <x v="15"/>
          </reference>
          <reference field="7" count="1" selected="0">
            <x v="60"/>
          </reference>
        </references>
      </pivotArea>
    </format>
    <format dxfId="1625">
      <pivotArea dataOnly="0" labelOnly="1" fieldPosition="0">
        <references count="4">
          <reference field="0" count="1" selected="0">
            <x v="37"/>
          </reference>
          <reference field="1" count="1">
            <x v="60"/>
          </reference>
          <reference field="2" count="1" selected="0">
            <x v="15"/>
          </reference>
          <reference field="7" count="1" selected="0">
            <x v="61"/>
          </reference>
        </references>
      </pivotArea>
    </format>
    <format dxfId="1624">
      <pivotArea dataOnly="0" labelOnly="1" fieldPosition="0">
        <references count="4">
          <reference field="0" count="1" selected="0">
            <x v="38"/>
          </reference>
          <reference field="1" count="1">
            <x v="61"/>
          </reference>
          <reference field="2" count="1" selected="0">
            <x v="16"/>
          </reference>
          <reference field="7" count="1" selected="0">
            <x v="62"/>
          </reference>
        </references>
      </pivotArea>
    </format>
    <format dxfId="1623">
      <pivotArea dataOnly="0" labelOnly="1" fieldPosition="0">
        <references count="4">
          <reference field="0" count="1" selected="0">
            <x v="39"/>
          </reference>
          <reference field="1" count="1">
            <x v="62"/>
          </reference>
          <reference field="2" count="1" selected="0">
            <x v="17"/>
          </reference>
          <reference field="7" count="1" selected="0">
            <x v="63"/>
          </reference>
        </references>
      </pivotArea>
    </format>
    <format dxfId="1622">
      <pivotArea dataOnly="0" labelOnly="1" fieldPosition="0">
        <references count="4">
          <reference field="0" count="1" selected="0">
            <x v="39"/>
          </reference>
          <reference field="1" count="1">
            <x v="63"/>
          </reference>
          <reference field="2" count="1" selected="0">
            <x v="17"/>
          </reference>
          <reference field="7" count="1" selected="0">
            <x v="64"/>
          </reference>
        </references>
      </pivotArea>
    </format>
    <format dxfId="1621">
      <pivotArea dataOnly="0" labelOnly="1" fieldPosition="0">
        <references count="4">
          <reference field="0" count="1" selected="0">
            <x v="40"/>
          </reference>
          <reference field="1" count="1">
            <x v="64"/>
          </reference>
          <reference field="2" count="1" selected="0">
            <x v="18"/>
          </reference>
          <reference field="7" count="1" selected="0">
            <x v="65"/>
          </reference>
        </references>
      </pivotArea>
    </format>
    <format dxfId="1620">
      <pivotArea dataOnly="0" labelOnly="1" fieldPosition="0">
        <references count="4">
          <reference field="0" count="1" selected="0">
            <x v="40"/>
          </reference>
          <reference field="1" count="1">
            <x v="65"/>
          </reference>
          <reference field="2" count="1" selected="0">
            <x v="18"/>
          </reference>
          <reference field="7" count="1" selected="0">
            <x v="66"/>
          </reference>
        </references>
      </pivotArea>
    </format>
    <format dxfId="1619">
      <pivotArea dataOnly="0" labelOnly="1" fieldPosition="0">
        <references count="4">
          <reference field="0" count="1" selected="0">
            <x v="40"/>
          </reference>
          <reference field="1" count="1">
            <x v="66"/>
          </reference>
          <reference field="2" count="1" selected="0">
            <x v="18"/>
          </reference>
          <reference field="7" count="1" selected="0">
            <x v="67"/>
          </reference>
        </references>
      </pivotArea>
    </format>
    <format dxfId="1618">
      <pivotArea dataOnly="0" labelOnly="1" fieldPosition="0">
        <references count="4">
          <reference field="0" count="1" selected="0">
            <x v="41"/>
          </reference>
          <reference field="1" count="1">
            <x v="67"/>
          </reference>
          <reference field="2" count="1" selected="0">
            <x v="19"/>
          </reference>
          <reference field="7" count="1" selected="0">
            <x v="68"/>
          </reference>
        </references>
      </pivotArea>
    </format>
    <format dxfId="1617">
      <pivotArea dataOnly="0" labelOnly="1" fieldPosition="0">
        <references count="4">
          <reference field="0" count="1" selected="0">
            <x v="42"/>
          </reference>
          <reference field="1" count="1">
            <x v="68"/>
          </reference>
          <reference field="2" count="1" selected="0">
            <x v="20"/>
          </reference>
          <reference field="7" count="1" selected="0">
            <x v="69"/>
          </reference>
        </references>
      </pivotArea>
    </format>
    <format dxfId="1616">
      <pivotArea dataOnly="0" labelOnly="1" fieldPosition="0">
        <references count="4">
          <reference field="0" count="1" selected="0">
            <x v="42"/>
          </reference>
          <reference field="1" count="1">
            <x v="69"/>
          </reference>
          <reference field="2" count="1" selected="0">
            <x v="20"/>
          </reference>
          <reference field="7" count="1" selected="0">
            <x v="70"/>
          </reference>
        </references>
      </pivotArea>
    </format>
    <format dxfId="1615">
      <pivotArea dataOnly="0" labelOnly="1" fieldPosition="0">
        <references count="4">
          <reference field="0" count="1" selected="0">
            <x v="42"/>
          </reference>
          <reference field="1" count="1">
            <x v="70"/>
          </reference>
          <reference field="2" count="1" selected="0">
            <x v="20"/>
          </reference>
          <reference field="7" count="1" selected="0">
            <x v="71"/>
          </reference>
        </references>
      </pivotArea>
    </format>
    <format dxfId="1614">
      <pivotArea dataOnly="0" labelOnly="1" fieldPosition="0">
        <references count="4">
          <reference field="0" count="1" selected="0">
            <x v="42"/>
          </reference>
          <reference field="1" count="1">
            <x v="71"/>
          </reference>
          <reference field="2" count="1" selected="0">
            <x v="20"/>
          </reference>
          <reference field="7" count="1" selected="0">
            <x v="72"/>
          </reference>
        </references>
      </pivotArea>
    </format>
    <format dxfId="1613">
      <pivotArea dataOnly="0" labelOnly="1" fieldPosition="0">
        <references count="4">
          <reference field="0" count="1" selected="0">
            <x v="42"/>
          </reference>
          <reference field="1" count="1">
            <x v="72"/>
          </reference>
          <reference field="2" count="1" selected="0">
            <x v="20"/>
          </reference>
          <reference field="7" count="1" selected="0">
            <x v="73"/>
          </reference>
        </references>
      </pivotArea>
    </format>
    <format dxfId="1612">
      <pivotArea dataOnly="0" labelOnly="1" fieldPosition="0">
        <references count="4">
          <reference field="0" count="1" selected="0">
            <x v="42"/>
          </reference>
          <reference field="1" count="1">
            <x v="73"/>
          </reference>
          <reference field="2" count="1" selected="0">
            <x v="20"/>
          </reference>
          <reference field="7" count="1" selected="0">
            <x v="74"/>
          </reference>
        </references>
      </pivotArea>
    </format>
    <format dxfId="1611">
      <pivotArea dataOnly="0" labelOnly="1" fieldPosition="0">
        <references count="4">
          <reference field="0" count="1" selected="0">
            <x v="42"/>
          </reference>
          <reference field="1" count="1">
            <x v="74"/>
          </reference>
          <reference field="2" count="1" selected="0">
            <x v="20"/>
          </reference>
          <reference field="7" count="1" selected="0">
            <x v="75"/>
          </reference>
        </references>
      </pivotArea>
    </format>
    <format dxfId="1610">
      <pivotArea dataOnly="0" labelOnly="1" fieldPosition="0">
        <references count="4">
          <reference field="0" count="1" selected="0">
            <x v="43"/>
          </reference>
          <reference field="1" count="1">
            <x v="75"/>
          </reference>
          <reference field="2" count="1" selected="0">
            <x v="21"/>
          </reference>
          <reference field="7" count="1" selected="0">
            <x v="76"/>
          </reference>
        </references>
      </pivotArea>
    </format>
    <format dxfId="1609">
      <pivotArea dataOnly="0" labelOnly="1" fieldPosition="0">
        <references count="4">
          <reference field="0" count="1" selected="0">
            <x v="43"/>
          </reference>
          <reference field="1" count="1">
            <x v="76"/>
          </reference>
          <reference field="2" count="1" selected="0">
            <x v="21"/>
          </reference>
          <reference field="7" count="1" selected="0">
            <x v="77"/>
          </reference>
        </references>
      </pivotArea>
    </format>
    <format dxfId="1608">
      <pivotArea dataOnly="0" labelOnly="1" fieldPosition="0">
        <references count="4">
          <reference field="0" count="1" selected="0">
            <x v="43"/>
          </reference>
          <reference field="1" count="1">
            <x v="77"/>
          </reference>
          <reference field="2" count="1" selected="0">
            <x v="21"/>
          </reference>
          <reference field="7" count="1" selected="0">
            <x v="78"/>
          </reference>
        </references>
      </pivotArea>
    </format>
    <format dxfId="1607">
      <pivotArea dataOnly="0" labelOnly="1" fieldPosition="0">
        <references count="4">
          <reference field="0" count="1" selected="0">
            <x v="43"/>
          </reference>
          <reference field="1" count="1">
            <x v="78"/>
          </reference>
          <reference field="2" count="1" selected="0">
            <x v="21"/>
          </reference>
          <reference field="7" count="1" selected="0">
            <x v="79"/>
          </reference>
        </references>
      </pivotArea>
    </format>
    <format dxfId="1606">
      <pivotArea dataOnly="0" labelOnly="1" fieldPosition="0">
        <references count="4">
          <reference field="0" count="1" selected="0">
            <x v="44"/>
          </reference>
          <reference field="1" count="1">
            <x v="79"/>
          </reference>
          <reference field="2" count="1" selected="0">
            <x v="22"/>
          </reference>
          <reference field="7" count="1" selected="0">
            <x v="80"/>
          </reference>
        </references>
      </pivotArea>
    </format>
    <format dxfId="1605">
      <pivotArea dataOnly="0" labelOnly="1" fieldPosition="0">
        <references count="4">
          <reference field="0" count="1" selected="0">
            <x v="44"/>
          </reference>
          <reference field="1" count="1">
            <x v="80"/>
          </reference>
          <reference field="2" count="1" selected="0">
            <x v="22"/>
          </reference>
          <reference field="7" count="1" selected="0">
            <x v="81"/>
          </reference>
        </references>
      </pivotArea>
    </format>
    <format dxfId="1604">
      <pivotArea dataOnly="0" labelOnly="1" fieldPosition="0">
        <references count="4">
          <reference field="0" count="1" selected="0">
            <x v="44"/>
          </reference>
          <reference field="1" count="1">
            <x v="81"/>
          </reference>
          <reference field="2" count="1" selected="0">
            <x v="22"/>
          </reference>
          <reference field="7" count="1" selected="0">
            <x v="82"/>
          </reference>
        </references>
      </pivotArea>
    </format>
    <format dxfId="1603">
      <pivotArea dataOnly="0" labelOnly="1" fieldPosition="0">
        <references count="4">
          <reference field="0" count="1" selected="0">
            <x v="44"/>
          </reference>
          <reference field="1" count="1">
            <x v="82"/>
          </reference>
          <reference field="2" count="1" selected="0">
            <x v="22"/>
          </reference>
          <reference field="7" count="1" selected="0">
            <x v="83"/>
          </reference>
        </references>
      </pivotArea>
    </format>
    <format dxfId="1602">
      <pivotArea dataOnly="0" labelOnly="1" fieldPosition="0">
        <references count="4">
          <reference field="0" count="1" selected="0">
            <x v="44"/>
          </reference>
          <reference field="1" count="1">
            <x v="83"/>
          </reference>
          <reference field="2" count="1" selected="0">
            <x v="22"/>
          </reference>
          <reference field="7" count="1" selected="0">
            <x v="84"/>
          </reference>
        </references>
      </pivotArea>
    </format>
    <format dxfId="160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600">
      <pivotArea type="all" dataOnly="0" outline="0" fieldPosition="0"/>
    </format>
    <format dxfId="1599">
      <pivotArea outline="0" collapsedLevelsAreSubtotals="1" fieldPosition="0"/>
    </format>
    <format dxfId="1598">
      <pivotArea field="0" type="button" dataOnly="0" labelOnly="1" outline="0" axis="axisRow" fieldPosition="0"/>
    </format>
    <format dxfId="1596">
      <pivotArea field="2" type="button" dataOnly="0" labelOnly="1" outline="0" axis="axisRow" fieldPosition="1"/>
    </format>
    <format dxfId="1595">
      <pivotArea field="7" type="button" dataOnly="0" labelOnly="1" outline="0" axis="axisRow" fieldPosition="2"/>
    </format>
    <format dxfId="1594">
      <pivotArea field="1" type="button" dataOnly="0" labelOnly="1" outline="0" axis="axisRow" fieldPosition="3"/>
    </format>
    <format dxfId="1593">
      <pivotArea dataOnly="0" labelOnly="1" fieldPosition="0">
        <references count="1">
          <reference field="0" count="22"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7"/>
            <x v="38"/>
            <x v="39"/>
            <x v="40"/>
            <x v="41"/>
            <x v="42"/>
            <x v="43"/>
            <x v="44"/>
          </reference>
        </references>
      </pivotArea>
    </format>
    <format dxfId="1592">
      <pivotArea dataOnly="0" labelOnly="1" grandRow="1" outline="0" fieldPosition="0"/>
    </format>
    <format dxfId="1590">
      <pivotArea dataOnly="0" labelOnly="1" fieldPosition="0">
        <references count="2">
          <reference field="0" count="1" selected="0">
            <x v="22"/>
          </reference>
          <reference field="2" count="1">
            <x v="1"/>
          </reference>
        </references>
      </pivotArea>
    </format>
    <format dxfId="1589">
      <pivotArea dataOnly="0" labelOnly="1" fieldPosition="0">
        <references count="2">
          <reference field="0" count="1" selected="0">
            <x v="22"/>
          </reference>
          <reference field="2" count="1" defaultSubtotal="1">
            <x v="1"/>
          </reference>
        </references>
      </pivotArea>
    </format>
    <format dxfId="1588">
      <pivotArea dataOnly="0" labelOnly="1" fieldPosition="0">
        <references count="2">
          <reference field="0" count="1" selected="0">
            <x v="23"/>
          </reference>
          <reference field="2" count="1">
            <x v="2"/>
          </reference>
        </references>
      </pivotArea>
    </format>
    <format dxfId="1587">
      <pivotArea dataOnly="0" labelOnly="1" fieldPosition="0">
        <references count="2">
          <reference field="0" count="1" selected="0">
            <x v="23"/>
          </reference>
          <reference field="2" count="1" defaultSubtotal="1">
            <x v="2"/>
          </reference>
        </references>
      </pivotArea>
    </format>
    <format dxfId="1586">
      <pivotArea dataOnly="0" labelOnly="1" fieldPosition="0">
        <references count="2">
          <reference field="0" count="1" selected="0">
            <x v="24"/>
          </reference>
          <reference field="2" count="1">
            <x v="3"/>
          </reference>
        </references>
      </pivotArea>
    </format>
    <format dxfId="1585">
      <pivotArea dataOnly="0" labelOnly="1" fieldPosition="0">
        <references count="2">
          <reference field="0" count="1" selected="0">
            <x v="24"/>
          </reference>
          <reference field="2" count="1" defaultSubtotal="1">
            <x v="3"/>
          </reference>
        </references>
      </pivotArea>
    </format>
    <format dxfId="1584">
      <pivotArea dataOnly="0" labelOnly="1" fieldPosition="0">
        <references count="2">
          <reference field="0" count="1" selected="0">
            <x v="25"/>
          </reference>
          <reference field="2" count="1">
            <x v="4"/>
          </reference>
        </references>
      </pivotArea>
    </format>
    <format dxfId="1583">
      <pivotArea dataOnly="0" labelOnly="1" fieldPosition="0">
        <references count="2">
          <reference field="0" count="1" selected="0">
            <x v="25"/>
          </reference>
          <reference field="2" count="1" defaultSubtotal="1">
            <x v="4"/>
          </reference>
        </references>
      </pivotArea>
    </format>
    <format dxfId="1582">
      <pivotArea dataOnly="0" labelOnly="1" fieldPosition="0">
        <references count="2">
          <reference field="0" count="1" selected="0">
            <x v="26"/>
          </reference>
          <reference field="2" count="1">
            <x v="5"/>
          </reference>
        </references>
      </pivotArea>
    </format>
    <format dxfId="1581">
      <pivotArea dataOnly="0" labelOnly="1" fieldPosition="0">
        <references count="2">
          <reference field="0" count="1" selected="0">
            <x v="26"/>
          </reference>
          <reference field="2" count="1" defaultSubtotal="1">
            <x v="5"/>
          </reference>
        </references>
      </pivotArea>
    </format>
    <format dxfId="1580">
      <pivotArea dataOnly="0" labelOnly="1" fieldPosition="0">
        <references count="2">
          <reference field="0" count="1" selected="0">
            <x v="27"/>
          </reference>
          <reference field="2" count="1">
            <x v="6"/>
          </reference>
        </references>
      </pivotArea>
    </format>
    <format dxfId="1579">
      <pivotArea dataOnly="0" labelOnly="1" fieldPosition="0">
        <references count="2">
          <reference field="0" count="1" selected="0">
            <x v="27"/>
          </reference>
          <reference field="2" count="1" defaultSubtotal="1">
            <x v="6"/>
          </reference>
        </references>
      </pivotArea>
    </format>
    <format dxfId="1578">
      <pivotArea dataOnly="0" labelOnly="1" fieldPosition="0">
        <references count="2">
          <reference field="0" count="1" selected="0">
            <x v="28"/>
          </reference>
          <reference field="2" count="1">
            <x v="7"/>
          </reference>
        </references>
      </pivotArea>
    </format>
    <format dxfId="1577">
      <pivotArea dataOnly="0" labelOnly="1" fieldPosition="0">
        <references count="2">
          <reference field="0" count="1" selected="0">
            <x v="28"/>
          </reference>
          <reference field="2" count="1" defaultSubtotal="1">
            <x v="7"/>
          </reference>
        </references>
      </pivotArea>
    </format>
    <format dxfId="1576">
      <pivotArea dataOnly="0" labelOnly="1" fieldPosition="0">
        <references count="2">
          <reference field="0" count="1" selected="0">
            <x v="29"/>
          </reference>
          <reference field="2" count="1">
            <x v="8"/>
          </reference>
        </references>
      </pivotArea>
    </format>
    <format dxfId="1575">
      <pivotArea dataOnly="0" labelOnly="1" fieldPosition="0">
        <references count="2">
          <reference field="0" count="1" selected="0">
            <x v="29"/>
          </reference>
          <reference field="2" count="1" defaultSubtotal="1">
            <x v="8"/>
          </reference>
        </references>
      </pivotArea>
    </format>
    <format dxfId="1574">
      <pivotArea dataOnly="0" labelOnly="1" fieldPosition="0">
        <references count="2">
          <reference field="0" count="1" selected="0">
            <x v="30"/>
          </reference>
          <reference field="2" count="1">
            <x v="9"/>
          </reference>
        </references>
      </pivotArea>
    </format>
    <format dxfId="1573">
      <pivotArea dataOnly="0" labelOnly="1" fieldPosition="0">
        <references count="2">
          <reference field="0" count="1" selected="0">
            <x v="30"/>
          </reference>
          <reference field="2" count="1" defaultSubtotal="1">
            <x v="9"/>
          </reference>
        </references>
      </pivotArea>
    </format>
    <format dxfId="1572">
      <pivotArea dataOnly="0" labelOnly="1" fieldPosition="0">
        <references count="2">
          <reference field="0" count="1" selected="0">
            <x v="31"/>
          </reference>
          <reference field="2" count="1">
            <x v="10"/>
          </reference>
        </references>
      </pivotArea>
    </format>
    <format dxfId="1571">
      <pivotArea dataOnly="0" labelOnly="1" fieldPosition="0">
        <references count="2">
          <reference field="0" count="1" selected="0">
            <x v="31"/>
          </reference>
          <reference field="2" count="1" defaultSubtotal="1">
            <x v="10"/>
          </reference>
        </references>
      </pivotArea>
    </format>
    <format dxfId="1570">
      <pivotArea dataOnly="0" labelOnly="1" fieldPosition="0">
        <references count="2">
          <reference field="0" count="1" selected="0">
            <x v="32"/>
          </reference>
          <reference field="2" count="1">
            <x v="11"/>
          </reference>
        </references>
      </pivotArea>
    </format>
    <format dxfId="1569">
      <pivotArea dataOnly="0" labelOnly="1" fieldPosition="0">
        <references count="2">
          <reference field="0" count="1" selected="0">
            <x v="32"/>
          </reference>
          <reference field="2" count="1" defaultSubtotal="1">
            <x v="11"/>
          </reference>
        </references>
      </pivotArea>
    </format>
    <format dxfId="1568">
      <pivotArea dataOnly="0" labelOnly="1" fieldPosition="0">
        <references count="2">
          <reference field="0" count="1" selected="0">
            <x v="33"/>
          </reference>
          <reference field="2" count="1">
            <x v="12"/>
          </reference>
        </references>
      </pivotArea>
    </format>
    <format dxfId="1567">
      <pivotArea dataOnly="0" labelOnly="1" fieldPosition="0">
        <references count="2">
          <reference field="0" count="1" selected="0">
            <x v="33"/>
          </reference>
          <reference field="2" count="1" defaultSubtotal="1">
            <x v="12"/>
          </reference>
        </references>
      </pivotArea>
    </format>
    <format dxfId="1566">
      <pivotArea dataOnly="0" labelOnly="1" fieldPosition="0">
        <references count="2">
          <reference field="0" count="1" selected="0">
            <x v="34"/>
          </reference>
          <reference field="2" count="1">
            <x v="13"/>
          </reference>
        </references>
      </pivotArea>
    </format>
    <format dxfId="1565">
      <pivotArea dataOnly="0" labelOnly="1" fieldPosition="0">
        <references count="2">
          <reference field="0" count="1" selected="0">
            <x v="34"/>
          </reference>
          <reference field="2" count="1" defaultSubtotal="1">
            <x v="13"/>
          </reference>
        </references>
      </pivotArea>
    </format>
    <format dxfId="1564">
      <pivotArea dataOnly="0" labelOnly="1" fieldPosition="0">
        <references count="2">
          <reference field="0" count="1" selected="0">
            <x v="35"/>
          </reference>
          <reference field="2" count="1">
            <x v="14"/>
          </reference>
        </references>
      </pivotArea>
    </format>
    <format dxfId="1563">
      <pivotArea dataOnly="0" labelOnly="1" fieldPosition="0">
        <references count="2">
          <reference field="0" count="1" selected="0">
            <x v="35"/>
          </reference>
          <reference field="2" count="1" defaultSubtotal="1">
            <x v="14"/>
          </reference>
        </references>
      </pivotArea>
    </format>
    <format dxfId="1562">
      <pivotArea dataOnly="0" labelOnly="1" fieldPosition="0">
        <references count="2">
          <reference field="0" count="1" selected="0">
            <x v="37"/>
          </reference>
          <reference field="2" count="1">
            <x v="15"/>
          </reference>
        </references>
      </pivotArea>
    </format>
    <format dxfId="1561">
      <pivotArea dataOnly="0" labelOnly="1" fieldPosition="0">
        <references count="2">
          <reference field="0" count="1" selected="0">
            <x v="37"/>
          </reference>
          <reference field="2" count="1" defaultSubtotal="1">
            <x v="15"/>
          </reference>
        </references>
      </pivotArea>
    </format>
    <format dxfId="1560">
      <pivotArea dataOnly="0" labelOnly="1" fieldPosition="0">
        <references count="2">
          <reference field="0" count="1" selected="0">
            <x v="38"/>
          </reference>
          <reference field="2" count="1">
            <x v="16"/>
          </reference>
        </references>
      </pivotArea>
    </format>
    <format dxfId="1559">
      <pivotArea dataOnly="0" labelOnly="1" fieldPosition="0">
        <references count="2">
          <reference field="0" count="1" selected="0">
            <x v="38"/>
          </reference>
          <reference field="2" count="1" defaultSubtotal="1">
            <x v="16"/>
          </reference>
        </references>
      </pivotArea>
    </format>
    <format dxfId="1558">
      <pivotArea dataOnly="0" labelOnly="1" fieldPosition="0">
        <references count="2">
          <reference field="0" count="1" selected="0">
            <x v="39"/>
          </reference>
          <reference field="2" count="1">
            <x v="17"/>
          </reference>
        </references>
      </pivotArea>
    </format>
    <format dxfId="1557">
      <pivotArea dataOnly="0" labelOnly="1" fieldPosition="0">
        <references count="2">
          <reference field="0" count="1" selected="0">
            <x v="39"/>
          </reference>
          <reference field="2" count="1" defaultSubtotal="1">
            <x v="17"/>
          </reference>
        </references>
      </pivotArea>
    </format>
    <format dxfId="1556">
      <pivotArea dataOnly="0" labelOnly="1" fieldPosition="0">
        <references count="2">
          <reference field="0" count="1" selected="0">
            <x v="40"/>
          </reference>
          <reference field="2" count="1">
            <x v="18"/>
          </reference>
        </references>
      </pivotArea>
    </format>
    <format dxfId="1555">
      <pivotArea dataOnly="0" labelOnly="1" fieldPosition="0">
        <references count="2">
          <reference field="0" count="1" selected="0">
            <x v="40"/>
          </reference>
          <reference field="2" count="1" defaultSubtotal="1">
            <x v="18"/>
          </reference>
        </references>
      </pivotArea>
    </format>
    <format dxfId="1554">
      <pivotArea dataOnly="0" labelOnly="1" fieldPosition="0">
        <references count="2">
          <reference field="0" count="1" selected="0">
            <x v="41"/>
          </reference>
          <reference field="2" count="1">
            <x v="19"/>
          </reference>
        </references>
      </pivotArea>
    </format>
    <format dxfId="1553">
      <pivotArea dataOnly="0" labelOnly="1" fieldPosition="0">
        <references count="2">
          <reference field="0" count="1" selected="0">
            <x v="41"/>
          </reference>
          <reference field="2" count="1" defaultSubtotal="1">
            <x v="19"/>
          </reference>
        </references>
      </pivotArea>
    </format>
    <format dxfId="1552">
      <pivotArea dataOnly="0" labelOnly="1" fieldPosition="0">
        <references count="2">
          <reference field="0" count="1" selected="0">
            <x v="42"/>
          </reference>
          <reference field="2" count="1">
            <x v="20"/>
          </reference>
        </references>
      </pivotArea>
    </format>
    <format dxfId="1551">
      <pivotArea dataOnly="0" labelOnly="1" fieldPosition="0">
        <references count="2">
          <reference field="0" count="1" selected="0">
            <x v="42"/>
          </reference>
          <reference field="2" count="1" defaultSubtotal="1">
            <x v="20"/>
          </reference>
        </references>
      </pivotArea>
    </format>
    <format dxfId="1550">
      <pivotArea dataOnly="0" labelOnly="1" fieldPosition="0">
        <references count="2">
          <reference field="0" count="1" selected="0">
            <x v="43"/>
          </reference>
          <reference field="2" count="1">
            <x v="21"/>
          </reference>
        </references>
      </pivotArea>
    </format>
    <format dxfId="1549">
      <pivotArea dataOnly="0" labelOnly="1" fieldPosition="0">
        <references count="2">
          <reference field="0" count="1" selected="0">
            <x v="43"/>
          </reference>
          <reference field="2" count="1" defaultSubtotal="1">
            <x v="21"/>
          </reference>
        </references>
      </pivotArea>
    </format>
    <format dxfId="1548">
      <pivotArea dataOnly="0" labelOnly="1" fieldPosition="0">
        <references count="2">
          <reference field="0" count="1" selected="0">
            <x v="44"/>
          </reference>
          <reference field="2" count="1">
            <x v="22"/>
          </reference>
        </references>
      </pivotArea>
    </format>
    <format dxfId="1547">
      <pivotArea dataOnly="0" labelOnly="1" fieldPosition="0">
        <references count="2">
          <reference field="0" count="1" selected="0">
            <x v="44"/>
          </reference>
          <reference field="2" count="1" defaultSubtotal="1">
            <x v="22"/>
          </reference>
        </references>
      </pivotArea>
    </format>
    <format dxfId="1546">
      <pivotArea dataOnly="0" labelOnly="1" fieldPosition="0">
        <references count="3">
          <reference field="0" count="1" selected="0">
            <x v="22"/>
          </reference>
          <reference field="2" count="1" selected="0">
            <x v="1"/>
          </reference>
          <reference field="7" count="4">
            <x v="1"/>
            <x v="2"/>
            <x v="3"/>
            <x v="4"/>
          </reference>
        </references>
      </pivotArea>
    </format>
    <format dxfId="1545">
      <pivotArea dataOnly="0" labelOnly="1" fieldPosition="0">
        <references count="3">
          <reference field="0" count="1" selected="0">
            <x v="23"/>
          </reference>
          <reference field="2" count="1" selected="0">
            <x v="2"/>
          </reference>
          <reference field="7" count="1">
            <x v="5"/>
          </reference>
        </references>
      </pivotArea>
    </format>
    <format dxfId="1544">
      <pivotArea dataOnly="0" labelOnly="1" fieldPosition="0">
        <references count="3">
          <reference field="0" count="1" selected="0">
            <x v="24"/>
          </reference>
          <reference field="2" count="1" selected="0">
            <x v="3"/>
          </reference>
          <reference field="7" count="1">
            <x v="6"/>
          </reference>
        </references>
      </pivotArea>
    </format>
    <format dxfId="1543">
      <pivotArea dataOnly="0" labelOnly="1" fieldPosition="0">
        <references count="3">
          <reference field="0" count="1" selected="0">
            <x v="25"/>
          </reference>
          <reference field="2" count="1" selected="0">
            <x v="4"/>
          </reference>
          <reference field="7" count="9">
            <x v="7"/>
            <x v="8"/>
            <x v="9"/>
            <x v="10"/>
            <x v="11"/>
            <x v="12"/>
            <x v="13"/>
            <x v="14"/>
            <x v="15"/>
          </reference>
        </references>
      </pivotArea>
    </format>
    <format dxfId="1542">
      <pivotArea dataOnly="0" labelOnly="1" fieldPosition="0">
        <references count="3">
          <reference field="0" count="1" selected="0">
            <x v="26"/>
          </reference>
          <reference field="2" count="1" selected="0">
            <x v="5"/>
          </reference>
          <reference field="7" count="1">
            <x v="16"/>
          </reference>
        </references>
      </pivotArea>
    </format>
    <format dxfId="1541">
      <pivotArea dataOnly="0" labelOnly="1" fieldPosition="0">
        <references count="3">
          <reference field="0" count="1" selected="0">
            <x v="27"/>
          </reference>
          <reference field="2" count="1" selected="0">
            <x v="6"/>
          </reference>
          <reference field="7" count="4">
            <x v="17"/>
            <x v="18"/>
            <x v="19"/>
            <x v="20"/>
          </reference>
        </references>
      </pivotArea>
    </format>
    <format dxfId="1540">
      <pivotArea dataOnly="0" labelOnly="1" fieldPosition="0">
        <references count="3">
          <reference field="0" count="1" selected="0">
            <x v="28"/>
          </reference>
          <reference field="2" count="1" selected="0">
            <x v="7"/>
          </reference>
          <reference field="7" count="7">
            <x v="21"/>
            <x v="22"/>
            <x v="23"/>
            <x v="24"/>
            <x v="25"/>
            <x v="26"/>
            <x v="27"/>
          </reference>
        </references>
      </pivotArea>
    </format>
    <format dxfId="1539">
      <pivotArea dataOnly="0" labelOnly="1" fieldPosition="0">
        <references count="3">
          <reference field="0" count="1" selected="0">
            <x v="29"/>
          </reference>
          <reference field="2" count="1" selected="0">
            <x v="8"/>
          </reference>
          <reference field="7" count="4">
            <x v="28"/>
            <x v="29"/>
            <x v="30"/>
            <x v="31"/>
          </reference>
        </references>
      </pivotArea>
    </format>
    <format dxfId="1538">
      <pivotArea dataOnly="0" labelOnly="1" fieldPosition="0">
        <references count="3">
          <reference field="0" count="1" selected="0">
            <x v="30"/>
          </reference>
          <reference field="2" count="1" selected="0">
            <x v="9"/>
          </reference>
          <reference field="7" count="1">
            <x v="32"/>
          </reference>
        </references>
      </pivotArea>
    </format>
    <format dxfId="1537">
      <pivotArea dataOnly="0" labelOnly="1" fieldPosition="0">
        <references count="3">
          <reference field="0" count="1" selected="0">
            <x v="31"/>
          </reference>
          <reference field="2" count="1" selected="0">
            <x v="10"/>
          </reference>
          <reference field="7" count="1">
            <x v="33"/>
          </reference>
        </references>
      </pivotArea>
    </format>
    <format dxfId="1536">
      <pivotArea dataOnly="0" labelOnly="1" fieldPosition="0">
        <references count="3">
          <reference field="0" count="1" selected="0">
            <x v="32"/>
          </reference>
          <reference field="2" count="1" selected="0">
            <x v="11"/>
          </reference>
          <reference field="7" count="6">
            <x v="34"/>
            <x v="35"/>
            <x v="36"/>
            <x v="37"/>
            <x v="38"/>
            <x v="39"/>
          </reference>
        </references>
      </pivotArea>
    </format>
    <format dxfId="1535">
      <pivotArea dataOnly="0" labelOnly="1" fieldPosition="0">
        <references count="3">
          <reference field="0" count="1" selected="0">
            <x v="33"/>
          </reference>
          <reference field="2" count="1" selected="0">
            <x v="12"/>
          </reference>
          <reference field="7" count="4">
            <x v="40"/>
            <x v="41"/>
            <x v="42"/>
            <x v="43"/>
          </reference>
        </references>
      </pivotArea>
    </format>
    <format dxfId="1534">
      <pivotArea dataOnly="0" labelOnly="1" fieldPosition="0">
        <references count="3">
          <reference field="0" count="1" selected="0">
            <x v="34"/>
          </reference>
          <reference field="2" count="1" selected="0">
            <x v="13"/>
          </reference>
          <reference field="7" count="4">
            <x v="44"/>
            <x v="45"/>
            <x v="46"/>
            <x v="47"/>
          </reference>
        </references>
      </pivotArea>
    </format>
    <format dxfId="1533">
      <pivotArea dataOnly="0" labelOnly="1" fieldPosition="0">
        <references count="3">
          <reference field="0" count="1" selected="0">
            <x v="35"/>
          </reference>
          <reference field="2" count="1" selected="0">
            <x v="14"/>
          </reference>
          <reference field="7" count="8">
            <x v="48"/>
            <x v="49"/>
            <x v="50"/>
            <x v="51"/>
            <x v="52"/>
            <x v="53"/>
            <x v="54"/>
            <x v="55"/>
          </reference>
        </references>
      </pivotArea>
    </format>
    <format dxfId="1532">
      <pivotArea dataOnly="0" labelOnly="1" fieldPosition="0">
        <references count="3">
          <reference field="0" count="1" selected="0">
            <x v="37"/>
          </reference>
          <reference field="2" count="1" selected="0">
            <x v="15"/>
          </reference>
          <reference field="7" count="3">
            <x v="59"/>
            <x v="60"/>
            <x v="61"/>
          </reference>
        </references>
      </pivotArea>
    </format>
    <format dxfId="1531">
      <pivotArea dataOnly="0" labelOnly="1" fieldPosition="0">
        <references count="3">
          <reference field="0" count="1" selected="0">
            <x v="38"/>
          </reference>
          <reference field="2" count="1" selected="0">
            <x v="16"/>
          </reference>
          <reference field="7" count="1">
            <x v="62"/>
          </reference>
        </references>
      </pivotArea>
    </format>
    <format dxfId="1530">
      <pivotArea dataOnly="0" labelOnly="1" fieldPosition="0">
        <references count="3">
          <reference field="0" count="1" selected="0">
            <x v="39"/>
          </reference>
          <reference field="2" count="1" selected="0">
            <x v="17"/>
          </reference>
          <reference field="7" count="2">
            <x v="63"/>
            <x v="64"/>
          </reference>
        </references>
      </pivotArea>
    </format>
    <format dxfId="1529">
      <pivotArea dataOnly="0" labelOnly="1" fieldPosition="0">
        <references count="3">
          <reference field="0" count="1" selected="0">
            <x v="40"/>
          </reference>
          <reference field="2" count="1" selected="0">
            <x v="18"/>
          </reference>
          <reference field="7" count="3">
            <x v="65"/>
            <x v="66"/>
            <x v="67"/>
          </reference>
        </references>
      </pivotArea>
    </format>
    <format dxfId="1528">
      <pivotArea dataOnly="0" labelOnly="1" fieldPosition="0">
        <references count="3">
          <reference field="0" count="1" selected="0">
            <x v="41"/>
          </reference>
          <reference field="2" count="1" selected="0">
            <x v="19"/>
          </reference>
          <reference field="7" count="1">
            <x v="68"/>
          </reference>
        </references>
      </pivotArea>
    </format>
    <format dxfId="1527">
      <pivotArea dataOnly="0" labelOnly="1" fieldPosition="0">
        <references count="3">
          <reference field="0" count="1" selected="0">
            <x v="42"/>
          </reference>
          <reference field="2" count="1" selected="0">
            <x v="20"/>
          </reference>
          <reference field="7" count="7">
            <x v="69"/>
            <x v="70"/>
            <x v="71"/>
            <x v="72"/>
            <x v="73"/>
            <x v="74"/>
            <x v="75"/>
          </reference>
        </references>
      </pivotArea>
    </format>
    <format dxfId="1526">
      <pivotArea dataOnly="0" labelOnly="1" fieldPosition="0">
        <references count="3">
          <reference field="0" count="1" selected="0">
            <x v="43"/>
          </reference>
          <reference field="2" count="1" selected="0">
            <x v="21"/>
          </reference>
          <reference field="7" count="4">
            <x v="76"/>
            <x v="77"/>
            <x v="78"/>
            <x v="79"/>
          </reference>
        </references>
      </pivotArea>
    </format>
    <format dxfId="1525">
      <pivotArea dataOnly="0" labelOnly="1" fieldPosition="0">
        <references count="3">
          <reference field="0" count="1" selected="0">
            <x v="44"/>
          </reference>
          <reference field="2" count="1" selected="0">
            <x v="22"/>
          </reference>
          <reference field="7" count="5">
            <x v="80"/>
            <x v="81"/>
            <x v="82"/>
            <x v="83"/>
            <x v="84"/>
          </reference>
        </references>
      </pivotArea>
    </format>
    <format dxfId="1524">
      <pivotArea dataOnly="0" labelOnly="1" fieldPosition="0">
        <references count="4">
          <reference field="0" count="1" selected="0">
            <x v="22"/>
          </reference>
          <reference field="1" count="1">
            <x v="1"/>
          </reference>
          <reference field="2" count="1" selected="0">
            <x v="1"/>
          </reference>
          <reference field="7" count="1" selected="0">
            <x v="1"/>
          </reference>
        </references>
      </pivotArea>
    </format>
    <format dxfId="1523">
      <pivotArea dataOnly="0" labelOnly="1" fieldPosition="0">
        <references count="4">
          <reference field="0" count="1" selected="0">
            <x v="22"/>
          </reference>
          <reference field="1" count="1">
            <x v="2"/>
          </reference>
          <reference field="2" count="1" selected="0">
            <x v="1"/>
          </reference>
          <reference field="7" count="1" selected="0">
            <x v="2"/>
          </reference>
        </references>
      </pivotArea>
    </format>
    <format dxfId="1522">
      <pivotArea dataOnly="0" labelOnly="1" fieldPosition="0">
        <references count="4">
          <reference field="0" count="1" selected="0">
            <x v="22"/>
          </reference>
          <reference field="1" count="1">
            <x v="3"/>
          </reference>
          <reference field="2" count="1" selected="0">
            <x v="1"/>
          </reference>
          <reference field="7" count="1" selected="0">
            <x v="3"/>
          </reference>
        </references>
      </pivotArea>
    </format>
    <format dxfId="1521">
      <pivotArea dataOnly="0" labelOnly="1" fieldPosition="0">
        <references count="4">
          <reference field="0" count="1" selected="0">
            <x v="22"/>
          </reference>
          <reference field="1" count="1">
            <x v="4"/>
          </reference>
          <reference field="2" count="1" selected="0">
            <x v="1"/>
          </reference>
          <reference field="7" count="1" selected="0">
            <x v="4"/>
          </reference>
        </references>
      </pivotArea>
    </format>
    <format dxfId="1520">
      <pivotArea dataOnly="0" labelOnly="1" fieldPosition="0">
        <references count="4">
          <reference field="0" count="1" selected="0">
            <x v="23"/>
          </reference>
          <reference field="1" count="1">
            <x v="5"/>
          </reference>
          <reference field="2" count="1" selected="0">
            <x v="2"/>
          </reference>
          <reference field="7" count="1" selected="0">
            <x v="5"/>
          </reference>
        </references>
      </pivotArea>
    </format>
    <format dxfId="1519">
      <pivotArea dataOnly="0" labelOnly="1" fieldPosition="0">
        <references count="4">
          <reference field="0" count="1" selected="0">
            <x v="24"/>
          </reference>
          <reference field="1" count="1">
            <x v="6"/>
          </reference>
          <reference field="2" count="1" selected="0">
            <x v="3"/>
          </reference>
          <reference field="7" count="1" selected="0">
            <x v="6"/>
          </reference>
        </references>
      </pivotArea>
    </format>
    <format dxfId="1518">
      <pivotArea dataOnly="0" labelOnly="1" fieldPosition="0">
        <references count="4">
          <reference field="0" count="1" selected="0">
            <x v="25"/>
          </reference>
          <reference field="1" count="1">
            <x v="7"/>
          </reference>
          <reference field="2" count="1" selected="0">
            <x v="4"/>
          </reference>
          <reference field="7" count="1" selected="0">
            <x v="7"/>
          </reference>
        </references>
      </pivotArea>
    </format>
    <format dxfId="1517">
      <pivotArea dataOnly="0" labelOnly="1" fieldPosition="0">
        <references count="4">
          <reference field="0" count="1" selected="0">
            <x v="25"/>
          </reference>
          <reference field="1" count="1">
            <x v="8"/>
          </reference>
          <reference field="2" count="1" selected="0">
            <x v="4"/>
          </reference>
          <reference field="7" count="1" selected="0">
            <x v="8"/>
          </reference>
        </references>
      </pivotArea>
    </format>
    <format dxfId="1516">
      <pivotArea dataOnly="0" labelOnly="1" fieldPosition="0">
        <references count="4">
          <reference field="0" count="1" selected="0">
            <x v="25"/>
          </reference>
          <reference field="1" count="1">
            <x v="9"/>
          </reference>
          <reference field="2" count="1" selected="0">
            <x v="4"/>
          </reference>
          <reference field="7" count="1" selected="0">
            <x v="9"/>
          </reference>
        </references>
      </pivotArea>
    </format>
    <format dxfId="1515">
      <pivotArea dataOnly="0" labelOnly="1" fieldPosition="0">
        <references count="4">
          <reference field="0" count="1" selected="0">
            <x v="25"/>
          </reference>
          <reference field="1" count="1">
            <x v="10"/>
          </reference>
          <reference field="2" count="1" selected="0">
            <x v="4"/>
          </reference>
          <reference field="7" count="1" selected="0">
            <x v="10"/>
          </reference>
        </references>
      </pivotArea>
    </format>
    <format dxfId="1514">
      <pivotArea dataOnly="0" labelOnly="1" fieldPosition="0">
        <references count="4">
          <reference field="0" count="1" selected="0">
            <x v="25"/>
          </reference>
          <reference field="1" count="1">
            <x v="11"/>
          </reference>
          <reference field="2" count="1" selected="0">
            <x v="4"/>
          </reference>
          <reference field="7" count="1" selected="0">
            <x v="11"/>
          </reference>
        </references>
      </pivotArea>
    </format>
    <format dxfId="1513">
      <pivotArea dataOnly="0" labelOnly="1" fieldPosition="0">
        <references count="4">
          <reference field="0" count="1" selected="0">
            <x v="25"/>
          </reference>
          <reference field="1" count="1">
            <x v="12"/>
          </reference>
          <reference field="2" count="1" selected="0">
            <x v="4"/>
          </reference>
          <reference field="7" count="1" selected="0">
            <x v="12"/>
          </reference>
        </references>
      </pivotArea>
    </format>
    <format dxfId="1512">
      <pivotArea dataOnly="0" labelOnly="1" fieldPosition="0">
        <references count="4">
          <reference field="0" count="1" selected="0">
            <x v="25"/>
          </reference>
          <reference field="1" count="1">
            <x v="13"/>
          </reference>
          <reference field="2" count="1" selected="0">
            <x v="4"/>
          </reference>
          <reference field="7" count="1" selected="0">
            <x v="13"/>
          </reference>
        </references>
      </pivotArea>
    </format>
    <format dxfId="1511">
      <pivotArea dataOnly="0" labelOnly="1" fieldPosition="0">
        <references count="4">
          <reference field="0" count="1" selected="0">
            <x v="25"/>
          </reference>
          <reference field="1" count="1">
            <x v="14"/>
          </reference>
          <reference field="2" count="1" selected="0">
            <x v="4"/>
          </reference>
          <reference field="7" count="1" selected="0">
            <x v="14"/>
          </reference>
        </references>
      </pivotArea>
    </format>
    <format dxfId="1510">
      <pivotArea dataOnly="0" labelOnly="1" fieldPosition="0">
        <references count="4">
          <reference field="0" count="1" selected="0">
            <x v="25"/>
          </reference>
          <reference field="1" count="1">
            <x v="15"/>
          </reference>
          <reference field="2" count="1" selected="0">
            <x v="4"/>
          </reference>
          <reference field="7" count="1" selected="0">
            <x v="15"/>
          </reference>
        </references>
      </pivotArea>
    </format>
    <format dxfId="1509">
      <pivotArea dataOnly="0" labelOnly="1" fieldPosition="0">
        <references count="4">
          <reference field="0" count="1" selected="0">
            <x v="26"/>
          </reference>
          <reference field="1" count="1">
            <x v="16"/>
          </reference>
          <reference field="2" count="1" selected="0">
            <x v="5"/>
          </reference>
          <reference field="7" count="1" selected="0">
            <x v="16"/>
          </reference>
        </references>
      </pivotArea>
    </format>
    <format dxfId="1508">
      <pivotArea dataOnly="0" labelOnly="1" fieldPosition="0">
        <references count="4">
          <reference field="0" count="1" selected="0">
            <x v="27"/>
          </reference>
          <reference field="1" count="1">
            <x v="17"/>
          </reference>
          <reference field="2" count="1" selected="0">
            <x v="6"/>
          </reference>
          <reference field="7" count="1" selected="0">
            <x v="17"/>
          </reference>
        </references>
      </pivotArea>
    </format>
    <format dxfId="1507">
      <pivotArea dataOnly="0" labelOnly="1" fieldPosition="0">
        <references count="4">
          <reference field="0" count="1" selected="0">
            <x v="27"/>
          </reference>
          <reference field="1" count="1">
            <x v="18"/>
          </reference>
          <reference field="2" count="1" selected="0">
            <x v="6"/>
          </reference>
          <reference field="7" count="1" selected="0">
            <x v="18"/>
          </reference>
        </references>
      </pivotArea>
    </format>
    <format dxfId="1506">
      <pivotArea dataOnly="0" labelOnly="1" fieldPosition="0">
        <references count="4">
          <reference field="0" count="1" selected="0">
            <x v="27"/>
          </reference>
          <reference field="1" count="1">
            <x v="19"/>
          </reference>
          <reference field="2" count="1" selected="0">
            <x v="6"/>
          </reference>
          <reference field="7" count="1" selected="0">
            <x v="19"/>
          </reference>
        </references>
      </pivotArea>
    </format>
    <format dxfId="1505">
      <pivotArea dataOnly="0" labelOnly="1" fieldPosition="0">
        <references count="4">
          <reference field="0" count="1" selected="0">
            <x v="27"/>
          </reference>
          <reference field="1" count="1">
            <x v="20"/>
          </reference>
          <reference field="2" count="1" selected="0">
            <x v="6"/>
          </reference>
          <reference field="7" count="1" selected="0">
            <x v="20"/>
          </reference>
        </references>
      </pivotArea>
    </format>
    <format dxfId="1504">
      <pivotArea dataOnly="0" labelOnly="1" fieldPosition="0">
        <references count="4">
          <reference field="0" count="1" selected="0">
            <x v="28"/>
          </reference>
          <reference field="1" count="1">
            <x v="21"/>
          </reference>
          <reference field="2" count="1" selected="0">
            <x v="7"/>
          </reference>
          <reference field="7" count="1" selected="0">
            <x v="21"/>
          </reference>
        </references>
      </pivotArea>
    </format>
    <format dxfId="1503">
      <pivotArea dataOnly="0" labelOnly="1" fieldPosition="0">
        <references count="4">
          <reference field="0" count="1" selected="0">
            <x v="28"/>
          </reference>
          <reference field="1" count="1">
            <x v="22"/>
          </reference>
          <reference field="2" count="1" selected="0">
            <x v="7"/>
          </reference>
          <reference field="7" count="1" selected="0">
            <x v="22"/>
          </reference>
        </references>
      </pivotArea>
    </format>
    <format dxfId="1502">
      <pivotArea dataOnly="0" labelOnly="1" fieldPosition="0">
        <references count="4">
          <reference field="0" count="1" selected="0">
            <x v="28"/>
          </reference>
          <reference field="1" count="1">
            <x v="23"/>
          </reference>
          <reference field="2" count="1" selected="0">
            <x v="7"/>
          </reference>
          <reference field="7" count="1" selected="0">
            <x v="23"/>
          </reference>
        </references>
      </pivotArea>
    </format>
    <format dxfId="1501">
      <pivotArea dataOnly="0" labelOnly="1" fieldPosition="0">
        <references count="4">
          <reference field="0" count="1" selected="0">
            <x v="28"/>
          </reference>
          <reference field="1" count="1">
            <x v="24"/>
          </reference>
          <reference field="2" count="1" selected="0">
            <x v="7"/>
          </reference>
          <reference field="7" count="1" selected="0">
            <x v="24"/>
          </reference>
        </references>
      </pivotArea>
    </format>
    <format dxfId="1500">
      <pivotArea dataOnly="0" labelOnly="1" fieldPosition="0">
        <references count="4">
          <reference field="0" count="1" selected="0">
            <x v="28"/>
          </reference>
          <reference field="1" count="1">
            <x v="25"/>
          </reference>
          <reference field="2" count="1" selected="0">
            <x v="7"/>
          </reference>
          <reference field="7" count="1" selected="0">
            <x v="25"/>
          </reference>
        </references>
      </pivotArea>
    </format>
    <format dxfId="1499">
      <pivotArea dataOnly="0" labelOnly="1" fieldPosition="0">
        <references count="4">
          <reference field="0" count="1" selected="0">
            <x v="28"/>
          </reference>
          <reference field="1" count="1">
            <x v="26"/>
          </reference>
          <reference field="2" count="1" selected="0">
            <x v="7"/>
          </reference>
          <reference field="7" count="1" selected="0">
            <x v="26"/>
          </reference>
        </references>
      </pivotArea>
    </format>
    <format dxfId="1498">
      <pivotArea dataOnly="0" labelOnly="1" fieldPosition="0">
        <references count="4">
          <reference field="0" count="1" selected="0">
            <x v="28"/>
          </reference>
          <reference field="1" count="1">
            <x v="27"/>
          </reference>
          <reference field="2" count="1" selected="0">
            <x v="7"/>
          </reference>
          <reference field="7" count="1" selected="0">
            <x v="27"/>
          </reference>
        </references>
      </pivotArea>
    </format>
    <format dxfId="1497">
      <pivotArea dataOnly="0" labelOnly="1" fieldPosition="0">
        <references count="4">
          <reference field="0" count="1" selected="0">
            <x v="29"/>
          </reference>
          <reference field="1" count="1">
            <x v="28"/>
          </reference>
          <reference field="2" count="1" selected="0">
            <x v="8"/>
          </reference>
          <reference field="7" count="1" selected="0">
            <x v="28"/>
          </reference>
        </references>
      </pivotArea>
    </format>
    <format dxfId="1496">
      <pivotArea dataOnly="0" labelOnly="1" fieldPosition="0">
        <references count="4">
          <reference field="0" count="1" selected="0">
            <x v="29"/>
          </reference>
          <reference field="1" count="1">
            <x v="29"/>
          </reference>
          <reference field="2" count="1" selected="0">
            <x v="8"/>
          </reference>
          <reference field="7" count="1" selected="0">
            <x v="29"/>
          </reference>
        </references>
      </pivotArea>
    </format>
    <format dxfId="1495">
      <pivotArea dataOnly="0" labelOnly="1" fieldPosition="0">
        <references count="4">
          <reference field="0" count="1" selected="0">
            <x v="29"/>
          </reference>
          <reference field="1" count="1">
            <x v="30"/>
          </reference>
          <reference field="2" count="1" selected="0">
            <x v="8"/>
          </reference>
          <reference field="7" count="1" selected="0">
            <x v="30"/>
          </reference>
        </references>
      </pivotArea>
    </format>
    <format dxfId="1494">
      <pivotArea dataOnly="0" labelOnly="1" fieldPosition="0">
        <references count="4">
          <reference field="0" count="1" selected="0">
            <x v="29"/>
          </reference>
          <reference field="1" count="1">
            <x v="31"/>
          </reference>
          <reference field="2" count="1" selected="0">
            <x v="8"/>
          </reference>
          <reference field="7" count="1" selected="0">
            <x v="31"/>
          </reference>
        </references>
      </pivotArea>
    </format>
    <format dxfId="1493">
      <pivotArea dataOnly="0" labelOnly="1" fieldPosition="0">
        <references count="4">
          <reference field="0" count="1" selected="0">
            <x v="30"/>
          </reference>
          <reference field="1" count="1">
            <x v="32"/>
          </reference>
          <reference field="2" count="1" selected="0">
            <x v="9"/>
          </reference>
          <reference field="7" count="1" selected="0">
            <x v="32"/>
          </reference>
        </references>
      </pivotArea>
    </format>
    <format dxfId="1492">
      <pivotArea dataOnly="0" labelOnly="1" fieldPosition="0">
        <references count="4">
          <reference field="0" count="1" selected="0">
            <x v="31"/>
          </reference>
          <reference field="1" count="1">
            <x v="33"/>
          </reference>
          <reference field="2" count="1" selected="0">
            <x v="10"/>
          </reference>
          <reference field="7" count="1" selected="0">
            <x v="33"/>
          </reference>
        </references>
      </pivotArea>
    </format>
    <format dxfId="1491">
      <pivotArea dataOnly="0" labelOnly="1" fieldPosition="0">
        <references count="4">
          <reference field="0" count="1" selected="0">
            <x v="32"/>
          </reference>
          <reference field="1" count="1">
            <x v="34"/>
          </reference>
          <reference field="2" count="1" selected="0">
            <x v="11"/>
          </reference>
          <reference field="7" count="1" selected="0">
            <x v="34"/>
          </reference>
        </references>
      </pivotArea>
    </format>
    <format dxfId="1490">
      <pivotArea dataOnly="0" labelOnly="1" fieldPosition="0">
        <references count="4">
          <reference field="0" count="1" selected="0">
            <x v="32"/>
          </reference>
          <reference field="1" count="1">
            <x v="35"/>
          </reference>
          <reference field="2" count="1" selected="0">
            <x v="11"/>
          </reference>
          <reference field="7" count="1" selected="0">
            <x v="35"/>
          </reference>
        </references>
      </pivotArea>
    </format>
    <format dxfId="1489">
      <pivotArea dataOnly="0" labelOnly="1" fieldPosition="0">
        <references count="4">
          <reference field="0" count="1" selected="0">
            <x v="32"/>
          </reference>
          <reference field="1" count="1">
            <x v="36"/>
          </reference>
          <reference field="2" count="1" selected="0">
            <x v="11"/>
          </reference>
          <reference field="7" count="1" selected="0">
            <x v="36"/>
          </reference>
        </references>
      </pivotArea>
    </format>
    <format dxfId="1488">
      <pivotArea dataOnly="0" labelOnly="1" fieldPosition="0">
        <references count="4">
          <reference field="0" count="1" selected="0">
            <x v="32"/>
          </reference>
          <reference field="1" count="1">
            <x v="37"/>
          </reference>
          <reference field="2" count="1" selected="0">
            <x v="11"/>
          </reference>
          <reference field="7" count="1" selected="0">
            <x v="37"/>
          </reference>
        </references>
      </pivotArea>
    </format>
    <format dxfId="1487">
      <pivotArea dataOnly="0" labelOnly="1" fieldPosition="0">
        <references count="4">
          <reference field="0" count="1" selected="0">
            <x v="32"/>
          </reference>
          <reference field="1" count="1">
            <x v="38"/>
          </reference>
          <reference field="2" count="1" selected="0">
            <x v="11"/>
          </reference>
          <reference field="7" count="1" selected="0">
            <x v="38"/>
          </reference>
        </references>
      </pivotArea>
    </format>
    <format dxfId="1486">
      <pivotArea dataOnly="0" labelOnly="1" fieldPosition="0">
        <references count="4">
          <reference field="0" count="1" selected="0">
            <x v="32"/>
          </reference>
          <reference field="1" count="1">
            <x v="39"/>
          </reference>
          <reference field="2" count="1" selected="0">
            <x v="11"/>
          </reference>
          <reference field="7" count="1" selected="0">
            <x v="39"/>
          </reference>
        </references>
      </pivotArea>
    </format>
    <format dxfId="1485">
      <pivotArea dataOnly="0" labelOnly="1" fieldPosition="0">
        <references count="4">
          <reference field="0" count="1" selected="0">
            <x v="33"/>
          </reference>
          <reference field="1" count="1">
            <x v="40"/>
          </reference>
          <reference field="2" count="1" selected="0">
            <x v="12"/>
          </reference>
          <reference field="7" count="1" selected="0">
            <x v="40"/>
          </reference>
        </references>
      </pivotArea>
    </format>
    <format dxfId="1484">
      <pivotArea dataOnly="0" labelOnly="1" fieldPosition="0">
        <references count="4">
          <reference field="0" count="1" selected="0">
            <x v="33"/>
          </reference>
          <reference field="1" count="1">
            <x v="41"/>
          </reference>
          <reference field="2" count="1" selected="0">
            <x v="12"/>
          </reference>
          <reference field="7" count="1" selected="0">
            <x v="41"/>
          </reference>
        </references>
      </pivotArea>
    </format>
    <format dxfId="1483">
      <pivotArea dataOnly="0" labelOnly="1" fieldPosition="0">
        <references count="4">
          <reference field="0" count="1" selected="0">
            <x v="33"/>
          </reference>
          <reference field="1" count="1">
            <x v="42"/>
          </reference>
          <reference field="2" count="1" selected="0">
            <x v="12"/>
          </reference>
          <reference field="7" count="1" selected="0">
            <x v="42"/>
          </reference>
        </references>
      </pivotArea>
    </format>
    <format dxfId="1482">
      <pivotArea dataOnly="0" labelOnly="1" fieldPosition="0">
        <references count="4">
          <reference field="0" count="1" selected="0">
            <x v="33"/>
          </reference>
          <reference field="1" count="1">
            <x v="43"/>
          </reference>
          <reference field="2" count="1" selected="0">
            <x v="12"/>
          </reference>
          <reference field="7" count="1" selected="0">
            <x v="43"/>
          </reference>
        </references>
      </pivotArea>
    </format>
    <format dxfId="1481">
      <pivotArea dataOnly="0" labelOnly="1" fieldPosition="0">
        <references count="4">
          <reference field="0" count="1" selected="0">
            <x v="34"/>
          </reference>
          <reference field="1" count="1">
            <x v="44"/>
          </reference>
          <reference field="2" count="1" selected="0">
            <x v="13"/>
          </reference>
          <reference field="7" count="1" selected="0">
            <x v="44"/>
          </reference>
        </references>
      </pivotArea>
    </format>
    <format dxfId="1480">
      <pivotArea dataOnly="0" labelOnly="1" fieldPosition="0">
        <references count="4">
          <reference field="0" count="1" selected="0">
            <x v="34"/>
          </reference>
          <reference field="1" count="1">
            <x v="45"/>
          </reference>
          <reference field="2" count="1" selected="0">
            <x v="13"/>
          </reference>
          <reference field="7" count="1" selected="0">
            <x v="45"/>
          </reference>
        </references>
      </pivotArea>
    </format>
    <format dxfId="1479">
      <pivotArea dataOnly="0" labelOnly="1" fieldPosition="0">
        <references count="4">
          <reference field="0" count="1" selected="0">
            <x v="34"/>
          </reference>
          <reference field="1" count="1">
            <x v="46"/>
          </reference>
          <reference field="2" count="1" selected="0">
            <x v="13"/>
          </reference>
          <reference field="7" count="1" selected="0">
            <x v="46"/>
          </reference>
        </references>
      </pivotArea>
    </format>
    <format dxfId="1478">
      <pivotArea dataOnly="0" labelOnly="1" fieldPosition="0">
        <references count="4">
          <reference field="0" count="1" selected="0">
            <x v="34"/>
          </reference>
          <reference field="1" count="1">
            <x v="47"/>
          </reference>
          <reference field="2" count="1" selected="0">
            <x v="13"/>
          </reference>
          <reference field="7" count="1" selected="0">
            <x v="47"/>
          </reference>
        </references>
      </pivotArea>
    </format>
    <format dxfId="1477">
      <pivotArea dataOnly="0" labelOnly="1" fieldPosition="0">
        <references count="4">
          <reference field="0" count="1" selected="0">
            <x v="35"/>
          </reference>
          <reference field="1" count="1">
            <x v="48"/>
          </reference>
          <reference field="2" count="1" selected="0">
            <x v="14"/>
          </reference>
          <reference field="7" count="1" selected="0">
            <x v="48"/>
          </reference>
        </references>
      </pivotArea>
    </format>
    <format dxfId="1476">
      <pivotArea dataOnly="0" labelOnly="1" fieldPosition="0">
        <references count="4">
          <reference field="0" count="1" selected="0">
            <x v="35"/>
          </reference>
          <reference field="1" count="1">
            <x v="49"/>
          </reference>
          <reference field="2" count="1" selected="0">
            <x v="14"/>
          </reference>
          <reference field="7" count="1" selected="0">
            <x v="49"/>
          </reference>
        </references>
      </pivotArea>
    </format>
    <format dxfId="1475">
      <pivotArea dataOnly="0" labelOnly="1" fieldPosition="0">
        <references count="4">
          <reference field="0" count="1" selected="0">
            <x v="35"/>
          </reference>
          <reference field="1" count="1">
            <x v="39"/>
          </reference>
          <reference field="2" count="1" selected="0">
            <x v="14"/>
          </reference>
          <reference field="7" count="1" selected="0">
            <x v="50"/>
          </reference>
        </references>
      </pivotArea>
    </format>
    <format dxfId="1474">
      <pivotArea dataOnly="0" labelOnly="1" fieldPosition="0">
        <references count="4">
          <reference field="0" count="1" selected="0">
            <x v="35"/>
          </reference>
          <reference field="1" count="1">
            <x v="50"/>
          </reference>
          <reference field="2" count="1" selected="0">
            <x v="14"/>
          </reference>
          <reference field="7" count="1" selected="0">
            <x v="51"/>
          </reference>
        </references>
      </pivotArea>
    </format>
    <format dxfId="1473">
      <pivotArea dataOnly="0" labelOnly="1" fieldPosition="0">
        <references count="4">
          <reference field="0" count="1" selected="0">
            <x v="35"/>
          </reference>
          <reference field="1" count="1">
            <x v="51"/>
          </reference>
          <reference field="2" count="1" selected="0">
            <x v="14"/>
          </reference>
          <reference field="7" count="1" selected="0">
            <x v="52"/>
          </reference>
        </references>
      </pivotArea>
    </format>
    <format dxfId="1472">
      <pivotArea dataOnly="0" labelOnly="1" fieldPosition="0">
        <references count="4">
          <reference field="0" count="1" selected="0">
            <x v="35"/>
          </reference>
          <reference field="1" count="1">
            <x v="52"/>
          </reference>
          <reference field="2" count="1" selected="0">
            <x v="14"/>
          </reference>
          <reference field="7" count="1" selected="0">
            <x v="53"/>
          </reference>
        </references>
      </pivotArea>
    </format>
    <format dxfId="1471">
      <pivotArea dataOnly="0" labelOnly="1" fieldPosition="0">
        <references count="4">
          <reference field="0" count="1" selected="0">
            <x v="35"/>
          </reference>
          <reference field="1" count="1">
            <x v="53"/>
          </reference>
          <reference field="2" count="1" selected="0">
            <x v="14"/>
          </reference>
          <reference field="7" count="1" selected="0">
            <x v="54"/>
          </reference>
        </references>
      </pivotArea>
    </format>
    <format dxfId="1470">
      <pivotArea dataOnly="0" labelOnly="1" fieldPosition="0">
        <references count="4">
          <reference field="0" count="1" selected="0">
            <x v="35"/>
          </reference>
          <reference field="1" count="1">
            <x v="54"/>
          </reference>
          <reference field="2" count="1" selected="0">
            <x v="14"/>
          </reference>
          <reference field="7" count="1" selected="0">
            <x v="55"/>
          </reference>
        </references>
      </pivotArea>
    </format>
    <format dxfId="1469">
      <pivotArea dataOnly="0" labelOnly="1" fieldPosition="0">
        <references count="4">
          <reference field="0" count="1" selected="0">
            <x v="37"/>
          </reference>
          <reference field="1" count="1">
            <x v="58"/>
          </reference>
          <reference field="2" count="1" selected="0">
            <x v="15"/>
          </reference>
          <reference field="7" count="1" selected="0">
            <x v="59"/>
          </reference>
        </references>
      </pivotArea>
    </format>
    <format dxfId="1468">
      <pivotArea dataOnly="0" labelOnly="1" fieldPosition="0">
        <references count="4">
          <reference field="0" count="1" selected="0">
            <x v="37"/>
          </reference>
          <reference field="1" count="1">
            <x v="59"/>
          </reference>
          <reference field="2" count="1" selected="0">
            <x v="15"/>
          </reference>
          <reference field="7" count="1" selected="0">
            <x v="60"/>
          </reference>
        </references>
      </pivotArea>
    </format>
    <format dxfId="1467">
      <pivotArea dataOnly="0" labelOnly="1" fieldPosition="0">
        <references count="4">
          <reference field="0" count="1" selected="0">
            <x v="37"/>
          </reference>
          <reference field="1" count="1">
            <x v="60"/>
          </reference>
          <reference field="2" count="1" selected="0">
            <x v="15"/>
          </reference>
          <reference field="7" count="1" selected="0">
            <x v="61"/>
          </reference>
        </references>
      </pivotArea>
    </format>
    <format dxfId="1466">
      <pivotArea dataOnly="0" labelOnly="1" fieldPosition="0">
        <references count="4">
          <reference field="0" count="1" selected="0">
            <x v="38"/>
          </reference>
          <reference field="1" count="1">
            <x v="61"/>
          </reference>
          <reference field="2" count="1" selected="0">
            <x v="16"/>
          </reference>
          <reference field="7" count="1" selected="0">
            <x v="62"/>
          </reference>
        </references>
      </pivotArea>
    </format>
    <format dxfId="1465">
      <pivotArea dataOnly="0" labelOnly="1" fieldPosition="0">
        <references count="4">
          <reference field="0" count="1" selected="0">
            <x v="39"/>
          </reference>
          <reference field="1" count="1">
            <x v="62"/>
          </reference>
          <reference field="2" count="1" selected="0">
            <x v="17"/>
          </reference>
          <reference field="7" count="1" selected="0">
            <x v="63"/>
          </reference>
        </references>
      </pivotArea>
    </format>
    <format dxfId="1464">
      <pivotArea dataOnly="0" labelOnly="1" fieldPosition="0">
        <references count="4">
          <reference field="0" count="1" selected="0">
            <x v="39"/>
          </reference>
          <reference field="1" count="1">
            <x v="63"/>
          </reference>
          <reference field="2" count="1" selected="0">
            <x v="17"/>
          </reference>
          <reference field="7" count="1" selected="0">
            <x v="64"/>
          </reference>
        </references>
      </pivotArea>
    </format>
    <format dxfId="1463">
      <pivotArea dataOnly="0" labelOnly="1" fieldPosition="0">
        <references count="4">
          <reference field="0" count="1" selected="0">
            <x v="40"/>
          </reference>
          <reference field="1" count="1">
            <x v="64"/>
          </reference>
          <reference field="2" count="1" selected="0">
            <x v="18"/>
          </reference>
          <reference field="7" count="1" selected="0">
            <x v="65"/>
          </reference>
        </references>
      </pivotArea>
    </format>
    <format dxfId="1462">
      <pivotArea dataOnly="0" labelOnly="1" fieldPosition="0">
        <references count="4">
          <reference field="0" count="1" selected="0">
            <x v="40"/>
          </reference>
          <reference field="1" count="1">
            <x v="65"/>
          </reference>
          <reference field="2" count="1" selected="0">
            <x v="18"/>
          </reference>
          <reference field="7" count="1" selected="0">
            <x v="66"/>
          </reference>
        </references>
      </pivotArea>
    </format>
    <format dxfId="1461">
      <pivotArea dataOnly="0" labelOnly="1" fieldPosition="0">
        <references count="4">
          <reference field="0" count="1" selected="0">
            <x v="40"/>
          </reference>
          <reference field="1" count="1">
            <x v="66"/>
          </reference>
          <reference field="2" count="1" selected="0">
            <x v="18"/>
          </reference>
          <reference field="7" count="1" selected="0">
            <x v="67"/>
          </reference>
        </references>
      </pivotArea>
    </format>
    <format dxfId="1460">
      <pivotArea dataOnly="0" labelOnly="1" fieldPosition="0">
        <references count="4">
          <reference field="0" count="1" selected="0">
            <x v="41"/>
          </reference>
          <reference field="1" count="1">
            <x v="67"/>
          </reference>
          <reference field="2" count="1" selected="0">
            <x v="19"/>
          </reference>
          <reference field="7" count="1" selected="0">
            <x v="68"/>
          </reference>
        </references>
      </pivotArea>
    </format>
    <format dxfId="1459">
      <pivotArea dataOnly="0" labelOnly="1" fieldPosition="0">
        <references count="4">
          <reference field="0" count="1" selected="0">
            <x v="42"/>
          </reference>
          <reference field="1" count="1">
            <x v="68"/>
          </reference>
          <reference field="2" count="1" selected="0">
            <x v="20"/>
          </reference>
          <reference field="7" count="1" selected="0">
            <x v="69"/>
          </reference>
        </references>
      </pivotArea>
    </format>
    <format dxfId="1458">
      <pivotArea dataOnly="0" labelOnly="1" fieldPosition="0">
        <references count="4">
          <reference field="0" count="1" selected="0">
            <x v="42"/>
          </reference>
          <reference field="1" count="1">
            <x v="69"/>
          </reference>
          <reference field="2" count="1" selected="0">
            <x v="20"/>
          </reference>
          <reference field="7" count="1" selected="0">
            <x v="70"/>
          </reference>
        </references>
      </pivotArea>
    </format>
    <format dxfId="1457">
      <pivotArea dataOnly="0" labelOnly="1" fieldPosition="0">
        <references count="4">
          <reference field="0" count="1" selected="0">
            <x v="42"/>
          </reference>
          <reference field="1" count="1">
            <x v="70"/>
          </reference>
          <reference field="2" count="1" selected="0">
            <x v="20"/>
          </reference>
          <reference field="7" count="1" selected="0">
            <x v="71"/>
          </reference>
        </references>
      </pivotArea>
    </format>
    <format dxfId="1456">
      <pivotArea dataOnly="0" labelOnly="1" fieldPosition="0">
        <references count="4">
          <reference field="0" count="1" selected="0">
            <x v="42"/>
          </reference>
          <reference field="1" count="1">
            <x v="71"/>
          </reference>
          <reference field="2" count="1" selected="0">
            <x v="20"/>
          </reference>
          <reference field="7" count="1" selected="0">
            <x v="72"/>
          </reference>
        </references>
      </pivotArea>
    </format>
    <format dxfId="1455">
      <pivotArea dataOnly="0" labelOnly="1" fieldPosition="0">
        <references count="4">
          <reference field="0" count="1" selected="0">
            <x v="42"/>
          </reference>
          <reference field="1" count="1">
            <x v="72"/>
          </reference>
          <reference field="2" count="1" selected="0">
            <x v="20"/>
          </reference>
          <reference field="7" count="1" selected="0">
            <x v="73"/>
          </reference>
        </references>
      </pivotArea>
    </format>
    <format dxfId="1454">
      <pivotArea dataOnly="0" labelOnly="1" fieldPosition="0">
        <references count="4">
          <reference field="0" count="1" selected="0">
            <x v="42"/>
          </reference>
          <reference field="1" count="1">
            <x v="73"/>
          </reference>
          <reference field="2" count="1" selected="0">
            <x v="20"/>
          </reference>
          <reference field="7" count="1" selected="0">
            <x v="74"/>
          </reference>
        </references>
      </pivotArea>
    </format>
    <format dxfId="1453">
      <pivotArea dataOnly="0" labelOnly="1" fieldPosition="0">
        <references count="4">
          <reference field="0" count="1" selected="0">
            <x v="42"/>
          </reference>
          <reference field="1" count="1">
            <x v="74"/>
          </reference>
          <reference field="2" count="1" selected="0">
            <x v="20"/>
          </reference>
          <reference field="7" count="1" selected="0">
            <x v="75"/>
          </reference>
        </references>
      </pivotArea>
    </format>
    <format dxfId="1452">
      <pivotArea dataOnly="0" labelOnly="1" fieldPosition="0">
        <references count="4">
          <reference field="0" count="1" selected="0">
            <x v="43"/>
          </reference>
          <reference field="1" count="1">
            <x v="75"/>
          </reference>
          <reference field="2" count="1" selected="0">
            <x v="21"/>
          </reference>
          <reference field="7" count="1" selected="0">
            <x v="76"/>
          </reference>
        </references>
      </pivotArea>
    </format>
    <format dxfId="1451">
      <pivotArea dataOnly="0" labelOnly="1" fieldPosition="0">
        <references count="4">
          <reference field="0" count="1" selected="0">
            <x v="43"/>
          </reference>
          <reference field="1" count="1">
            <x v="76"/>
          </reference>
          <reference field="2" count="1" selected="0">
            <x v="21"/>
          </reference>
          <reference field="7" count="1" selected="0">
            <x v="77"/>
          </reference>
        </references>
      </pivotArea>
    </format>
    <format dxfId="1450">
      <pivotArea dataOnly="0" labelOnly="1" fieldPosition="0">
        <references count="4">
          <reference field="0" count="1" selected="0">
            <x v="43"/>
          </reference>
          <reference field="1" count="1">
            <x v="77"/>
          </reference>
          <reference field="2" count="1" selected="0">
            <x v="21"/>
          </reference>
          <reference field="7" count="1" selected="0">
            <x v="78"/>
          </reference>
        </references>
      </pivotArea>
    </format>
    <format dxfId="1449">
      <pivotArea dataOnly="0" labelOnly="1" fieldPosition="0">
        <references count="4">
          <reference field="0" count="1" selected="0">
            <x v="43"/>
          </reference>
          <reference field="1" count="1">
            <x v="78"/>
          </reference>
          <reference field="2" count="1" selected="0">
            <x v="21"/>
          </reference>
          <reference field="7" count="1" selected="0">
            <x v="79"/>
          </reference>
        </references>
      </pivotArea>
    </format>
    <format dxfId="1448">
      <pivotArea dataOnly="0" labelOnly="1" fieldPosition="0">
        <references count="4">
          <reference field="0" count="1" selected="0">
            <x v="44"/>
          </reference>
          <reference field="1" count="1">
            <x v="79"/>
          </reference>
          <reference field="2" count="1" selected="0">
            <x v="22"/>
          </reference>
          <reference field="7" count="1" selected="0">
            <x v="80"/>
          </reference>
        </references>
      </pivotArea>
    </format>
    <format dxfId="1447">
      <pivotArea dataOnly="0" labelOnly="1" fieldPosition="0">
        <references count="4">
          <reference field="0" count="1" selected="0">
            <x v="44"/>
          </reference>
          <reference field="1" count="1">
            <x v="80"/>
          </reference>
          <reference field="2" count="1" selected="0">
            <x v="22"/>
          </reference>
          <reference field="7" count="1" selected="0">
            <x v="81"/>
          </reference>
        </references>
      </pivotArea>
    </format>
    <format dxfId="1446">
      <pivotArea dataOnly="0" labelOnly="1" fieldPosition="0">
        <references count="4">
          <reference field="0" count="1" selected="0">
            <x v="44"/>
          </reference>
          <reference field="1" count="1">
            <x v="81"/>
          </reference>
          <reference field="2" count="1" selected="0">
            <x v="22"/>
          </reference>
          <reference field="7" count="1" selected="0">
            <x v="82"/>
          </reference>
        </references>
      </pivotArea>
    </format>
    <format dxfId="1445">
      <pivotArea dataOnly="0" labelOnly="1" fieldPosition="0">
        <references count="4">
          <reference field="0" count="1" selected="0">
            <x v="44"/>
          </reference>
          <reference field="1" count="1">
            <x v="82"/>
          </reference>
          <reference field="2" count="1" selected="0">
            <x v="22"/>
          </reference>
          <reference field="7" count="1" selected="0">
            <x v="83"/>
          </reference>
        </references>
      </pivotArea>
    </format>
    <format dxfId="1444">
      <pivotArea dataOnly="0" labelOnly="1" fieldPosition="0">
        <references count="4">
          <reference field="0" count="1" selected="0">
            <x v="44"/>
          </reference>
          <reference field="1" count="1">
            <x v="83"/>
          </reference>
          <reference field="2" count="1" selected="0">
            <x v="22"/>
          </reference>
          <reference field="7" count="1" selected="0">
            <x v="84"/>
          </reference>
        </references>
      </pivotArea>
    </format>
    <format dxfId="144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442">
      <pivotArea field="0" type="button" dataOnly="0" labelOnly="1" outline="0" axis="axisRow" fieldPosition="0"/>
    </format>
    <format dxfId="1441">
      <pivotArea dataOnly="0" labelOnly="1" fieldPosition="0">
        <references count="1">
          <reference field="0" count="22"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7"/>
            <x v="38"/>
            <x v="39"/>
            <x v="40"/>
            <x v="41"/>
            <x v="42"/>
            <x v="43"/>
            <x v="44"/>
          </reference>
        </references>
      </pivotArea>
    </format>
    <format dxfId="1440">
      <pivotArea dataOnly="0" labelOnly="1" grandRow="1" outline="0" fieldPosition="0"/>
    </format>
    <format dxfId="1439">
      <pivotArea field="0" type="button" dataOnly="0" labelOnly="1" outline="0" axis="axisRow" fieldPosition="0"/>
    </format>
    <format dxfId="1438">
      <pivotArea dataOnly="0" labelOnly="1" fieldPosition="0">
        <references count="1">
          <reference field="0" count="22"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7"/>
            <x v="38"/>
            <x v="39"/>
            <x v="40"/>
            <x v="41"/>
            <x v="42"/>
            <x v="43"/>
            <x v="44"/>
          </reference>
        </references>
      </pivotArea>
    </format>
    <format dxfId="1437">
      <pivotArea dataOnly="0" labelOnly="1" grandRow="1" outline="0" offset="A256" fieldPosition="0"/>
    </format>
    <format dxfId="2">
      <pivotArea field="0" type="button" dataOnly="0" labelOnly="1" outline="0" axis="axisRow" fieldPosition="0"/>
    </format>
    <format dxfId="1">
      <pivotArea dataOnly="0" labelOnly="1" fieldPosition="0">
        <references count="1">
          <reference field="0" count="24"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</reference>
        </references>
      </pivotArea>
    </format>
    <format dxfId="0">
      <pivotArea dataOnly="0" labelOnly="1" grandRow="1" outline="0" offset="A256" fieldPosition="0"/>
    </format>
  </formats>
  <pivotHierarchies count="1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</pivotHierarchies>
  <pivotTableStyleInfo name="PivotStyleMedium6" showRowHeaders="1" showColHeaders="1" showRowStripes="0" showColStripes="0" showLastColumn="1"/>
  <rowHierarchiesUsage count="4">
    <rowHierarchyUsage hierarchyUsage="2"/>
    <rowHierarchyUsage hierarchyUsage="3"/>
    <rowHierarchyUsage hierarchyUsage="0"/>
    <rowHierarchyUsage hierarchyUsage="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Data!$C$2:$AO$217">
        <x15:activeTabTopLevelEntity name="[Range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FFBF9-EB55-400E-A865-D31CD34F8AF2}">
  <sheetPr codeName="Sheet1"/>
  <dimension ref="A1:V371"/>
  <sheetViews>
    <sheetView topLeftCell="C1" zoomScale="90" zoomScaleNormal="90" workbookViewId="0">
      <selection activeCell="K6" sqref="K6"/>
    </sheetView>
  </sheetViews>
  <sheetFormatPr defaultRowHeight="12.75" x14ac:dyDescent="0.2"/>
  <cols>
    <col min="1" max="1" width="6.296875" style="246" hidden="1" customWidth="1"/>
    <col min="2" max="2" width="3.3984375" style="244" hidden="1" customWidth="1"/>
    <col min="3" max="3" width="7" style="246" bestFit="1" customWidth="1"/>
    <col min="4" max="4" width="21.8984375" style="243" bestFit="1" customWidth="1"/>
    <col min="5" max="5" width="5.19921875" style="246" customWidth="1"/>
    <col min="6" max="6" width="23.3984375" style="243" bestFit="1" customWidth="1"/>
    <col min="7" max="10" width="11.5" style="243" customWidth="1"/>
    <col min="11" max="16384" width="8.796875" style="243"/>
  </cols>
  <sheetData>
    <row r="1" spans="1:22" x14ac:dyDescent="0.2">
      <c r="A1" s="243"/>
      <c r="C1" s="245"/>
      <c r="G1" s="247"/>
      <c r="H1" s="247"/>
      <c r="I1" s="247"/>
      <c r="J1" s="247"/>
    </row>
    <row r="2" spans="1:22" s="250" customFormat="1" ht="27" customHeight="1" x14ac:dyDescent="0.3">
      <c r="A2" s="248"/>
      <c r="B2" s="249"/>
      <c r="C2" s="248" t="s">
        <v>1</v>
      </c>
      <c r="D2" s="248" t="s">
        <v>2</v>
      </c>
      <c r="E2" s="248" t="s">
        <v>3</v>
      </c>
      <c r="F2" s="248" t="s">
        <v>4</v>
      </c>
      <c r="G2" s="248" t="s">
        <v>116</v>
      </c>
      <c r="H2" s="248" t="s">
        <v>117</v>
      </c>
      <c r="I2" s="248" t="s">
        <v>118</v>
      </c>
      <c r="J2" s="248" t="s">
        <v>119</v>
      </c>
    </row>
    <row r="3" spans="1:22" x14ac:dyDescent="0.2">
      <c r="A3" s="251"/>
      <c r="B3" s="252"/>
      <c r="C3" s="246">
        <v>41001000</v>
      </c>
      <c r="D3" s="243" t="s">
        <v>5</v>
      </c>
      <c r="E3" s="246">
        <v>9</v>
      </c>
      <c r="F3" s="243" t="s">
        <v>6</v>
      </c>
      <c r="G3" s="253">
        <v>0</v>
      </c>
      <c r="H3" s="253">
        <v>0</v>
      </c>
      <c r="I3" s="253">
        <v>0</v>
      </c>
      <c r="J3" s="253">
        <v>0</v>
      </c>
      <c r="V3" s="3">
        <v>43831</v>
      </c>
    </row>
    <row r="4" spans="1:22" x14ac:dyDescent="0.2">
      <c r="A4" s="251"/>
      <c r="B4" s="252"/>
      <c r="C4" s="246">
        <v>45009999</v>
      </c>
      <c r="D4" s="243" t="s">
        <v>8</v>
      </c>
      <c r="E4" s="246">
        <v>9</v>
      </c>
      <c r="F4" s="243" t="s">
        <v>6</v>
      </c>
      <c r="G4" s="253">
        <v>-5109.3900000000003</v>
      </c>
      <c r="H4" s="253">
        <v>879120.93</v>
      </c>
      <c r="I4" s="253">
        <v>467704.4</v>
      </c>
      <c r="J4" s="253">
        <v>217892.94</v>
      </c>
      <c r="V4" s="3">
        <v>44044</v>
      </c>
    </row>
    <row r="5" spans="1:22" x14ac:dyDescent="0.2">
      <c r="A5" s="251"/>
      <c r="B5" s="252"/>
      <c r="C5" s="246">
        <v>51071104</v>
      </c>
      <c r="D5" s="243" t="s">
        <v>9</v>
      </c>
      <c r="E5" s="246">
        <v>6</v>
      </c>
      <c r="F5" s="243" t="s">
        <v>10</v>
      </c>
      <c r="G5" s="253">
        <v>0</v>
      </c>
      <c r="H5" s="253">
        <v>0</v>
      </c>
      <c r="I5" s="253">
        <v>0</v>
      </c>
      <c r="J5" s="253">
        <v>0</v>
      </c>
      <c r="V5" s="3">
        <v>44075</v>
      </c>
    </row>
    <row r="6" spans="1:22" x14ac:dyDescent="0.2">
      <c r="A6" s="251"/>
      <c r="B6" s="252"/>
      <c r="C6" s="246">
        <v>51101300</v>
      </c>
      <c r="D6" s="243" t="s">
        <v>11</v>
      </c>
      <c r="E6" s="246">
        <v>3</v>
      </c>
      <c r="F6" s="243" t="s">
        <v>12</v>
      </c>
      <c r="G6" s="253">
        <v>0</v>
      </c>
      <c r="H6" s="253">
        <v>0</v>
      </c>
      <c r="I6" s="253">
        <v>0</v>
      </c>
      <c r="J6" s="253">
        <v>0</v>
      </c>
      <c r="V6" s="3">
        <v>44105</v>
      </c>
    </row>
    <row r="7" spans="1:22" x14ac:dyDescent="0.2">
      <c r="A7" s="251"/>
      <c r="B7" s="252"/>
      <c r="C7" s="246">
        <v>51110000</v>
      </c>
      <c r="D7" s="243" t="s">
        <v>13</v>
      </c>
      <c r="E7" s="246">
        <v>1</v>
      </c>
      <c r="F7" s="243" t="s">
        <v>14</v>
      </c>
      <c r="G7" s="253">
        <v>0</v>
      </c>
      <c r="H7" s="253">
        <v>0</v>
      </c>
      <c r="I7" s="253">
        <v>0</v>
      </c>
      <c r="J7" s="253">
        <v>0</v>
      </c>
      <c r="V7" s="3">
        <v>44136</v>
      </c>
    </row>
    <row r="8" spans="1:22" x14ac:dyDescent="0.2">
      <c r="A8" s="251"/>
      <c r="B8" s="252"/>
      <c r="C8" s="246">
        <v>51111007</v>
      </c>
      <c r="D8" s="243" t="s">
        <v>15</v>
      </c>
      <c r="E8" s="246">
        <v>1</v>
      </c>
      <c r="F8" s="243" t="s">
        <v>14</v>
      </c>
      <c r="G8" s="253">
        <v>-1062372.51</v>
      </c>
      <c r="H8" s="253">
        <v>-982239.94</v>
      </c>
      <c r="I8" s="253">
        <v>-1366067.25</v>
      </c>
      <c r="J8" s="253">
        <v>-1422490.75</v>
      </c>
      <c r="V8" s="3">
        <v>44166</v>
      </c>
    </row>
    <row r="9" spans="1:22" x14ac:dyDescent="0.2">
      <c r="A9" s="251"/>
      <c r="B9" s="252"/>
      <c r="C9" s="246">
        <v>51111010</v>
      </c>
      <c r="D9" s="243" t="s">
        <v>16</v>
      </c>
      <c r="E9" s="246">
        <v>5</v>
      </c>
      <c r="F9" s="243" t="s">
        <v>17</v>
      </c>
      <c r="G9" s="253">
        <v>-199779.54</v>
      </c>
      <c r="H9" s="253">
        <v>-52951.13</v>
      </c>
      <c r="I9" s="253">
        <v>-697957.69</v>
      </c>
      <c r="J9" s="253">
        <v>-445228.25</v>
      </c>
    </row>
    <row r="10" spans="1:22" x14ac:dyDescent="0.2">
      <c r="A10" s="251"/>
      <c r="B10" s="252"/>
      <c r="C10" s="246">
        <v>51111015</v>
      </c>
      <c r="D10" s="243" t="s">
        <v>18</v>
      </c>
      <c r="E10" s="246">
        <v>1</v>
      </c>
      <c r="F10" s="243" t="s">
        <v>14</v>
      </c>
      <c r="G10" s="253">
        <v>0</v>
      </c>
      <c r="H10" s="253">
        <v>0</v>
      </c>
      <c r="I10" s="253">
        <v>0</v>
      </c>
      <c r="J10" s="253">
        <v>0</v>
      </c>
    </row>
    <row r="11" spans="1:22" x14ac:dyDescent="0.2">
      <c r="A11" s="251"/>
      <c r="B11" s="252"/>
      <c r="C11" s="246">
        <v>51121083</v>
      </c>
      <c r="D11" s="243" t="s">
        <v>20</v>
      </c>
      <c r="E11" s="246">
        <v>2</v>
      </c>
      <c r="F11" s="243" t="s">
        <v>19</v>
      </c>
      <c r="G11" s="253">
        <v>0</v>
      </c>
      <c r="H11" s="253">
        <v>0</v>
      </c>
      <c r="I11" s="253">
        <v>0</v>
      </c>
      <c r="J11" s="253">
        <v>0</v>
      </c>
    </row>
    <row r="12" spans="1:22" x14ac:dyDescent="0.2">
      <c r="A12" s="251"/>
      <c r="B12" s="252"/>
      <c r="C12" s="246">
        <v>51201000</v>
      </c>
      <c r="D12" s="243" t="s">
        <v>21</v>
      </c>
      <c r="E12" s="246">
        <v>6</v>
      </c>
      <c r="F12" s="243" t="s">
        <v>22</v>
      </c>
      <c r="G12" s="253">
        <v>0</v>
      </c>
      <c r="H12" s="253">
        <v>0</v>
      </c>
      <c r="I12" s="253">
        <v>0</v>
      </c>
      <c r="J12" s="253">
        <v>0</v>
      </c>
    </row>
    <row r="13" spans="1:22" x14ac:dyDescent="0.2">
      <c r="A13" s="251"/>
      <c r="B13" s="252"/>
      <c r="C13" s="246">
        <v>51240000</v>
      </c>
      <c r="D13" s="243" t="s">
        <v>23</v>
      </c>
      <c r="E13" s="246">
        <v>3</v>
      </c>
      <c r="F13" s="243" t="s">
        <v>12</v>
      </c>
      <c r="G13" s="253">
        <v>0</v>
      </c>
      <c r="H13" s="253">
        <v>0</v>
      </c>
      <c r="I13" s="253">
        <v>0</v>
      </c>
      <c r="J13" s="253">
        <v>0</v>
      </c>
    </row>
    <row r="14" spans="1:22" x14ac:dyDescent="0.2">
      <c r="A14" s="251"/>
      <c r="B14" s="252"/>
      <c r="C14" s="254">
        <v>51241000</v>
      </c>
      <c r="D14" s="255" t="s">
        <v>222</v>
      </c>
      <c r="E14" s="254">
        <v>3</v>
      </c>
      <c r="F14" s="255" t="s">
        <v>12</v>
      </c>
      <c r="G14" s="253">
        <v>0</v>
      </c>
      <c r="H14" s="253">
        <v>0</v>
      </c>
      <c r="I14" s="253">
        <v>0</v>
      </c>
      <c r="J14" s="253">
        <v>0</v>
      </c>
    </row>
    <row r="15" spans="1:22" x14ac:dyDescent="0.2">
      <c r="A15" s="251"/>
      <c r="B15" s="252"/>
      <c r="C15" s="254">
        <v>51260000</v>
      </c>
      <c r="D15" s="255" t="s">
        <v>24</v>
      </c>
      <c r="E15" s="254">
        <v>23</v>
      </c>
      <c r="F15" s="255" t="s">
        <v>85</v>
      </c>
      <c r="G15" s="253">
        <v>0</v>
      </c>
      <c r="H15" s="253">
        <v>0</v>
      </c>
      <c r="I15" s="253">
        <v>0</v>
      </c>
      <c r="J15" s="253">
        <v>0</v>
      </c>
    </row>
    <row r="16" spans="1:22" x14ac:dyDescent="0.2">
      <c r="A16" s="251"/>
      <c r="B16" s="252"/>
      <c r="C16" s="254">
        <v>51260100</v>
      </c>
      <c r="D16" s="255" t="s">
        <v>26</v>
      </c>
      <c r="E16" s="254">
        <v>14</v>
      </c>
      <c r="F16" s="255" t="s">
        <v>25</v>
      </c>
      <c r="G16" s="253">
        <v>0</v>
      </c>
      <c r="H16" s="253">
        <v>0</v>
      </c>
      <c r="I16" s="253">
        <v>0</v>
      </c>
      <c r="J16" s="253">
        <v>0</v>
      </c>
    </row>
    <row r="17" spans="1:10" x14ac:dyDescent="0.2">
      <c r="A17" s="251"/>
      <c r="B17" s="252"/>
      <c r="C17" s="254">
        <v>51261000</v>
      </c>
      <c r="D17" s="255" t="s">
        <v>27</v>
      </c>
      <c r="E17" s="254">
        <v>14</v>
      </c>
      <c r="F17" s="255" t="s">
        <v>25</v>
      </c>
      <c r="G17" s="253">
        <v>0</v>
      </c>
      <c r="H17" s="253">
        <v>0</v>
      </c>
      <c r="I17" s="253">
        <v>0</v>
      </c>
      <c r="J17" s="253">
        <v>0</v>
      </c>
    </row>
    <row r="18" spans="1:10" x14ac:dyDescent="0.2">
      <c r="A18" s="251"/>
      <c r="B18" s="252"/>
      <c r="C18" s="254">
        <v>51391000</v>
      </c>
      <c r="D18" s="255" t="s">
        <v>28</v>
      </c>
      <c r="E18" s="254">
        <v>14</v>
      </c>
      <c r="F18" s="255" t="s">
        <v>25</v>
      </c>
      <c r="G18" s="253">
        <v>0</v>
      </c>
      <c r="H18" s="253">
        <v>0</v>
      </c>
      <c r="I18" s="253">
        <v>0</v>
      </c>
      <c r="J18" s="253">
        <v>0</v>
      </c>
    </row>
    <row r="19" spans="1:10" x14ac:dyDescent="0.2">
      <c r="A19" s="251"/>
      <c r="B19" s="252"/>
      <c r="C19" s="254">
        <v>51411000</v>
      </c>
      <c r="D19" s="255" t="s">
        <v>29</v>
      </c>
      <c r="E19" s="254">
        <v>6</v>
      </c>
      <c r="F19" s="255" t="s">
        <v>10</v>
      </c>
      <c r="G19" s="253">
        <v>0</v>
      </c>
      <c r="H19" s="253">
        <v>0</v>
      </c>
      <c r="I19" s="253">
        <v>0</v>
      </c>
      <c r="J19" s="253">
        <v>0</v>
      </c>
    </row>
    <row r="20" spans="1:10" x14ac:dyDescent="0.2">
      <c r="A20" s="251"/>
      <c r="B20" s="252"/>
      <c r="C20" s="254">
        <v>52990000</v>
      </c>
      <c r="D20" s="255" t="s">
        <v>30</v>
      </c>
      <c r="E20" s="254">
        <v>6</v>
      </c>
      <c r="F20" s="255" t="s">
        <v>10</v>
      </c>
      <c r="G20" s="253">
        <v>0</v>
      </c>
      <c r="H20" s="253">
        <v>0</v>
      </c>
      <c r="I20" s="253">
        <v>0</v>
      </c>
      <c r="J20" s="253">
        <v>0</v>
      </c>
    </row>
    <row r="21" spans="1:10" x14ac:dyDescent="0.2">
      <c r="A21" s="251"/>
      <c r="B21" s="252"/>
      <c r="C21" s="254">
        <v>52990004</v>
      </c>
      <c r="D21" s="255" t="s">
        <v>31</v>
      </c>
      <c r="E21" s="254">
        <v>13</v>
      </c>
      <c r="F21" s="255" t="s">
        <v>32</v>
      </c>
      <c r="G21" s="253">
        <v>0</v>
      </c>
      <c r="H21" s="253">
        <v>0</v>
      </c>
      <c r="I21" s="253">
        <v>0</v>
      </c>
      <c r="J21" s="253">
        <v>0</v>
      </c>
    </row>
    <row r="22" spans="1:10" x14ac:dyDescent="0.2">
      <c r="A22" s="251"/>
      <c r="B22" s="252"/>
      <c r="C22" s="254">
        <v>52991000</v>
      </c>
      <c r="D22" s="255" t="s">
        <v>33</v>
      </c>
      <c r="E22" s="254">
        <v>6</v>
      </c>
      <c r="F22" s="255" t="s">
        <v>10</v>
      </c>
      <c r="G22" s="253">
        <v>-36600.879999999997</v>
      </c>
      <c r="H22" s="253">
        <v>-40627.910000000003</v>
      </c>
      <c r="I22" s="253">
        <v>-50219.83</v>
      </c>
      <c r="J22" s="253">
        <v>-43457.38</v>
      </c>
    </row>
    <row r="23" spans="1:10" x14ac:dyDescent="0.2">
      <c r="A23" s="251"/>
      <c r="B23" s="252"/>
      <c r="C23" s="254">
        <v>52991009</v>
      </c>
      <c r="D23" s="255" t="s">
        <v>34</v>
      </c>
      <c r="E23" s="254">
        <v>14</v>
      </c>
      <c r="F23" s="255" t="s">
        <v>25</v>
      </c>
      <c r="G23" s="253">
        <v>0</v>
      </c>
      <c r="H23" s="253">
        <v>0</v>
      </c>
      <c r="I23" s="253">
        <v>0</v>
      </c>
      <c r="J23" s="253">
        <v>0</v>
      </c>
    </row>
    <row r="24" spans="1:10" x14ac:dyDescent="0.2">
      <c r="A24" s="251"/>
      <c r="B24" s="252"/>
      <c r="C24" s="254">
        <v>52991020</v>
      </c>
      <c r="D24" s="255" t="s">
        <v>35</v>
      </c>
      <c r="E24" s="254">
        <v>6</v>
      </c>
      <c r="F24" s="255" t="s">
        <v>10</v>
      </c>
      <c r="G24" s="253">
        <v>0</v>
      </c>
      <c r="H24" s="253">
        <v>0</v>
      </c>
      <c r="I24" s="253">
        <v>0</v>
      </c>
      <c r="J24" s="253">
        <v>0</v>
      </c>
    </row>
    <row r="25" spans="1:10" x14ac:dyDescent="0.2">
      <c r="A25" s="251"/>
      <c r="B25" s="252"/>
      <c r="C25" s="254">
        <v>52991021</v>
      </c>
      <c r="D25" s="255" t="s">
        <v>36</v>
      </c>
      <c r="E25" s="254">
        <v>6</v>
      </c>
      <c r="F25" s="255" t="s">
        <v>10</v>
      </c>
      <c r="G25" s="253">
        <v>-2523.38</v>
      </c>
      <c r="H25" s="253">
        <v>-186.92</v>
      </c>
      <c r="I25" s="253">
        <v>-280.38</v>
      </c>
      <c r="J25" s="253">
        <v>-2523.38</v>
      </c>
    </row>
    <row r="26" spans="1:10" x14ac:dyDescent="0.2">
      <c r="A26" s="251"/>
      <c r="B26" s="252"/>
      <c r="C26" s="254">
        <v>52991030</v>
      </c>
      <c r="D26" s="255" t="s">
        <v>37</v>
      </c>
      <c r="E26" s="254">
        <v>1</v>
      </c>
      <c r="F26" s="255" t="s">
        <v>14</v>
      </c>
      <c r="G26" s="253">
        <v>0</v>
      </c>
      <c r="H26" s="253">
        <v>0</v>
      </c>
      <c r="I26" s="253">
        <v>0</v>
      </c>
      <c r="J26" s="253">
        <v>0</v>
      </c>
    </row>
    <row r="27" spans="1:10" x14ac:dyDescent="0.2">
      <c r="A27" s="251"/>
      <c r="B27" s="252"/>
      <c r="C27" s="254">
        <v>55011312</v>
      </c>
      <c r="D27" s="255" t="s">
        <v>38</v>
      </c>
      <c r="E27" s="254">
        <v>7</v>
      </c>
      <c r="F27" s="255" t="s">
        <v>39</v>
      </c>
      <c r="G27" s="253">
        <v>0</v>
      </c>
      <c r="H27" s="253">
        <v>0</v>
      </c>
      <c r="I27" s="253">
        <v>0</v>
      </c>
      <c r="J27" s="253">
        <v>0</v>
      </c>
    </row>
    <row r="28" spans="1:10" x14ac:dyDescent="0.2">
      <c r="A28" s="251"/>
      <c r="B28" s="252"/>
      <c r="C28" s="254">
        <v>55011313</v>
      </c>
      <c r="D28" s="255" t="s">
        <v>40</v>
      </c>
      <c r="E28" s="254">
        <v>7</v>
      </c>
      <c r="F28" s="255" t="s">
        <v>39</v>
      </c>
      <c r="G28" s="253">
        <v>0</v>
      </c>
      <c r="H28" s="253">
        <v>0</v>
      </c>
      <c r="I28" s="253">
        <v>0</v>
      </c>
      <c r="J28" s="253">
        <v>0</v>
      </c>
    </row>
    <row r="29" spans="1:10" x14ac:dyDescent="0.2">
      <c r="A29" s="251"/>
      <c r="B29" s="252"/>
      <c r="C29" s="254">
        <v>55411000</v>
      </c>
      <c r="D29" s="255" t="s">
        <v>41</v>
      </c>
      <c r="E29" s="254">
        <v>10</v>
      </c>
      <c r="F29" s="255" t="s">
        <v>42</v>
      </c>
      <c r="G29" s="253">
        <v>0</v>
      </c>
      <c r="H29" s="253">
        <v>0</v>
      </c>
      <c r="I29" s="253">
        <v>0</v>
      </c>
      <c r="J29" s="253">
        <v>0</v>
      </c>
    </row>
    <row r="30" spans="1:10" x14ac:dyDescent="0.2">
      <c r="A30" s="251"/>
      <c r="B30" s="252"/>
      <c r="C30" s="254">
        <v>55481000</v>
      </c>
      <c r="D30" s="255" t="s">
        <v>43</v>
      </c>
      <c r="E30" s="254">
        <v>7</v>
      </c>
      <c r="F30" s="255" t="s">
        <v>39</v>
      </c>
      <c r="G30" s="253">
        <v>0</v>
      </c>
      <c r="H30" s="253">
        <v>0</v>
      </c>
      <c r="I30" s="253">
        <v>-40906.639999999999</v>
      </c>
      <c r="J30" s="253">
        <v>0</v>
      </c>
    </row>
    <row r="31" spans="1:10" x14ac:dyDescent="0.2">
      <c r="A31" s="251"/>
      <c r="B31" s="252"/>
      <c r="C31" s="254">
        <v>55501004</v>
      </c>
      <c r="D31" s="255" t="s">
        <v>44</v>
      </c>
      <c r="E31" s="254">
        <v>7</v>
      </c>
      <c r="F31" s="255" t="s">
        <v>39</v>
      </c>
      <c r="G31" s="253">
        <v>0</v>
      </c>
      <c r="H31" s="253">
        <v>0</v>
      </c>
      <c r="I31" s="253">
        <v>0</v>
      </c>
      <c r="J31" s="253">
        <v>0</v>
      </c>
    </row>
    <row r="32" spans="1:10" x14ac:dyDescent="0.2">
      <c r="A32" s="251"/>
      <c r="B32" s="252"/>
      <c r="C32" s="254">
        <v>56001000</v>
      </c>
      <c r="D32" s="255" t="s">
        <v>45</v>
      </c>
      <c r="E32" s="254">
        <v>14</v>
      </c>
      <c r="F32" s="255" t="s">
        <v>25</v>
      </c>
      <c r="G32" s="253">
        <v>0</v>
      </c>
      <c r="H32" s="253">
        <v>0</v>
      </c>
      <c r="I32" s="253">
        <v>0</v>
      </c>
      <c r="J32" s="253">
        <v>0</v>
      </c>
    </row>
    <row r="33" spans="1:10" x14ac:dyDescent="0.2">
      <c r="A33" s="251"/>
      <c r="B33" s="252"/>
      <c r="C33" s="254">
        <v>56090300</v>
      </c>
      <c r="D33" s="255" t="s">
        <v>46</v>
      </c>
      <c r="E33" s="254">
        <v>23</v>
      </c>
      <c r="F33" s="255" t="s">
        <v>85</v>
      </c>
      <c r="G33" s="253">
        <v>0</v>
      </c>
      <c r="H33" s="253">
        <v>0</v>
      </c>
      <c r="I33" s="253">
        <v>0</v>
      </c>
      <c r="J33" s="253">
        <v>0</v>
      </c>
    </row>
    <row r="34" spans="1:10" x14ac:dyDescent="0.2">
      <c r="A34" s="251"/>
      <c r="B34" s="252"/>
      <c r="C34" s="254">
        <v>56091002</v>
      </c>
      <c r="D34" s="255" t="s">
        <v>47</v>
      </c>
      <c r="E34" s="254">
        <v>14</v>
      </c>
      <c r="F34" s="255" t="s">
        <v>25</v>
      </c>
      <c r="G34" s="253">
        <v>-13308.939999999999</v>
      </c>
      <c r="H34" s="253">
        <v>-5879.09</v>
      </c>
      <c r="I34" s="253">
        <v>-11307.14</v>
      </c>
      <c r="J34" s="253">
        <v>-12453.14</v>
      </c>
    </row>
    <row r="35" spans="1:10" x14ac:dyDescent="0.2">
      <c r="A35" s="251"/>
      <c r="B35" s="252"/>
      <c r="C35" s="254">
        <v>56091020</v>
      </c>
      <c r="D35" s="255" t="s">
        <v>246</v>
      </c>
      <c r="E35" s="254">
        <v>14</v>
      </c>
      <c r="F35" s="255" t="s">
        <v>25</v>
      </c>
      <c r="G35" s="253">
        <v>0</v>
      </c>
      <c r="H35" s="253">
        <v>0</v>
      </c>
      <c r="I35" s="253">
        <v>0</v>
      </c>
      <c r="J35" s="253">
        <v>-2.76</v>
      </c>
    </row>
    <row r="36" spans="1:10" x14ac:dyDescent="0.2">
      <c r="A36" s="251"/>
      <c r="B36" s="252"/>
      <c r="C36" s="254">
        <v>58001000</v>
      </c>
      <c r="D36" s="255" t="s">
        <v>48</v>
      </c>
      <c r="E36" s="254">
        <v>14</v>
      </c>
      <c r="F36" s="255" t="s">
        <v>25</v>
      </c>
      <c r="G36" s="253">
        <v>0</v>
      </c>
      <c r="H36" s="253">
        <v>0</v>
      </c>
      <c r="I36" s="253">
        <v>0</v>
      </c>
      <c r="J36" s="253">
        <v>0</v>
      </c>
    </row>
    <row r="37" spans="1:10" x14ac:dyDescent="0.2">
      <c r="A37" s="251"/>
      <c r="B37" s="252"/>
      <c r="C37" s="254">
        <v>58001100</v>
      </c>
      <c r="D37" s="255" t="s">
        <v>49</v>
      </c>
      <c r="E37" s="254">
        <v>14</v>
      </c>
      <c r="F37" s="255" t="s">
        <v>25</v>
      </c>
      <c r="G37" s="253">
        <v>0</v>
      </c>
      <c r="H37" s="253">
        <v>0</v>
      </c>
      <c r="I37" s="253">
        <v>0</v>
      </c>
      <c r="J37" s="253">
        <v>0</v>
      </c>
    </row>
    <row r="38" spans="1:10" x14ac:dyDescent="0.2">
      <c r="A38" s="251"/>
      <c r="B38" s="252"/>
      <c r="C38" s="254">
        <v>61001014</v>
      </c>
      <c r="D38" s="255" t="s">
        <v>50</v>
      </c>
      <c r="E38" s="254">
        <v>9</v>
      </c>
      <c r="F38" s="255" t="s">
        <v>6</v>
      </c>
      <c r="G38" s="253">
        <v>0</v>
      </c>
      <c r="H38" s="253">
        <v>0</v>
      </c>
      <c r="I38" s="253">
        <v>0</v>
      </c>
      <c r="J38" s="253">
        <v>0</v>
      </c>
    </row>
    <row r="39" spans="1:10" x14ac:dyDescent="0.2">
      <c r="A39" s="251"/>
      <c r="B39" s="252"/>
      <c r="C39" s="254">
        <v>65091001</v>
      </c>
      <c r="D39" s="255" t="s">
        <v>51</v>
      </c>
      <c r="E39" s="254">
        <v>9</v>
      </c>
      <c r="F39" s="255" t="s">
        <v>6</v>
      </c>
      <c r="G39" s="253">
        <v>54581.06</v>
      </c>
      <c r="H39" s="253">
        <v>55382.119999999995</v>
      </c>
      <c r="I39" s="253">
        <v>26686.54</v>
      </c>
      <c r="J39" s="253">
        <v>109285.85999999999</v>
      </c>
    </row>
    <row r="40" spans="1:10" x14ac:dyDescent="0.2">
      <c r="A40" s="251"/>
      <c r="B40" s="252"/>
      <c r="C40" s="254">
        <v>65091002</v>
      </c>
      <c r="D40" s="255" t="s">
        <v>52</v>
      </c>
      <c r="E40" s="254">
        <v>9</v>
      </c>
      <c r="F40" s="255" t="s">
        <v>6</v>
      </c>
      <c r="G40" s="253">
        <v>0</v>
      </c>
      <c r="H40" s="253">
        <v>0</v>
      </c>
      <c r="I40" s="253">
        <v>0</v>
      </c>
      <c r="J40" s="253">
        <v>0</v>
      </c>
    </row>
    <row r="41" spans="1:10" x14ac:dyDescent="0.2">
      <c r="A41" s="251"/>
      <c r="B41" s="252"/>
      <c r="C41" s="254">
        <v>71000010</v>
      </c>
      <c r="D41" s="255" t="s">
        <v>53</v>
      </c>
      <c r="E41" s="254">
        <v>16</v>
      </c>
      <c r="F41" s="255" t="s">
        <v>54</v>
      </c>
      <c r="G41" s="253">
        <v>842.76</v>
      </c>
      <c r="H41" s="253">
        <v>0</v>
      </c>
      <c r="I41" s="253">
        <v>466.79</v>
      </c>
      <c r="J41" s="253">
        <v>69730.740000000005</v>
      </c>
    </row>
    <row r="42" spans="1:10" x14ac:dyDescent="0.2">
      <c r="A42" s="251"/>
      <c r="B42" s="252"/>
      <c r="C42" s="254">
        <v>71000011</v>
      </c>
      <c r="D42" s="255" t="s">
        <v>238</v>
      </c>
      <c r="E42" s="254">
        <v>17</v>
      </c>
      <c r="F42" s="255" t="s">
        <v>57</v>
      </c>
      <c r="G42" s="253">
        <v>26.2</v>
      </c>
      <c r="H42" s="253">
        <v>0</v>
      </c>
      <c r="I42" s="253">
        <v>0</v>
      </c>
      <c r="J42" s="253">
        <v>1028.0899999999999</v>
      </c>
    </row>
    <row r="43" spans="1:10" x14ac:dyDescent="0.2">
      <c r="A43" s="251"/>
      <c r="B43" s="252"/>
      <c r="C43" s="254">
        <v>71001000</v>
      </c>
      <c r="D43" s="255" t="s">
        <v>55</v>
      </c>
      <c r="E43" s="254">
        <v>16</v>
      </c>
      <c r="F43" s="255" t="s">
        <v>54</v>
      </c>
      <c r="G43" s="253">
        <v>0</v>
      </c>
      <c r="H43" s="253">
        <v>0</v>
      </c>
      <c r="I43" s="253">
        <v>0</v>
      </c>
      <c r="J43" s="253">
        <v>0</v>
      </c>
    </row>
    <row r="44" spans="1:10" x14ac:dyDescent="0.2">
      <c r="A44" s="251"/>
      <c r="B44" s="252"/>
      <c r="C44" s="254">
        <v>71001017</v>
      </c>
      <c r="D44" s="255" t="s">
        <v>239</v>
      </c>
      <c r="E44" s="254">
        <v>16</v>
      </c>
      <c r="F44" s="255" t="s">
        <v>54</v>
      </c>
      <c r="G44" s="253">
        <v>0</v>
      </c>
      <c r="H44" s="253">
        <v>0</v>
      </c>
      <c r="I44" s="253">
        <v>0</v>
      </c>
      <c r="J44" s="253">
        <v>0</v>
      </c>
    </row>
    <row r="45" spans="1:10" x14ac:dyDescent="0.2">
      <c r="A45" s="251"/>
      <c r="B45" s="252"/>
      <c r="C45" s="254">
        <v>71001035</v>
      </c>
      <c r="D45" s="255" t="s">
        <v>240</v>
      </c>
      <c r="E45" s="254">
        <v>17</v>
      </c>
      <c r="F45" s="255" t="s">
        <v>57</v>
      </c>
      <c r="G45" s="253">
        <v>5354.13</v>
      </c>
      <c r="H45" s="253">
        <v>5190.22</v>
      </c>
      <c r="I45" s="253">
        <v>6946.2000000000007</v>
      </c>
      <c r="J45" s="253">
        <v>6090.57</v>
      </c>
    </row>
    <row r="46" spans="1:10" x14ac:dyDescent="0.2">
      <c r="A46" s="251"/>
      <c r="B46" s="252"/>
      <c r="C46" s="254">
        <v>71030000</v>
      </c>
      <c r="D46" s="255" t="s">
        <v>56</v>
      </c>
      <c r="E46" s="254">
        <v>17</v>
      </c>
      <c r="F46" s="255" t="s">
        <v>57</v>
      </c>
      <c r="G46" s="253">
        <v>0</v>
      </c>
      <c r="H46" s="253">
        <v>0</v>
      </c>
      <c r="I46" s="253">
        <v>0</v>
      </c>
      <c r="J46" s="253">
        <v>0</v>
      </c>
    </row>
    <row r="47" spans="1:10" x14ac:dyDescent="0.2">
      <c r="A47" s="251"/>
      <c r="B47" s="252"/>
      <c r="C47" s="254">
        <v>71151001</v>
      </c>
      <c r="D47" s="255" t="s">
        <v>58</v>
      </c>
      <c r="E47" s="254">
        <v>17</v>
      </c>
      <c r="F47" s="255" t="s">
        <v>57</v>
      </c>
      <c r="G47" s="253">
        <v>0</v>
      </c>
      <c r="H47" s="253">
        <v>0</v>
      </c>
      <c r="I47" s="253">
        <v>0</v>
      </c>
      <c r="J47" s="253">
        <v>0</v>
      </c>
    </row>
    <row r="48" spans="1:10" x14ac:dyDescent="0.2">
      <c r="A48" s="251"/>
      <c r="B48" s="252"/>
      <c r="C48" s="254">
        <v>71990000</v>
      </c>
      <c r="D48" s="255" t="s">
        <v>59</v>
      </c>
      <c r="E48" s="254">
        <v>18</v>
      </c>
      <c r="F48" s="255" t="s">
        <v>60</v>
      </c>
      <c r="G48" s="253">
        <v>0</v>
      </c>
      <c r="H48" s="253">
        <v>0</v>
      </c>
      <c r="I48" s="253">
        <v>0</v>
      </c>
      <c r="J48" s="253">
        <v>0</v>
      </c>
    </row>
    <row r="49" spans="1:10" x14ac:dyDescent="0.2">
      <c r="A49" s="251"/>
      <c r="B49" s="252"/>
      <c r="C49" s="254">
        <v>71993000</v>
      </c>
      <c r="D49" s="255" t="s">
        <v>61</v>
      </c>
      <c r="E49" s="254">
        <v>18</v>
      </c>
      <c r="F49" s="255" t="s">
        <v>60</v>
      </c>
      <c r="G49" s="253">
        <v>0</v>
      </c>
      <c r="H49" s="253">
        <v>0</v>
      </c>
      <c r="I49" s="253">
        <v>0</v>
      </c>
      <c r="J49" s="253">
        <v>0</v>
      </c>
    </row>
    <row r="50" spans="1:10" x14ac:dyDescent="0.2">
      <c r="A50" s="251"/>
      <c r="B50" s="252"/>
      <c r="C50" s="254">
        <v>71993001</v>
      </c>
      <c r="D50" s="255" t="s">
        <v>62</v>
      </c>
      <c r="E50" s="254">
        <v>17</v>
      </c>
      <c r="F50" s="255" t="s">
        <v>57</v>
      </c>
      <c r="G50" s="253">
        <v>0</v>
      </c>
      <c r="H50" s="253">
        <v>0</v>
      </c>
      <c r="I50" s="253">
        <v>0</v>
      </c>
      <c r="J50" s="253">
        <v>0</v>
      </c>
    </row>
    <row r="51" spans="1:10" x14ac:dyDescent="0.2">
      <c r="A51" s="251"/>
      <c r="B51" s="252"/>
      <c r="C51" s="254">
        <v>72000000</v>
      </c>
      <c r="D51" s="255" t="s">
        <v>223</v>
      </c>
      <c r="E51" s="254">
        <v>16</v>
      </c>
      <c r="F51" s="255" t="s">
        <v>54</v>
      </c>
      <c r="G51" s="253">
        <v>0</v>
      </c>
      <c r="H51" s="253">
        <v>0</v>
      </c>
      <c r="I51" s="253">
        <v>0</v>
      </c>
      <c r="J51" s="253">
        <v>0</v>
      </c>
    </row>
    <row r="52" spans="1:10" x14ac:dyDescent="0.2">
      <c r="A52" s="251"/>
      <c r="B52" s="252"/>
      <c r="C52" s="254">
        <v>72000005</v>
      </c>
      <c r="D52" s="255" t="s">
        <v>241</v>
      </c>
      <c r="E52" s="254">
        <v>18</v>
      </c>
      <c r="F52" s="255" t="s">
        <v>60</v>
      </c>
      <c r="G52" s="253">
        <v>0</v>
      </c>
      <c r="H52" s="253">
        <v>0</v>
      </c>
      <c r="I52" s="253">
        <v>0</v>
      </c>
      <c r="J52" s="253">
        <v>0</v>
      </c>
    </row>
    <row r="53" spans="1:10" x14ac:dyDescent="0.2">
      <c r="A53" s="251"/>
      <c r="B53" s="252"/>
      <c r="C53" s="254">
        <v>72001000</v>
      </c>
      <c r="D53" s="255" t="s">
        <v>63</v>
      </c>
      <c r="E53" s="254">
        <v>17</v>
      </c>
      <c r="F53" s="255" t="s">
        <v>57</v>
      </c>
      <c r="G53" s="253">
        <v>20291.019999999997</v>
      </c>
      <c r="H53" s="253">
        <v>14188.41</v>
      </c>
      <c r="I53" s="253">
        <v>31389.99</v>
      </c>
      <c r="J53" s="253">
        <v>24992.510000000002</v>
      </c>
    </row>
    <row r="54" spans="1:10" x14ac:dyDescent="0.2">
      <c r="A54" s="251"/>
      <c r="B54" s="252"/>
      <c r="C54" s="254">
        <v>72001006</v>
      </c>
      <c r="D54" s="255" t="s">
        <v>64</v>
      </c>
      <c r="E54" s="254">
        <v>17</v>
      </c>
      <c r="F54" s="255" t="s">
        <v>57</v>
      </c>
      <c r="G54" s="253">
        <v>52212.87</v>
      </c>
      <c r="H54" s="253">
        <v>58150.13</v>
      </c>
      <c r="I54" s="253">
        <v>80753.98</v>
      </c>
      <c r="J54" s="253">
        <v>20183.05</v>
      </c>
    </row>
    <row r="55" spans="1:10" x14ac:dyDescent="0.2">
      <c r="A55" s="251"/>
      <c r="B55" s="252"/>
      <c r="C55" s="254">
        <v>72001018</v>
      </c>
      <c r="D55" s="255" t="s">
        <v>65</v>
      </c>
      <c r="E55" s="254">
        <v>15</v>
      </c>
      <c r="F55" s="255" t="s">
        <v>66</v>
      </c>
      <c r="G55" s="253">
        <v>-34391.56</v>
      </c>
      <c r="H55" s="253">
        <v>-26485.18</v>
      </c>
      <c r="I55" s="253">
        <v>82686.87</v>
      </c>
      <c r="J55" s="253">
        <v>-32301.87</v>
      </c>
    </row>
    <row r="56" spans="1:10" x14ac:dyDescent="0.2">
      <c r="A56" s="251"/>
      <c r="B56" s="252"/>
      <c r="C56" s="254">
        <v>72001021</v>
      </c>
      <c r="D56" s="255" t="s">
        <v>242</v>
      </c>
      <c r="E56" s="254">
        <v>18</v>
      </c>
      <c r="F56" s="255" t="s">
        <v>60</v>
      </c>
      <c r="G56" s="253">
        <v>0</v>
      </c>
      <c r="H56" s="253">
        <v>0</v>
      </c>
      <c r="I56" s="253">
        <v>-0.72</v>
      </c>
      <c r="J56" s="253">
        <v>0</v>
      </c>
    </row>
    <row r="57" spans="1:10" x14ac:dyDescent="0.2">
      <c r="A57" s="251"/>
      <c r="B57" s="252"/>
      <c r="C57" s="254">
        <v>81495000</v>
      </c>
      <c r="D57" s="255" t="s">
        <v>68</v>
      </c>
      <c r="E57" s="254">
        <v>19</v>
      </c>
      <c r="F57" s="255" t="s">
        <v>67</v>
      </c>
      <c r="G57" s="253">
        <v>0</v>
      </c>
      <c r="H57" s="253">
        <v>0</v>
      </c>
      <c r="I57" s="253">
        <v>0</v>
      </c>
      <c r="J57" s="253">
        <v>0</v>
      </c>
    </row>
    <row r="58" spans="1:10" x14ac:dyDescent="0.2">
      <c r="A58" s="251"/>
      <c r="B58" s="252"/>
      <c r="C58" s="254">
        <v>82001006</v>
      </c>
      <c r="D58" s="255" t="s">
        <v>69</v>
      </c>
      <c r="E58" s="254">
        <v>20</v>
      </c>
      <c r="F58" s="255" t="s">
        <v>70</v>
      </c>
      <c r="G58" s="253">
        <v>2205.6</v>
      </c>
      <c r="H58" s="253">
        <v>1406.26</v>
      </c>
      <c r="I58" s="253">
        <v>1199.02</v>
      </c>
      <c r="J58" s="253">
        <v>8511.5499999999993</v>
      </c>
    </row>
    <row r="59" spans="1:10" x14ac:dyDescent="0.2">
      <c r="A59" s="251"/>
      <c r="B59" s="252"/>
      <c r="C59" s="254">
        <v>82001016</v>
      </c>
      <c r="D59" s="255" t="s">
        <v>71</v>
      </c>
      <c r="E59" s="254">
        <v>20</v>
      </c>
      <c r="F59" s="255" t="s">
        <v>70</v>
      </c>
      <c r="G59" s="253">
        <v>0</v>
      </c>
      <c r="H59" s="253">
        <v>0</v>
      </c>
      <c r="I59" s="253">
        <v>0</v>
      </c>
      <c r="J59" s="253">
        <v>0</v>
      </c>
    </row>
    <row r="60" spans="1:10" x14ac:dyDescent="0.2">
      <c r="A60" s="251"/>
      <c r="B60" s="252"/>
      <c r="C60" s="254">
        <v>82001030</v>
      </c>
      <c r="D60" s="255" t="s">
        <v>72</v>
      </c>
      <c r="E60" s="254">
        <v>20</v>
      </c>
      <c r="F60" s="255" t="s">
        <v>70</v>
      </c>
      <c r="G60" s="253">
        <v>706.91</v>
      </c>
      <c r="H60" s="253">
        <v>450.72</v>
      </c>
      <c r="I60" s="253">
        <v>384.3</v>
      </c>
      <c r="J60" s="253">
        <v>2728.03</v>
      </c>
    </row>
    <row r="61" spans="1:10" x14ac:dyDescent="0.2">
      <c r="A61" s="251"/>
      <c r="B61" s="252"/>
      <c r="C61" s="254">
        <v>82101004</v>
      </c>
      <c r="D61" s="255" t="s">
        <v>73</v>
      </c>
      <c r="E61" s="254">
        <v>20</v>
      </c>
      <c r="F61" s="255" t="s">
        <v>70</v>
      </c>
      <c r="G61" s="253">
        <v>0</v>
      </c>
      <c r="H61" s="253">
        <v>0</v>
      </c>
      <c r="I61" s="253">
        <v>0</v>
      </c>
      <c r="J61" s="253">
        <v>0</v>
      </c>
    </row>
    <row r="62" spans="1:10" x14ac:dyDescent="0.2">
      <c r="A62" s="251"/>
      <c r="B62" s="252"/>
      <c r="C62" s="254">
        <v>82101030</v>
      </c>
      <c r="D62" s="255" t="s">
        <v>74</v>
      </c>
      <c r="E62" s="254">
        <v>20</v>
      </c>
      <c r="F62" s="255" t="s">
        <v>70</v>
      </c>
      <c r="G62" s="253">
        <v>0</v>
      </c>
      <c r="H62" s="253">
        <v>0</v>
      </c>
      <c r="I62" s="253">
        <v>0</v>
      </c>
      <c r="J62" s="253">
        <v>0</v>
      </c>
    </row>
    <row r="63" spans="1:10" x14ac:dyDescent="0.2">
      <c r="A63" s="251"/>
      <c r="B63" s="252"/>
      <c r="C63" s="254">
        <v>83411010</v>
      </c>
      <c r="D63" s="255" t="s">
        <v>76</v>
      </c>
      <c r="E63" s="254">
        <v>22</v>
      </c>
      <c r="F63" s="255" t="s">
        <v>75</v>
      </c>
      <c r="G63" s="253">
        <v>47.34</v>
      </c>
      <c r="H63" s="253">
        <v>47.37</v>
      </c>
      <c r="I63" s="253">
        <v>47.37</v>
      </c>
      <c r="J63" s="253">
        <v>47.37</v>
      </c>
    </row>
    <row r="64" spans="1:10" x14ac:dyDescent="0.2">
      <c r="A64" s="251"/>
      <c r="B64" s="252"/>
      <c r="C64" s="254">
        <v>83421000</v>
      </c>
      <c r="D64" s="255" t="s">
        <v>77</v>
      </c>
      <c r="E64" s="254">
        <v>22</v>
      </c>
      <c r="F64" s="255" t="s">
        <v>75</v>
      </c>
      <c r="G64" s="253">
        <v>1225</v>
      </c>
      <c r="H64" s="253">
        <v>652.33000000000004</v>
      </c>
      <c r="I64" s="253">
        <v>1008.59</v>
      </c>
      <c r="J64" s="253">
        <v>1237.26</v>
      </c>
    </row>
    <row r="65" spans="1:10" s="255" customFormat="1" x14ac:dyDescent="0.2">
      <c r="A65" s="251"/>
      <c r="B65" s="252"/>
      <c r="C65" s="254">
        <v>83501000</v>
      </c>
      <c r="D65" s="255" t="s">
        <v>247</v>
      </c>
      <c r="E65" s="254">
        <v>20</v>
      </c>
      <c r="F65" s="255" t="s">
        <v>70</v>
      </c>
      <c r="G65" s="256">
        <v>0</v>
      </c>
      <c r="H65" s="256">
        <v>0</v>
      </c>
      <c r="I65" s="256">
        <v>0</v>
      </c>
      <c r="J65" s="256">
        <v>0</v>
      </c>
    </row>
    <row r="66" spans="1:10" s="255" customFormat="1" x14ac:dyDescent="0.2">
      <c r="A66" s="251"/>
      <c r="B66" s="252"/>
      <c r="C66" s="254">
        <v>83501300</v>
      </c>
      <c r="D66" s="255" t="s">
        <v>247</v>
      </c>
      <c r="E66" s="254">
        <v>23</v>
      </c>
      <c r="F66" s="255" t="s">
        <v>85</v>
      </c>
      <c r="G66" s="256">
        <v>0</v>
      </c>
      <c r="H66" s="256">
        <v>0</v>
      </c>
      <c r="I66" s="256">
        <v>0</v>
      </c>
      <c r="J66" s="256">
        <v>0</v>
      </c>
    </row>
    <row r="67" spans="1:10" x14ac:dyDescent="0.2">
      <c r="A67" s="251"/>
      <c r="B67" s="252"/>
      <c r="C67" s="254">
        <v>83905000</v>
      </c>
      <c r="D67" s="255" t="s">
        <v>243</v>
      </c>
      <c r="E67" s="254">
        <v>22</v>
      </c>
      <c r="F67" s="255" t="s">
        <v>75</v>
      </c>
      <c r="G67" s="253">
        <v>0</v>
      </c>
      <c r="H67" s="253">
        <v>0</v>
      </c>
      <c r="I67" s="253">
        <v>0</v>
      </c>
      <c r="J67" s="253">
        <v>0</v>
      </c>
    </row>
    <row r="68" spans="1:10" x14ac:dyDescent="0.2">
      <c r="A68" s="251"/>
      <c r="B68" s="252"/>
      <c r="C68" s="254">
        <v>83911000</v>
      </c>
      <c r="D68" s="255" t="s">
        <v>78</v>
      </c>
      <c r="E68" s="254">
        <v>22</v>
      </c>
      <c r="F68" s="255" t="s">
        <v>75</v>
      </c>
      <c r="G68" s="253">
        <v>0</v>
      </c>
      <c r="H68" s="253">
        <v>0</v>
      </c>
      <c r="I68" s="253">
        <v>0</v>
      </c>
      <c r="J68" s="253">
        <v>0</v>
      </c>
    </row>
    <row r="69" spans="1:10" x14ac:dyDescent="0.2">
      <c r="A69" s="251"/>
      <c r="B69" s="252"/>
      <c r="C69" s="254">
        <v>84001000</v>
      </c>
      <c r="D69" s="255" t="s">
        <v>79</v>
      </c>
      <c r="E69" s="254">
        <v>21</v>
      </c>
      <c r="F69" s="255" t="s">
        <v>80</v>
      </c>
      <c r="G69" s="253">
        <v>25461.919999999998</v>
      </c>
      <c r="H69" s="253">
        <v>19446.79</v>
      </c>
      <c r="I69" s="253">
        <v>32682.06</v>
      </c>
      <c r="J69" s="253">
        <v>28524.38</v>
      </c>
    </row>
    <row r="70" spans="1:10" x14ac:dyDescent="0.2">
      <c r="A70" s="251"/>
      <c r="B70" s="252"/>
      <c r="C70" s="254">
        <v>84021000</v>
      </c>
      <c r="D70" s="255" t="s">
        <v>81</v>
      </c>
      <c r="E70" s="254">
        <v>21</v>
      </c>
      <c r="F70" s="255" t="s">
        <v>80</v>
      </c>
      <c r="G70" s="253">
        <v>0</v>
      </c>
      <c r="H70" s="253">
        <v>0</v>
      </c>
      <c r="I70" s="253">
        <v>0</v>
      </c>
      <c r="J70" s="253">
        <v>0</v>
      </c>
    </row>
    <row r="71" spans="1:10" x14ac:dyDescent="0.2">
      <c r="A71" s="251"/>
      <c r="B71" s="252"/>
      <c r="C71" s="254">
        <v>84511000</v>
      </c>
      <c r="D71" s="255" t="s">
        <v>82</v>
      </c>
      <c r="E71" s="254">
        <v>21</v>
      </c>
      <c r="F71" s="255" t="s">
        <v>80</v>
      </c>
      <c r="G71" s="253">
        <v>0</v>
      </c>
      <c r="H71" s="253">
        <v>0</v>
      </c>
      <c r="I71" s="253">
        <v>0</v>
      </c>
      <c r="J71" s="253">
        <v>0</v>
      </c>
    </row>
    <row r="72" spans="1:10" x14ac:dyDescent="0.2">
      <c r="A72" s="251"/>
      <c r="B72" s="252"/>
      <c r="C72" s="254">
        <v>84511016</v>
      </c>
      <c r="D72" s="255" t="s">
        <v>83</v>
      </c>
      <c r="E72" s="254">
        <v>21</v>
      </c>
      <c r="F72" s="255" t="s">
        <v>80</v>
      </c>
      <c r="G72" s="253">
        <v>0</v>
      </c>
      <c r="H72" s="253">
        <v>0</v>
      </c>
      <c r="I72" s="253">
        <v>0</v>
      </c>
      <c r="J72" s="253">
        <v>0</v>
      </c>
    </row>
    <row r="73" spans="1:10" x14ac:dyDescent="0.2">
      <c r="A73" s="251"/>
      <c r="B73" s="252"/>
      <c r="C73" s="254">
        <v>85001000</v>
      </c>
      <c r="D73" s="255" t="s">
        <v>84</v>
      </c>
      <c r="E73" s="254">
        <v>23</v>
      </c>
      <c r="F73" s="255" t="s">
        <v>85</v>
      </c>
      <c r="G73" s="253">
        <v>0</v>
      </c>
      <c r="H73" s="253">
        <v>0</v>
      </c>
      <c r="I73" s="253">
        <v>0</v>
      </c>
      <c r="J73" s="253">
        <v>0</v>
      </c>
    </row>
    <row r="74" spans="1:10" x14ac:dyDescent="0.2">
      <c r="A74" s="251"/>
      <c r="B74" s="252"/>
      <c r="C74" s="254">
        <v>85562010</v>
      </c>
      <c r="D74" s="255" t="s">
        <v>86</v>
      </c>
      <c r="E74" s="254">
        <v>23</v>
      </c>
      <c r="F74" s="255" t="s">
        <v>85</v>
      </c>
      <c r="G74" s="253">
        <v>0</v>
      </c>
      <c r="H74" s="253">
        <v>0</v>
      </c>
      <c r="I74" s="253">
        <v>0</v>
      </c>
      <c r="J74" s="253">
        <v>0</v>
      </c>
    </row>
    <row r="75" spans="1:10" x14ac:dyDescent="0.2">
      <c r="A75" s="251"/>
      <c r="B75" s="252"/>
      <c r="C75" s="254">
        <v>85690105</v>
      </c>
      <c r="D75" s="255" t="s">
        <v>87</v>
      </c>
      <c r="E75" s="259" t="s">
        <v>267</v>
      </c>
      <c r="F75" s="255" t="s">
        <v>85</v>
      </c>
      <c r="G75" s="253">
        <v>1121.7</v>
      </c>
      <c r="H75" s="253">
        <v>1121.7</v>
      </c>
      <c r="I75" s="253">
        <v>1866</v>
      </c>
      <c r="J75" s="253">
        <v>1677.31</v>
      </c>
    </row>
    <row r="76" spans="1:10" x14ac:dyDescent="0.2">
      <c r="A76" s="251"/>
      <c r="B76" s="252"/>
      <c r="C76" s="254">
        <v>85690200</v>
      </c>
      <c r="D76" s="255" t="s">
        <v>88</v>
      </c>
      <c r="E76" s="259" t="s">
        <v>267</v>
      </c>
      <c r="F76" s="255" t="s">
        <v>85</v>
      </c>
      <c r="G76" s="253">
        <v>234.49</v>
      </c>
      <c r="H76" s="253">
        <v>234.49</v>
      </c>
      <c r="I76" s="253">
        <v>391.18000000000006</v>
      </c>
      <c r="J76" s="253">
        <v>351.7299999999999</v>
      </c>
    </row>
    <row r="77" spans="1:10" x14ac:dyDescent="0.2">
      <c r="A77" s="251"/>
      <c r="B77" s="252"/>
      <c r="C77" s="254">
        <v>85690205</v>
      </c>
      <c r="D77" s="255" t="s">
        <v>89</v>
      </c>
      <c r="E77" s="259" t="s">
        <v>267</v>
      </c>
      <c r="F77" s="255" t="s">
        <v>85</v>
      </c>
      <c r="G77" s="253">
        <v>16.420000000000002</v>
      </c>
      <c r="H77" s="253">
        <v>16.420000000000002</v>
      </c>
      <c r="I77" s="253">
        <v>27.38</v>
      </c>
      <c r="J77" s="253">
        <v>24.62</v>
      </c>
    </row>
    <row r="78" spans="1:10" x14ac:dyDescent="0.2">
      <c r="A78" s="251"/>
      <c r="B78" s="252"/>
      <c r="C78" s="254">
        <v>85691000</v>
      </c>
      <c r="D78" s="255" t="s">
        <v>85</v>
      </c>
      <c r="E78" s="254">
        <v>23</v>
      </c>
      <c r="F78" s="255" t="s">
        <v>85</v>
      </c>
      <c r="G78" s="253">
        <v>1411.82</v>
      </c>
      <c r="H78" s="253">
        <v>900.70999999999992</v>
      </c>
      <c r="I78" s="253">
        <v>773.98</v>
      </c>
      <c r="J78" s="253">
        <v>5431.95</v>
      </c>
    </row>
    <row r="79" spans="1:10" x14ac:dyDescent="0.2">
      <c r="A79" s="251"/>
      <c r="B79" s="252"/>
      <c r="C79" s="254">
        <v>85691001</v>
      </c>
      <c r="D79" s="255" t="s">
        <v>90</v>
      </c>
      <c r="E79" s="254">
        <v>23</v>
      </c>
      <c r="F79" s="255" t="s">
        <v>85</v>
      </c>
      <c r="G79" s="253">
        <v>1039.5</v>
      </c>
      <c r="H79" s="253">
        <v>1039.5</v>
      </c>
      <c r="I79" s="253">
        <v>1732.5</v>
      </c>
      <c r="J79" s="253">
        <v>1559.25</v>
      </c>
    </row>
    <row r="80" spans="1:10" x14ac:dyDescent="0.2">
      <c r="A80" s="251"/>
      <c r="B80" s="252"/>
      <c r="C80" s="254">
        <v>85691002</v>
      </c>
      <c r="D80" s="255" t="s">
        <v>91</v>
      </c>
      <c r="E80" s="254">
        <v>23</v>
      </c>
      <c r="F80" s="255" t="s">
        <v>85</v>
      </c>
      <c r="G80" s="253">
        <v>0</v>
      </c>
      <c r="H80" s="253">
        <v>0</v>
      </c>
      <c r="I80" s="253">
        <v>0</v>
      </c>
      <c r="J80" s="253">
        <v>0</v>
      </c>
    </row>
    <row r="81" spans="1:10" x14ac:dyDescent="0.2">
      <c r="A81" s="251"/>
      <c r="B81" s="252"/>
      <c r="C81" s="254">
        <v>88101000</v>
      </c>
      <c r="D81" s="255" t="s">
        <v>92</v>
      </c>
      <c r="E81" s="254">
        <v>24</v>
      </c>
      <c r="F81" s="255" t="s">
        <v>93</v>
      </c>
      <c r="G81" s="253">
        <v>0</v>
      </c>
      <c r="H81" s="253">
        <v>0</v>
      </c>
      <c r="I81" s="253">
        <v>0</v>
      </c>
      <c r="J81" s="253">
        <v>0</v>
      </c>
    </row>
    <row r="82" spans="1:10" x14ac:dyDescent="0.2">
      <c r="A82" s="251"/>
      <c r="B82" s="252"/>
      <c r="C82" s="254">
        <v>88101006</v>
      </c>
      <c r="D82" s="255" t="s">
        <v>94</v>
      </c>
      <c r="E82" s="254">
        <v>24</v>
      </c>
      <c r="F82" s="255" t="s">
        <v>93</v>
      </c>
      <c r="G82" s="253">
        <v>0</v>
      </c>
      <c r="H82" s="253">
        <v>0</v>
      </c>
      <c r="I82" s="253">
        <v>0</v>
      </c>
      <c r="J82" s="253">
        <v>0</v>
      </c>
    </row>
    <row r="83" spans="1:10" x14ac:dyDescent="0.2">
      <c r="A83" s="251"/>
      <c r="B83" s="252"/>
      <c r="C83" s="254">
        <v>88101008</v>
      </c>
      <c r="D83" s="255" t="s">
        <v>95</v>
      </c>
      <c r="E83" s="254">
        <v>24</v>
      </c>
      <c r="F83" s="255" t="s">
        <v>93</v>
      </c>
      <c r="G83" s="253">
        <v>0</v>
      </c>
      <c r="H83" s="253">
        <v>0</v>
      </c>
      <c r="I83" s="253">
        <v>0</v>
      </c>
      <c r="J83" s="253">
        <v>1633574.51</v>
      </c>
    </row>
    <row r="84" spans="1:10" x14ac:dyDescent="0.2">
      <c r="A84" s="251"/>
      <c r="B84" s="252"/>
      <c r="C84" s="254">
        <v>88501000</v>
      </c>
      <c r="D84" s="255" t="s">
        <v>96</v>
      </c>
      <c r="E84" s="254">
        <v>25</v>
      </c>
      <c r="F84" s="255" t="s">
        <v>97</v>
      </c>
      <c r="G84" s="253">
        <v>0</v>
      </c>
      <c r="H84" s="253">
        <v>0</v>
      </c>
      <c r="I84" s="253">
        <v>0</v>
      </c>
      <c r="J84" s="253">
        <v>0</v>
      </c>
    </row>
    <row r="85" spans="1:10" x14ac:dyDescent="0.2">
      <c r="A85" s="251"/>
      <c r="B85" s="252"/>
      <c r="C85" s="254">
        <v>89001000</v>
      </c>
      <c r="D85" s="255" t="s">
        <v>98</v>
      </c>
      <c r="E85" s="254">
        <v>26</v>
      </c>
      <c r="F85" s="255" t="s">
        <v>99</v>
      </c>
      <c r="G85" s="253">
        <v>0</v>
      </c>
      <c r="H85" s="253">
        <v>0</v>
      </c>
      <c r="I85" s="253">
        <v>0</v>
      </c>
      <c r="J85" s="253">
        <v>0</v>
      </c>
    </row>
    <row r="86" spans="1:10" x14ac:dyDescent="0.2">
      <c r="A86" s="251"/>
      <c r="B86" s="252"/>
      <c r="C86" s="254">
        <v>89001001</v>
      </c>
      <c r="D86" s="255" t="s">
        <v>100</v>
      </c>
      <c r="E86" s="254">
        <v>26</v>
      </c>
      <c r="F86" s="255" t="s">
        <v>99</v>
      </c>
      <c r="G86" s="253">
        <v>0</v>
      </c>
      <c r="H86" s="253">
        <v>0</v>
      </c>
      <c r="I86" s="253">
        <v>0</v>
      </c>
      <c r="J86" s="253">
        <v>0</v>
      </c>
    </row>
    <row r="88" spans="1:10" ht="17.25" customHeight="1" thickBot="1" x14ac:dyDescent="0.25">
      <c r="G88" s="257">
        <v>-802000.59000000008</v>
      </c>
      <c r="H88" s="257">
        <v>-1569028.7999999991</v>
      </c>
      <c r="I88" s="257">
        <v>-1420173.0100000002</v>
      </c>
      <c r="J88" s="257">
        <v>1017705.6600000004</v>
      </c>
    </row>
    <row r="89" spans="1:10" ht="13.5" thickTop="1" x14ac:dyDescent="0.2"/>
    <row r="371" spans="7:10" x14ac:dyDescent="0.2">
      <c r="G371" s="258" t="s">
        <v>151</v>
      </c>
      <c r="H371" s="258" t="s">
        <v>152</v>
      </c>
      <c r="I371" s="258" t="s">
        <v>153</v>
      </c>
      <c r="J371" s="258" t="s">
        <v>154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168C0-CED3-4DEB-873B-4F861419C14A}">
  <sheetPr codeName="Sheet5"/>
  <dimension ref="B2:AR669"/>
  <sheetViews>
    <sheetView tabSelected="1" workbookViewId="0">
      <selection activeCell="M5" sqref="M5"/>
    </sheetView>
  </sheetViews>
  <sheetFormatPr defaultRowHeight="15" customHeight="1" x14ac:dyDescent="0.15"/>
  <cols>
    <col min="1" max="1" width="2" style="5" customWidth="1"/>
    <col min="2" max="2" width="7.296875" style="280" bestFit="1" customWidth="1"/>
    <col min="3" max="3" width="24.5" style="5" bestFit="1" customWidth="1"/>
    <col min="4" max="4" width="9" style="273" bestFit="1" customWidth="1"/>
    <col min="5" max="5" width="17.69921875" style="6" bestFit="1" customWidth="1"/>
    <col min="6" max="9" width="9.09765625" style="6" bestFit="1" customWidth="1"/>
    <col min="10" max="10" width="8.69921875" style="6" bestFit="1" customWidth="1"/>
    <col min="11" max="11" width="8.69921875" style="282" bestFit="1" customWidth="1"/>
    <col min="12" max="15" width="8.69921875" style="6" bestFit="1" customWidth="1"/>
    <col min="16" max="19" width="8.796875" style="6" bestFit="1" customWidth="1"/>
    <col min="20" max="20" width="9.3984375" style="6" bestFit="1" customWidth="1"/>
    <col min="21" max="21" width="7.296875" style="6" bestFit="1" customWidth="1"/>
    <col min="22" max="22" width="8.69921875" style="6" bestFit="1" customWidth="1"/>
    <col min="23" max="24" width="9.59765625" style="6" bestFit="1" customWidth="1"/>
    <col min="25" max="25" width="12.3984375" style="6" bestFit="1" customWidth="1"/>
    <col min="26" max="26" width="10.796875" style="6" bestFit="1" customWidth="1"/>
    <col min="27" max="27" width="12" style="6" bestFit="1" customWidth="1"/>
    <col min="28" max="28" width="9.5" style="6" bestFit="1" customWidth="1"/>
    <col min="29" max="29" width="13.5" style="6" bestFit="1" customWidth="1"/>
    <col min="30" max="30" width="11.19921875" style="6" bestFit="1" customWidth="1"/>
    <col min="31" max="31" width="8.69921875" style="6" bestFit="1" customWidth="1"/>
    <col min="32" max="32" width="10.8984375" style="6" bestFit="1" customWidth="1"/>
    <col min="33" max="33" width="8.19921875" style="6" bestFit="1" customWidth="1"/>
    <col min="34" max="34" width="10.3984375" style="6" bestFit="1" customWidth="1"/>
    <col min="35" max="35" width="13.69921875" style="6" bestFit="1" customWidth="1"/>
    <col min="36" max="36" width="9.69921875" style="6" bestFit="1" customWidth="1"/>
    <col min="37" max="37" width="7" style="6" bestFit="1" customWidth="1"/>
    <col min="38" max="38" width="7.3984375" style="6" bestFit="1" customWidth="1"/>
    <col min="39" max="39" width="7.09765625" style="6" bestFit="1" customWidth="1"/>
    <col min="40" max="40" width="8.3984375" style="5" bestFit="1" customWidth="1"/>
    <col min="41" max="42" width="7" style="5" bestFit="1" customWidth="1"/>
    <col min="43" max="43" width="11.09765625" style="5" bestFit="1" customWidth="1"/>
    <col min="44" max="44" width="8.59765625" style="5" bestFit="1" customWidth="1"/>
    <col min="45" max="16384" width="8.796875" style="5"/>
  </cols>
  <sheetData>
    <row r="2" spans="2:44" ht="15" customHeight="1" x14ac:dyDescent="0.2">
      <c r="C2" s="24" t="s">
        <v>268</v>
      </c>
    </row>
    <row r="3" spans="2:44" s="265" customFormat="1" ht="24" customHeight="1" x14ac:dyDescent="0.2">
      <c r="B3" s="276" t="s">
        <v>3</v>
      </c>
      <c r="C3" s="260" t="s">
        <v>4</v>
      </c>
      <c r="D3" s="261" t="s">
        <v>1</v>
      </c>
      <c r="E3" s="260" t="s">
        <v>2</v>
      </c>
      <c r="F3" s="262" t="s">
        <v>146</v>
      </c>
      <c r="G3" s="263" t="s">
        <v>147</v>
      </c>
      <c r="H3" s="263" t="s">
        <v>148</v>
      </c>
      <c r="I3" s="264" t="s">
        <v>149</v>
      </c>
      <c r="J3" s="5"/>
      <c r="K3" s="284" t="s">
        <v>271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2:44" ht="15" customHeight="1" x14ac:dyDescent="0.15">
      <c r="B4" s="277" t="s">
        <v>249</v>
      </c>
      <c r="C4" s="266" t="s">
        <v>14</v>
      </c>
      <c r="D4" s="267">
        <v>51110000</v>
      </c>
      <c r="E4" s="266" t="s">
        <v>13</v>
      </c>
      <c r="F4" s="268">
        <v>0</v>
      </c>
      <c r="G4" s="268">
        <v>0</v>
      </c>
      <c r="H4" s="268">
        <v>0</v>
      </c>
      <c r="I4" s="268">
        <v>0</v>
      </c>
      <c r="J4" s="5"/>
      <c r="K4" s="283">
        <v>1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2:44" ht="15" customHeight="1" x14ac:dyDescent="0.15">
      <c r="B5" s="277"/>
      <c r="C5" s="266"/>
      <c r="D5" s="267">
        <v>51111007</v>
      </c>
      <c r="E5" s="266" t="s">
        <v>15</v>
      </c>
      <c r="F5" s="269">
        <v>-1062372.51</v>
      </c>
      <c r="G5" s="269">
        <v>-982239.94</v>
      </c>
      <c r="H5" s="269">
        <v>-1366067.25</v>
      </c>
      <c r="I5" s="269">
        <v>-1422490.75</v>
      </c>
      <c r="J5" s="5"/>
      <c r="K5" s="283">
        <v>2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</row>
    <row r="6" spans="2:44" ht="15" customHeight="1" x14ac:dyDescent="0.15">
      <c r="B6" s="277"/>
      <c r="C6" s="266"/>
      <c r="D6" s="267">
        <v>51111015</v>
      </c>
      <c r="E6" s="266" t="s">
        <v>18</v>
      </c>
      <c r="F6" s="269">
        <v>0</v>
      </c>
      <c r="G6" s="269">
        <v>0</v>
      </c>
      <c r="H6" s="269">
        <v>0</v>
      </c>
      <c r="I6" s="269">
        <v>0</v>
      </c>
      <c r="J6" s="5"/>
      <c r="K6" s="283">
        <v>3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2:44" ht="15" customHeight="1" x14ac:dyDescent="0.15">
      <c r="B7" s="277"/>
      <c r="C7" s="266"/>
      <c r="D7" s="267">
        <v>52991030</v>
      </c>
      <c r="E7" s="266" t="s">
        <v>37</v>
      </c>
      <c r="F7" s="269">
        <v>0</v>
      </c>
      <c r="G7" s="269">
        <v>0</v>
      </c>
      <c r="H7" s="269">
        <v>0</v>
      </c>
      <c r="I7" s="269">
        <v>0</v>
      </c>
      <c r="J7" s="5"/>
      <c r="K7" s="283">
        <v>4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</row>
    <row r="8" spans="2:44" ht="15" customHeight="1" x14ac:dyDescent="0.15">
      <c r="B8" s="277"/>
      <c r="C8" s="270" t="s">
        <v>124</v>
      </c>
      <c r="D8" s="270"/>
      <c r="E8" s="270"/>
      <c r="F8" s="271">
        <v>-1062372.51</v>
      </c>
      <c r="G8" s="271">
        <v>-982239.94</v>
      </c>
      <c r="H8" s="271">
        <v>-1366067.25</v>
      </c>
      <c r="I8" s="271">
        <v>-1422490.75</v>
      </c>
      <c r="J8" s="5"/>
      <c r="K8" s="283">
        <v>5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</row>
    <row r="9" spans="2:44" ht="15" customHeight="1" x14ac:dyDescent="0.15">
      <c r="B9" s="277" t="s">
        <v>250</v>
      </c>
      <c r="C9" s="266" t="s">
        <v>42</v>
      </c>
      <c r="D9" s="267">
        <v>55411000</v>
      </c>
      <c r="E9" s="266" t="s">
        <v>41</v>
      </c>
      <c r="F9" s="269">
        <v>0</v>
      </c>
      <c r="G9" s="269">
        <v>0</v>
      </c>
      <c r="H9" s="269">
        <v>0</v>
      </c>
      <c r="I9" s="269">
        <v>0</v>
      </c>
      <c r="J9" s="5"/>
      <c r="K9" s="283">
        <v>6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</row>
    <row r="10" spans="2:44" ht="15" customHeight="1" x14ac:dyDescent="0.15">
      <c r="B10" s="277"/>
      <c r="C10" s="270" t="s">
        <v>131</v>
      </c>
      <c r="D10" s="270"/>
      <c r="E10" s="270"/>
      <c r="F10" s="271">
        <v>0</v>
      </c>
      <c r="G10" s="271">
        <v>0</v>
      </c>
      <c r="H10" s="271">
        <v>0</v>
      </c>
      <c r="I10" s="271">
        <v>0</v>
      </c>
      <c r="J10" s="5"/>
      <c r="K10" s="283">
        <v>7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</row>
    <row r="11" spans="2:44" ht="15" customHeight="1" x14ac:dyDescent="0.15">
      <c r="B11" s="277" t="s">
        <v>251</v>
      </c>
      <c r="C11" s="266" t="s">
        <v>32</v>
      </c>
      <c r="D11" s="267">
        <v>52990004</v>
      </c>
      <c r="E11" s="266" t="s">
        <v>31</v>
      </c>
      <c r="F11" s="269">
        <v>0</v>
      </c>
      <c r="G11" s="269">
        <v>0</v>
      </c>
      <c r="H11" s="269">
        <v>0</v>
      </c>
      <c r="I11" s="269">
        <v>0</v>
      </c>
      <c r="J11" s="5"/>
      <c r="K11" s="283">
        <v>8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</row>
    <row r="12" spans="2:44" ht="15" customHeight="1" x14ac:dyDescent="0.15">
      <c r="B12" s="277"/>
      <c r="C12" s="270" t="s">
        <v>132</v>
      </c>
      <c r="D12" s="270"/>
      <c r="E12" s="270"/>
      <c r="F12" s="271">
        <v>0</v>
      </c>
      <c r="G12" s="271">
        <v>0</v>
      </c>
      <c r="H12" s="271">
        <v>0</v>
      </c>
      <c r="I12" s="271">
        <v>0</v>
      </c>
      <c r="J12" s="5"/>
      <c r="K12" s="283">
        <v>9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2:44" ht="15" customHeight="1" x14ac:dyDescent="0.15">
      <c r="B13" s="277" t="s">
        <v>252</v>
      </c>
      <c r="C13" s="266" t="s">
        <v>25</v>
      </c>
      <c r="D13" s="267">
        <v>51260100</v>
      </c>
      <c r="E13" s="266" t="s">
        <v>26</v>
      </c>
      <c r="F13" s="269">
        <v>0</v>
      </c>
      <c r="G13" s="269">
        <v>0</v>
      </c>
      <c r="H13" s="269">
        <v>0</v>
      </c>
      <c r="I13" s="269">
        <v>0</v>
      </c>
      <c r="J13" s="5"/>
      <c r="K13" s="283">
        <v>10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</row>
    <row r="14" spans="2:44" ht="15" customHeight="1" x14ac:dyDescent="0.15">
      <c r="B14" s="277"/>
      <c r="C14" s="266"/>
      <c r="D14" s="267">
        <v>51261000</v>
      </c>
      <c r="E14" s="266" t="s">
        <v>27</v>
      </c>
      <c r="F14" s="269">
        <v>0</v>
      </c>
      <c r="G14" s="269">
        <v>0</v>
      </c>
      <c r="H14" s="269">
        <v>0</v>
      </c>
      <c r="I14" s="269">
        <v>0</v>
      </c>
      <c r="J14" s="5"/>
      <c r="K14" s="283">
        <v>11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</row>
    <row r="15" spans="2:44" ht="15" customHeight="1" x14ac:dyDescent="0.15">
      <c r="B15" s="277"/>
      <c r="C15" s="266"/>
      <c r="D15" s="267">
        <v>51391000</v>
      </c>
      <c r="E15" s="266" t="s">
        <v>28</v>
      </c>
      <c r="F15" s="269">
        <v>0</v>
      </c>
      <c r="G15" s="269">
        <v>0</v>
      </c>
      <c r="H15" s="269">
        <v>0</v>
      </c>
      <c r="I15" s="269">
        <v>0</v>
      </c>
      <c r="J15" s="5"/>
      <c r="K15" s="283">
        <v>12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</row>
    <row r="16" spans="2:44" ht="15" customHeight="1" x14ac:dyDescent="0.15">
      <c r="B16" s="277"/>
      <c r="C16" s="266"/>
      <c r="D16" s="267">
        <v>52991009</v>
      </c>
      <c r="E16" s="266" t="s">
        <v>34</v>
      </c>
      <c r="F16" s="269">
        <v>0</v>
      </c>
      <c r="G16" s="269">
        <v>0</v>
      </c>
      <c r="H16" s="269">
        <v>0</v>
      </c>
      <c r="I16" s="269">
        <v>0</v>
      </c>
      <c r="J16" s="5"/>
      <c r="K16" s="283">
        <v>13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2:39" ht="15" customHeight="1" x14ac:dyDescent="0.15">
      <c r="B17" s="277"/>
      <c r="C17" s="266"/>
      <c r="D17" s="267">
        <v>56001000</v>
      </c>
      <c r="E17" s="266" t="s">
        <v>45</v>
      </c>
      <c r="F17" s="269">
        <v>0</v>
      </c>
      <c r="G17" s="269">
        <v>0</v>
      </c>
      <c r="H17" s="269">
        <v>0</v>
      </c>
      <c r="I17" s="269">
        <v>0</v>
      </c>
      <c r="J17" s="5"/>
      <c r="K17" s="283">
        <v>14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2:39" ht="15" customHeight="1" x14ac:dyDescent="0.15">
      <c r="B18" s="277"/>
      <c r="C18" s="266"/>
      <c r="D18" s="267">
        <v>56091002</v>
      </c>
      <c r="E18" s="266" t="s">
        <v>47</v>
      </c>
      <c r="F18" s="269">
        <v>-13308.939999999999</v>
      </c>
      <c r="G18" s="269">
        <v>-5879.09</v>
      </c>
      <c r="H18" s="269">
        <v>-11307.14</v>
      </c>
      <c r="I18" s="269">
        <v>-12453.14</v>
      </c>
      <c r="J18" s="5"/>
      <c r="K18" s="283">
        <v>15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2:39" ht="15" customHeight="1" x14ac:dyDescent="0.15">
      <c r="B19" s="277"/>
      <c r="C19" s="266"/>
      <c r="D19" s="267">
        <v>56091020</v>
      </c>
      <c r="E19" s="266" t="s">
        <v>246</v>
      </c>
      <c r="F19" s="269">
        <v>0</v>
      </c>
      <c r="G19" s="269">
        <v>0</v>
      </c>
      <c r="H19" s="269">
        <v>0</v>
      </c>
      <c r="I19" s="269">
        <v>-2.76</v>
      </c>
      <c r="J19" s="5"/>
      <c r="K19" s="283">
        <v>16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</row>
    <row r="20" spans="2:39" ht="15" customHeight="1" x14ac:dyDescent="0.15">
      <c r="B20" s="277"/>
      <c r="C20" s="266"/>
      <c r="D20" s="267">
        <v>58001000</v>
      </c>
      <c r="E20" s="266" t="s">
        <v>48</v>
      </c>
      <c r="F20" s="269">
        <v>0</v>
      </c>
      <c r="G20" s="269">
        <v>0</v>
      </c>
      <c r="H20" s="269">
        <v>0</v>
      </c>
      <c r="I20" s="269">
        <v>0</v>
      </c>
      <c r="J20" s="5"/>
      <c r="K20" s="283">
        <v>17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2:39" ht="15" customHeight="1" x14ac:dyDescent="0.15">
      <c r="B21" s="277"/>
      <c r="C21" s="266"/>
      <c r="D21" s="267">
        <v>58001100</v>
      </c>
      <c r="E21" s="266" t="s">
        <v>49</v>
      </c>
      <c r="F21" s="269">
        <v>0</v>
      </c>
      <c r="G21" s="269">
        <v>0</v>
      </c>
      <c r="H21" s="269">
        <v>0</v>
      </c>
      <c r="I21" s="269">
        <v>0</v>
      </c>
      <c r="J21" s="5"/>
      <c r="K21" s="283">
        <v>18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2:39" ht="15" customHeight="1" x14ac:dyDescent="0.15">
      <c r="B22" s="277"/>
      <c r="C22" s="270" t="s">
        <v>133</v>
      </c>
      <c r="D22" s="270"/>
      <c r="E22" s="270"/>
      <c r="F22" s="271">
        <v>-13308.939999999999</v>
      </c>
      <c r="G22" s="271">
        <v>-5879.09</v>
      </c>
      <c r="H22" s="271">
        <v>-11307.14</v>
      </c>
      <c r="I22" s="271">
        <v>-12455.9</v>
      </c>
      <c r="J22" s="5"/>
      <c r="K22" s="283">
        <v>19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  <row r="23" spans="2:39" ht="15" customHeight="1" x14ac:dyDescent="0.15">
      <c r="B23" s="277" t="s">
        <v>226</v>
      </c>
      <c r="C23" s="266" t="s">
        <v>66</v>
      </c>
      <c r="D23" s="267">
        <v>72001018</v>
      </c>
      <c r="E23" s="266" t="s">
        <v>65</v>
      </c>
      <c r="F23" s="269">
        <v>-34391.56</v>
      </c>
      <c r="G23" s="269">
        <v>-26485.18</v>
      </c>
      <c r="H23" s="269">
        <v>82686.87</v>
      </c>
      <c r="I23" s="269">
        <v>-32301.87</v>
      </c>
      <c r="J23" s="5"/>
      <c r="K23" s="283">
        <v>20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</row>
    <row r="24" spans="2:39" ht="15" customHeight="1" x14ac:dyDescent="0.15">
      <c r="B24" s="277"/>
      <c r="C24" s="270" t="s">
        <v>134</v>
      </c>
      <c r="D24" s="270"/>
      <c r="E24" s="270"/>
      <c r="F24" s="271">
        <v>-34391.56</v>
      </c>
      <c r="G24" s="271">
        <v>-26485.18</v>
      </c>
      <c r="H24" s="271">
        <v>82686.87</v>
      </c>
      <c r="I24" s="271">
        <v>-32301.87</v>
      </c>
      <c r="J24" s="5"/>
      <c r="K24" s="283">
        <v>21</v>
      </c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</row>
    <row r="25" spans="2:39" ht="15" customHeight="1" x14ac:dyDescent="0.15">
      <c r="B25" s="277" t="s">
        <v>248</v>
      </c>
      <c r="C25" s="266" t="s">
        <v>54</v>
      </c>
      <c r="D25" s="267">
        <v>71000010</v>
      </c>
      <c r="E25" s="266" t="s">
        <v>53</v>
      </c>
      <c r="F25" s="269">
        <v>842.76</v>
      </c>
      <c r="G25" s="269">
        <v>0</v>
      </c>
      <c r="H25" s="269">
        <v>466.79</v>
      </c>
      <c r="I25" s="269">
        <v>69730.740000000005</v>
      </c>
      <c r="J25" s="5"/>
      <c r="K25" s="283">
        <v>22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</row>
    <row r="26" spans="2:39" ht="15" customHeight="1" x14ac:dyDescent="0.15">
      <c r="B26" s="277"/>
      <c r="C26" s="266"/>
      <c r="D26" s="267">
        <v>71001000</v>
      </c>
      <c r="E26" s="266" t="s">
        <v>55</v>
      </c>
      <c r="F26" s="269">
        <v>0</v>
      </c>
      <c r="G26" s="269">
        <v>0</v>
      </c>
      <c r="H26" s="269">
        <v>0</v>
      </c>
      <c r="I26" s="269">
        <v>0</v>
      </c>
      <c r="J26" s="5"/>
      <c r="K26" s="283">
        <v>23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</row>
    <row r="27" spans="2:39" ht="15" customHeight="1" x14ac:dyDescent="0.15">
      <c r="B27" s="277"/>
      <c r="C27" s="266"/>
      <c r="D27" s="267">
        <v>71001017</v>
      </c>
      <c r="E27" s="266" t="s">
        <v>244</v>
      </c>
      <c r="F27" s="269">
        <v>0</v>
      </c>
      <c r="G27" s="269">
        <v>0</v>
      </c>
      <c r="H27" s="269">
        <v>0</v>
      </c>
      <c r="I27" s="269">
        <v>0</v>
      </c>
      <c r="J27" s="5"/>
      <c r="K27" s="283">
        <v>24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</row>
    <row r="28" spans="2:39" ht="15" customHeight="1" x14ac:dyDescent="0.15">
      <c r="B28" s="277"/>
      <c r="C28" s="266"/>
      <c r="D28" s="267">
        <v>72000000</v>
      </c>
      <c r="E28" s="266" t="s">
        <v>223</v>
      </c>
      <c r="F28" s="269">
        <v>0</v>
      </c>
      <c r="G28" s="269">
        <v>0</v>
      </c>
      <c r="H28" s="269">
        <v>0</v>
      </c>
      <c r="I28" s="269">
        <v>0</v>
      </c>
      <c r="J28" s="5"/>
      <c r="K28" s="283">
        <v>25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</row>
    <row r="29" spans="2:39" ht="15" customHeight="1" x14ac:dyDescent="0.15">
      <c r="B29" s="277"/>
      <c r="C29" s="270" t="s">
        <v>135</v>
      </c>
      <c r="D29" s="270"/>
      <c r="E29" s="270"/>
      <c r="F29" s="271">
        <v>842.76</v>
      </c>
      <c r="G29" s="271">
        <v>0</v>
      </c>
      <c r="H29" s="271">
        <v>466.79</v>
      </c>
      <c r="I29" s="271">
        <v>69730.740000000005</v>
      </c>
      <c r="J29" s="5"/>
      <c r="K29" s="283">
        <v>26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</row>
    <row r="30" spans="2:39" ht="15" customHeight="1" x14ac:dyDescent="0.15">
      <c r="B30" s="277" t="s">
        <v>227</v>
      </c>
      <c r="C30" s="266" t="s">
        <v>57</v>
      </c>
      <c r="D30" s="267">
        <v>71000011</v>
      </c>
      <c r="E30" s="266" t="s">
        <v>238</v>
      </c>
      <c r="F30" s="269">
        <v>26.2</v>
      </c>
      <c r="G30" s="269">
        <v>0</v>
      </c>
      <c r="H30" s="269">
        <v>0</v>
      </c>
      <c r="I30" s="269">
        <v>1028.0899999999999</v>
      </c>
      <c r="J30" s="5"/>
      <c r="K30" s="283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</row>
    <row r="31" spans="2:39" ht="15" customHeight="1" x14ac:dyDescent="0.15">
      <c r="B31" s="277"/>
      <c r="C31" s="266"/>
      <c r="D31" s="267">
        <v>71001035</v>
      </c>
      <c r="E31" s="266" t="s">
        <v>240</v>
      </c>
      <c r="F31" s="269">
        <v>5354.13</v>
      </c>
      <c r="G31" s="269">
        <v>5190.22</v>
      </c>
      <c r="H31" s="269">
        <v>6946.2000000000007</v>
      </c>
      <c r="I31" s="269">
        <v>6090.57</v>
      </c>
      <c r="J31" s="5"/>
      <c r="K31" s="283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</row>
    <row r="32" spans="2:39" ht="15" customHeight="1" x14ac:dyDescent="0.15">
      <c r="B32" s="277"/>
      <c r="C32" s="266"/>
      <c r="D32" s="267">
        <v>71030000</v>
      </c>
      <c r="E32" s="266" t="s">
        <v>56</v>
      </c>
      <c r="F32" s="269">
        <v>0</v>
      </c>
      <c r="G32" s="269">
        <v>0</v>
      </c>
      <c r="H32" s="269">
        <v>0</v>
      </c>
      <c r="I32" s="269">
        <v>0</v>
      </c>
      <c r="J32" s="5"/>
      <c r="K32" s="283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</row>
    <row r="33" spans="2:39" ht="15" customHeight="1" x14ac:dyDescent="0.15">
      <c r="B33" s="277"/>
      <c r="C33" s="266"/>
      <c r="D33" s="267">
        <v>71151001</v>
      </c>
      <c r="E33" s="266" t="s">
        <v>58</v>
      </c>
      <c r="F33" s="269">
        <v>0</v>
      </c>
      <c r="G33" s="269">
        <v>0</v>
      </c>
      <c r="H33" s="269">
        <v>0</v>
      </c>
      <c r="I33" s="269">
        <v>0</v>
      </c>
      <c r="J33" s="5"/>
      <c r="K33" s="283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</row>
    <row r="34" spans="2:39" ht="15" customHeight="1" x14ac:dyDescent="0.15">
      <c r="B34" s="277"/>
      <c r="C34" s="266"/>
      <c r="D34" s="267">
        <v>71993001</v>
      </c>
      <c r="E34" s="266" t="s">
        <v>62</v>
      </c>
      <c r="F34" s="269">
        <v>0</v>
      </c>
      <c r="G34" s="269">
        <v>0</v>
      </c>
      <c r="H34" s="269">
        <v>0</v>
      </c>
      <c r="I34" s="269">
        <v>0</v>
      </c>
      <c r="J34" s="5"/>
      <c r="K34" s="283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</row>
    <row r="35" spans="2:39" ht="15" customHeight="1" x14ac:dyDescent="0.15">
      <c r="B35" s="277"/>
      <c r="C35" s="266"/>
      <c r="D35" s="267">
        <v>72001000</v>
      </c>
      <c r="E35" s="266" t="s">
        <v>122</v>
      </c>
      <c r="F35" s="269">
        <v>20291.019999999997</v>
      </c>
      <c r="G35" s="269">
        <v>14188.41</v>
      </c>
      <c r="H35" s="269">
        <v>31389.99</v>
      </c>
      <c r="I35" s="269">
        <v>24992.510000000002</v>
      </c>
      <c r="J35" s="5"/>
      <c r="K35" s="283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2:39" ht="15" customHeight="1" x14ac:dyDescent="0.15">
      <c r="B36" s="277"/>
      <c r="C36" s="266"/>
      <c r="D36" s="267">
        <v>72001006</v>
      </c>
      <c r="E36" s="266" t="s">
        <v>64</v>
      </c>
      <c r="F36" s="269">
        <v>52212.87</v>
      </c>
      <c r="G36" s="269">
        <v>58150.13</v>
      </c>
      <c r="H36" s="269">
        <v>80753.98</v>
      </c>
      <c r="I36" s="269">
        <v>20183.05</v>
      </c>
      <c r="J36" s="5"/>
      <c r="K36" s="283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</row>
    <row r="37" spans="2:39" ht="15" customHeight="1" x14ac:dyDescent="0.15">
      <c r="B37" s="277"/>
      <c r="C37" s="270" t="s">
        <v>136</v>
      </c>
      <c r="D37" s="270"/>
      <c r="E37" s="270"/>
      <c r="F37" s="271">
        <v>77884.22</v>
      </c>
      <c r="G37" s="271">
        <v>77528.759999999995</v>
      </c>
      <c r="H37" s="271">
        <v>119090.17</v>
      </c>
      <c r="I37" s="271">
        <v>52294.22</v>
      </c>
      <c r="J37" s="5"/>
      <c r="K37" s="283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</row>
    <row r="38" spans="2:39" ht="15" customHeight="1" x14ac:dyDescent="0.15">
      <c r="B38" s="277" t="s">
        <v>245</v>
      </c>
      <c r="C38" s="266" t="s">
        <v>60</v>
      </c>
      <c r="D38" s="267">
        <v>71990000</v>
      </c>
      <c r="E38" s="266" t="s">
        <v>59</v>
      </c>
      <c r="F38" s="269">
        <v>0</v>
      </c>
      <c r="G38" s="269">
        <v>0</v>
      </c>
      <c r="H38" s="269">
        <v>0</v>
      </c>
      <c r="I38" s="269">
        <v>0</v>
      </c>
      <c r="J38" s="5"/>
      <c r="K38" s="283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</row>
    <row r="39" spans="2:39" ht="15" customHeight="1" x14ac:dyDescent="0.15">
      <c r="B39" s="277"/>
      <c r="C39" s="266"/>
      <c r="D39" s="267">
        <v>71993000</v>
      </c>
      <c r="E39" s="266" t="s">
        <v>61</v>
      </c>
      <c r="F39" s="269">
        <v>0</v>
      </c>
      <c r="G39" s="269">
        <v>0</v>
      </c>
      <c r="H39" s="269">
        <v>0</v>
      </c>
      <c r="I39" s="269">
        <v>0</v>
      </c>
      <c r="J39" s="5"/>
      <c r="K39" s="283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</row>
    <row r="40" spans="2:39" ht="15" customHeight="1" x14ac:dyDescent="0.15">
      <c r="B40" s="277"/>
      <c r="C40" s="266"/>
      <c r="D40" s="267">
        <v>72000005</v>
      </c>
      <c r="E40" s="266" t="s">
        <v>241</v>
      </c>
      <c r="F40" s="269">
        <v>0</v>
      </c>
      <c r="G40" s="269">
        <v>0</v>
      </c>
      <c r="H40" s="269">
        <v>0</v>
      </c>
      <c r="I40" s="269">
        <v>0</v>
      </c>
      <c r="J40" s="5"/>
      <c r="K40" s="283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</row>
    <row r="41" spans="2:39" ht="15" customHeight="1" x14ac:dyDescent="0.15">
      <c r="B41" s="277"/>
      <c r="C41" s="266"/>
      <c r="D41" s="267">
        <v>72001021</v>
      </c>
      <c r="E41" s="266" t="s">
        <v>242</v>
      </c>
      <c r="F41" s="269">
        <v>0</v>
      </c>
      <c r="G41" s="269">
        <v>0</v>
      </c>
      <c r="H41" s="269">
        <v>-0.72</v>
      </c>
      <c r="I41" s="269">
        <v>0</v>
      </c>
      <c r="J41" s="5"/>
      <c r="K41" s="283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</row>
    <row r="42" spans="2:39" ht="15" customHeight="1" x14ac:dyDescent="0.15">
      <c r="B42" s="277"/>
      <c r="C42" s="270" t="s">
        <v>137</v>
      </c>
      <c r="D42" s="270"/>
      <c r="E42" s="270"/>
      <c r="F42" s="271">
        <v>0</v>
      </c>
      <c r="G42" s="271">
        <v>0</v>
      </c>
      <c r="H42" s="271">
        <v>-0.72</v>
      </c>
      <c r="I42" s="271">
        <v>0</v>
      </c>
      <c r="J42" s="5"/>
      <c r="K42" s="283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</row>
    <row r="43" spans="2:39" ht="15" customHeight="1" x14ac:dyDescent="0.15">
      <c r="B43" s="277" t="s">
        <v>253</v>
      </c>
      <c r="C43" s="266" t="s">
        <v>67</v>
      </c>
      <c r="D43" s="267">
        <v>81495000</v>
      </c>
      <c r="E43" s="266" t="s">
        <v>68</v>
      </c>
      <c r="F43" s="269">
        <v>0</v>
      </c>
      <c r="G43" s="269">
        <v>0</v>
      </c>
      <c r="H43" s="269">
        <v>0</v>
      </c>
      <c r="I43" s="269">
        <v>0</v>
      </c>
      <c r="J43" s="5"/>
      <c r="K43" s="283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</row>
    <row r="44" spans="2:39" ht="15" customHeight="1" x14ac:dyDescent="0.15">
      <c r="B44" s="277"/>
      <c r="C44" s="270" t="s">
        <v>138</v>
      </c>
      <c r="D44" s="270"/>
      <c r="E44" s="270"/>
      <c r="F44" s="271">
        <v>0</v>
      </c>
      <c r="G44" s="271">
        <v>0</v>
      </c>
      <c r="H44" s="271">
        <v>0</v>
      </c>
      <c r="I44" s="271">
        <v>0</v>
      </c>
      <c r="J44" s="5"/>
      <c r="K44" s="283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</row>
    <row r="45" spans="2:39" ht="15" customHeight="1" x14ac:dyDescent="0.15">
      <c r="B45" s="277" t="s">
        <v>254</v>
      </c>
      <c r="C45" s="266" t="s">
        <v>19</v>
      </c>
      <c r="D45" s="267">
        <v>51121083</v>
      </c>
      <c r="E45" s="266" t="s">
        <v>20</v>
      </c>
      <c r="F45" s="269">
        <v>0</v>
      </c>
      <c r="G45" s="269">
        <v>0</v>
      </c>
      <c r="H45" s="269">
        <v>0</v>
      </c>
      <c r="I45" s="269">
        <v>0</v>
      </c>
      <c r="J45" s="5"/>
      <c r="K45" s="283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</row>
    <row r="46" spans="2:39" ht="15" customHeight="1" x14ac:dyDescent="0.15">
      <c r="B46" s="277"/>
      <c r="C46" s="270" t="s">
        <v>125</v>
      </c>
      <c r="D46" s="270"/>
      <c r="E46" s="270"/>
      <c r="F46" s="271">
        <v>0</v>
      </c>
      <c r="G46" s="271">
        <v>0</v>
      </c>
      <c r="H46" s="271">
        <v>0</v>
      </c>
      <c r="I46" s="271">
        <v>0</v>
      </c>
      <c r="J46" s="5"/>
      <c r="K46" s="283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</row>
    <row r="47" spans="2:39" ht="15" customHeight="1" x14ac:dyDescent="0.15">
      <c r="B47" s="277" t="s">
        <v>255</v>
      </c>
      <c r="C47" s="266" t="s">
        <v>70</v>
      </c>
      <c r="D47" s="267">
        <v>82001006</v>
      </c>
      <c r="E47" s="266" t="s">
        <v>69</v>
      </c>
      <c r="F47" s="269">
        <v>2205.6</v>
      </c>
      <c r="G47" s="269">
        <v>1406.26</v>
      </c>
      <c r="H47" s="269">
        <v>1199.02</v>
      </c>
      <c r="I47" s="269">
        <v>8511.5499999999993</v>
      </c>
      <c r="J47" s="5"/>
      <c r="K47" s="283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</row>
    <row r="48" spans="2:39" ht="15" customHeight="1" x14ac:dyDescent="0.15">
      <c r="B48" s="277"/>
      <c r="C48" s="266"/>
      <c r="D48" s="267">
        <v>82001016</v>
      </c>
      <c r="E48" s="266" t="s">
        <v>71</v>
      </c>
      <c r="F48" s="269">
        <v>0</v>
      </c>
      <c r="G48" s="269">
        <v>0</v>
      </c>
      <c r="H48" s="269">
        <v>0</v>
      </c>
      <c r="I48" s="269">
        <v>0</v>
      </c>
      <c r="J48" s="5"/>
      <c r="K48" s="283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</row>
    <row r="49" spans="2:39" ht="15" customHeight="1" x14ac:dyDescent="0.15">
      <c r="B49" s="277"/>
      <c r="C49" s="266"/>
      <c r="D49" s="267">
        <v>82001030</v>
      </c>
      <c r="E49" s="266" t="s">
        <v>72</v>
      </c>
      <c r="F49" s="269">
        <v>706.91</v>
      </c>
      <c r="G49" s="269">
        <v>450.72</v>
      </c>
      <c r="H49" s="269">
        <v>384.3</v>
      </c>
      <c r="I49" s="269">
        <v>2728.03</v>
      </c>
      <c r="J49" s="5"/>
      <c r="K49" s="283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</row>
    <row r="50" spans="2:39" ht="15" customHeight="1" x14ac:dyDescent="0.15">
      <c r="B50" s="277"/>
      <c r="C50" s="266"/>
      <c r="D50" s="267">
        <v>82101004</v>
      </c>
      <c r="E50" s="266" t="s">
        <v>73</v>
      </c>
      <c r="F50" s="269">
        <v>0</v>
      </c>
      <c r="G50" s="269">
        <v>0</v>
      </c>
      <c r="H50" s="269">
        <v>0</v>
      </c>
      <c r="I50" s="269">
        <v>0</v>
      </c>
      <c r="J50" s="5"/>
      <c r="K50" s="283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</row>
    <row r="51" spans="2:39" ht="15" customHeight="1" x14ac:dyDescent="0.15">
      <c r="B51" s="277"/>
      <c r="C51" s="266"/>
      <c r="D51" s="267">
        <v>82101030</v>
      </c>
      <c r="E51" s="266" t="s">
        <v>74</v>
      </c>
      <c r="F51" s="269">
        <v>0</v>
      </c>
      <c r="G51" s="269">
        <v>0</v>
      </c>
      <c r="H51" s="269">
        <v>0</v>
      </c>
      <c r="I51" s="269">
        <v>0</v>
      </c>
      <c r="J51" s="5"/>
      <c r="K51" s="283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</row>
    <row r="52" spans="2:39" ht="15" customHeight="1" x14ac:dyDescent="0.15">
      <c r="B52" s="277"/>
      <c r="C52" s="266"/>
      <c r="D52" s="267">
        <v>83501000</v>
      </c>
      <c r="E52" s="266" t="s">
        <v>247</v>
      </c>
      <c r="F52" s="269">
        <v>0</v>
      </c>
      <c r="G52" s="269">
        <v>0</v>
      </c>
      <c r="H52" s="269">
        <v>0</v>
      </c>
      <c r="I52" s="269">
        <v>0</v>
      </c>
      <c r="J52" s="5"/>
      <c r="K52" s="283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</row>
    <row r="53" spans="2:39" ht="15" customHeight="1" x14ac:dyDescent="0.15">
      <c r="B53" s="277"/>
      <c r="C53" s="270" t="s">
        <v>139</v>
      </c>
      <c r="D53" s="270"/>
      <c r="E53" s="270"/>
      <c r="F53" s="271">
        <v>2912.5099999999998</v>
      </c>
      <c r="G53" s="271">
        <v>1856.98</v>
      </c>
      <c r="H53" s="271">
        <v>1583.32</v>
      </c>
      <c r="I53" s="271">
        <v>11239.58</v>
      </c>
      <c r="J53" s="5"/>
      <c r="K53" s="283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</row>
    <row r="54" spans="2:39" ht="15" customHeight="1" x14ac:dyDescent="0.15">
      <c r="B54" s="277" t="s">
        <v>256</v>
      </c>
      <c r="C54" s="266" t="s">
        <v>80</v>
      </c>
      <c r="D54" s="267">
        <v>84001000</v>
      </c>
      <c r="E54" s="266" t="s">
        <v>79</v>
      </c>
      <c r="F54" s="269">
        <v>25461.919999999998</v>
      </c>
      <c r="G54" s="269">
        <v>19446.79</v>
      </c>
      <c r="H54" s="269">
        <v>32682.06</v>
      </c>
      <c r="I54" s="269">
        <v>28524.38</v>
      </c>
      <c r="J54" s="5"/>
      <c r="K54" s="283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</row>
    <row r="55" spans="2:39" ht="15" customHeight="1" x14ac:dyDescent="0.15">
      <c r="B55" s="277"/>
      <c r="C55" s="266"/>
      <c r="D55" s="267">
        <v>84021000</v>
      </c>
      <c r="E55" s="266" t="s">
        <v>81</v>
      </c>
      <c r="F55" s="269">
        <v>0</v>
      </c>
      <c r="G55" s="269">
        <v>0</v>
      </c>
      <c r="H55" s="269">
        <v>0</v>
      </c>
      <c r="I55" s="269">
        <v>0</v>
      </c>
      <c r="J55" s="5"/>
      <c r="K55" s="283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</row>
    <row r="56" spans="2:39" ht="15" customHeight="1" x14ac:dyDescent="0.15">
      <c r="B56" s="277"/>
      <c r="C56" s="266"/>
      <c r="D56" s="267">
        <v>84511000</v>
      </c>
      <c r="E56" s="266" t="s">
        <v>82</v>
      </c>
      <c r="F56" s="269">
        <v>0</v>
      </c>
      <c r="G56" s="269">
        <v>0</v>
      </c>
      <c r="H56" s="269">
        <v>0</v>
      </c>
      <c r="I56" s="269">
        <v>0</v>
      </c>
      <c r="J56" s="5"/>
      <c r="K56" s="283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</row>
    <row r="57" spans="2:39" ht="15" customHeight="1" x14ac:dyDescent="0.15">
      <c r="B57" s="277"/>
      <c r="C57" s="266"/>
      <c r="D57" s="267">
        <v>84511016</v>
      </c>
      <c r="E57" s="266" t="s">
        <v>83</v>
      </c>
      <c r="F57" s="269">
        <v>0</v>
      </c>
      <c r="G57" s="269">
        <v>0</v>
      </c>
      <c r="H57" s="269">
        <v>0</v>
      </c>
      <c r="I57" s="269">
        <v>0</v>
      </c>
      <c r="J57" s="5"/>
      <c r="K57" s="283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</row>
    <row r="58" spans="2:39" ht="15" customHeight="1" x14ac:dyDescent="0.15">
      <c r="B58" s="277"/>
      <c r="C58" s="270" t="s">
        <v>140</v>
      </c>
      <c r="D58" s="270"/>
      <c r="E58" s="270"/>
      <c r="F58" s="271">
        <v>25461.919999999998</v>
      </c>
      <c r="G58" s="271">
        <v>19446.79</v>
      </c>
      <c r="H58" s="271">
        <v>32682.06</v>
      </c>
      <c r="I58" s="271">
        <v>28524.38</v>
      </c>
      <c r="J58" s="5"/>
      <c r="K58" s="283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</row>
    <row r="59" spans="2:39" ht="15" customHeight="1" x14ac:dyDescent="0.15">
      <c r="B59" s="277" t="s">
        <v>257</v>
      </c>
      <c r="C59" s="266" t="s">
        <v>123</v>
      </c>
      <c r="D59" s="267">
        <v>83411010</v>
      </c>
      <c r="E59" s="266" t="s">
        <v>76</v>
      </c>
      <c r="F59" s="269">
        <v>47.34</v>
      </c>
      <c r="G59" s="269">
        <v>47.37</v>
      </c>
      <c r="H59" s="269">
        <v>47.37</v>
      </c>
      <c r="I59" s="269">
        <v>47.37</v>
      </c>
      <c r="J59" s="5"/>
      <c r="K59" s="283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</row>
    <row r="60" spans="2:39" ht="15" customHeight="1" x14ac:dyDescent="0.15">
      <c r="B60" s="277"/>
      <c r="C60" s="266"/>
      <c r="D60" s="267">
        <v>83421000</v>
      </c>
      <c r="E60" s="266" t="s">
        <v>77</v>
      </c>
      <c r="F60" s="269">
        <v>1225</v>
      </c>
      <c r="G60" s="269">
        <v>652.33000000000004</v>
      </c>
      <c r="H60" s="269">
        <v>1008.59</v>
      </c>
      <c r="I60" s="269">
        <v>1237.26</v>
      </c>
      <c r="J60" s="5"/>
      <c r="K60" s="283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</row>
    <row r="61" spans="2:39" ht="15" customHeight="1" x14ac:dyDescent="0.15">
      <c r="B61" s="277"/>
      <c r="C61" s="266"/>
      <c r="D61" s="267">
        <v>83905000</v>
      </c>
      <c r="E61" s="266" t="s">
        <v>243</v>
      </c>
      <c r="F61" s="269">
        <v>0</v>
      </c>
      <c r="G61" s="269">
        <v>0</v>
      </c>
      <c r="H61" s="269">
        <v>0</v>
      </c>
      <c r="I61" s="269">
        <v>0</v>
      </c>
      <c r="J61" s="5"/>
      <c r="K61" s="283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</row>
    <row r="62" spans="2:39" ht="15" customHeight="1" x14ac:dyDescent="0.15">
      <c r="B62" s="277"/>
      <c r="C62" s="266"/>
      <c r="D62" s="267">
        <v>83911000</v>
      </c>
      <c r="E62" s="266" t="s">
        <v>78</v>
      </c>
      <c r="F62" s="269">
        <v>0</v>
      </c>
      <c r="G62" s="269">
        <v>0</v>
      </c>
      <c r="H62" s="269">
        <v>0</v>
      </c>
      <c r="I62" s="269">
        <v>0</v>
      </c>
      <c r="J62" s="5"/>
      <c r="K62" s="283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</row>
    <row r="63" spans="2:39" ht="15" customHeight="1" x14ac:dyDescent="0.15">
      <c r="B63" s="277"/>
      <c r="C63" s="270" t="s">
        <v>141</v>
      </c>
      <c r="D63" s="270"/>
      <c r="E63" s="270"/>
      <c r="F63" s="271">
        <v>1272.3399999999999</v>
      </c>
      <c r="G63" s="271">
        <v>699.7</v>
      </c>
      <c r="H63" s="271">
        <v>1055.96</v>
      </c>
      <c r="I63" s="271">
        <v>1284.6299999999999</v>
      </c>
      <c r="J63" s="5"/>
      <c r="K63" s="283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</row>
    <row r="64" spans="2:39" ht="15" customHeight="1" x14ac:dyDescent="0.15">
      <c r="B64" s="277" t="s">
        <v>258</v>
      </c>
      <c r="C64" s="266" t="s">
        <v>85</v>
      </c>
      <c r="D64" s="267">
        <v>51260000</v>
      </c>
      <c r="E64" s="266" t="s">
        <v>24</v>
      </c>
      <c r="F64" s="269">
        <v>0</v>
      </c>
      <c r="G64" s="269">
        <v>0</v>
      </c>
      <c r="H64" s="269">
        <v>0</v>
      </c>
      <c r="I64" s="269">
        <v>0</v>
      </c>
      <c r="J64" s="5"/>
      <c r="K64" s="283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</row>
    <row r="65" spans="2:39" ht="15" customHeight="1" x14ac:dyDescent="0.15">
      <c r="B65" s="277"/>
      <c r="C65" s="266"/>
      <c r="D65" s="267">
        <v>56090300</v>
      </c>
      <c r="E65" s="266" t="s">
        <v>46</v>
      </c>
      <c r="F65" s="269">
        <v>0</v>
      </c>
      <c r="G65" s="269">
        <v>0</v>
      </c>
      <c r="H65" s="269">
        <v>0</v>
      </c>
      <c r="I65" s="269">
        <v>0</v>
      </c>
      <c r="J65" s="5"/>
      <c r="K65" s="283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</row>
    <row r="66" spans="2:39" ht="15" customHeight="1" x14ac:dyDescent="0.15">
      <c r="B66" s="277"/>
      <c r="C66" s="266"/>
      <c r="D66" s="267">
        <v>83501300</v>
      </c>
      <c r="E66" s="266" t="s">
        <v>247</v>
      </c>
      <c r="F66" s="269">
        <v>0</v>
      </c>
      <c r="G66" s="269">
        <v>0</v>
      </c>
      <c r="H66" s="269">
        <v>0</v>
      </c>
      <c r="I66" s="269">
        <v>0</v>
      </c>
      <c r="J66" s="5"/>
      <c r="K66" s="283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</row>
    <row r="67" spans="2:39" ht="15" customHeight="1" x14ac:dyDescent="0.15">
      <c r="B67" s="277"/>
      <c r="C67" s="266"/>
      <c r="D67" s="267">
        <v>85001000</v>
      </c>
      <c r="E67" s="266" t="s">
        <v>84</v>
      </c>
      <c r="F67" s="269">
        <v>0</v>
      </c>
      <c r="G67" s="269">
        <v>0</v>
      </c>
      <c r="H67" s="269">
        <v>0</v>
      </c>
      <c r="I67" s="269">
        <v>0</v>
      </c>
      <c r="J67" s="5"/>
      <c r="K67" s="283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</row>
    <row r="68" spans="2:39" ht="15" customHeight="1" x14ac:dyDescent="0.15">
      <c r="B68" s="277"/>
      <c r="C68" s="266"/>
      <c r="D68" s="267">
        <v>85562010</v>
      </c>
      <c r="E68" s="266" t="s">
        <v>86</v>
      </c>
      <c r="F68" s="269">
        <v>0</v>
      </c>
      <c r="G68" s="269">
        <v>0</v>
      </c>
      <c r="H68" s="269">
        <v>0</v>
      </c>
      <c r="I68" s="269">
        <v>0</v>
      </c>
      <c r="J68" s="5"/>
      <c r="K68" s="283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</row>
    <row r="69" spans="2:39" ht="15" customHeight="1" x14ac:dyDescent="0.15">
      <c r="B69" s="277"/>
      <c r="C69" s="266"/>
      <c r="D69" s="267">
        <v>85691000</v>
      </c>
      <c r="E69" s="266" t="s">
        <v>85</v>
      </c>
      <c r="F69" s="269">
        <v>1411.82</v>
      </c>
      <c r="G69" s="269">
        <v>900.70999999999992</v>
      </c>
      <c r="H69" s="269">
        <v>773.98</v>
      </c>
      <c r="I69" s="269">
        <v>5431.95</v>
      </c>
      <c r="J69" s="5"/>
      <c r="K69" s="283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</row>
    <row r="70" spans="2:39" ht="15" customHeight="1" x14ac:dyDescent="0.15">
      <c r="B70" s="277"/>
      <c r="C70" s="266"/>
      <c r="D70" s="267">
        <v>85691001</v>
      </c>
      <c r="E70" s="266" t="s">
        <v>90</v>
      </c>
      <c r="F70" s="269">
        <v>1039.5</v>
      </c>
      <c r="G70" s="269">
        <v>1039.5</v>
      </c>
      <c r="H70" s="269">
        <v>1732.5</v>
      </c>
      <c r="I70" s="269">
        <v>1559.25</v>
      </c>
      <c r="J70" s="5"/>
      <c r="K70" s="283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</row>
    <row r="71" spans="2:39" ht="15" customHeight="1" x14ac:dyDescent="0.15">
      <c r="B71" s="277"/>
      <c r="C71" s="266"/>
      <c r="D71" s="267">
        <v>85691002</v>
      </c>
      <c r="E71" s="266" t="s">
        <v>91</v>
      </c>
      <c r="F71" s="269">
        <v>0</v>
      </c>
      <c r="G71" s="269">
        <v>0</v>
      </c>
      <c r="H71" s="269">
        <v>0</v>
      </c>
      <c r="I71" s="269">
        <v>0</v>
      </c>
      <c r="J71" s="5"/>
      <c r="K71" s="283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</row>
    <row r="72" spans="2:39" ht="15" customHeight="1" x14ac:dyDescent="0.15">
      <c r="B72" s="277"/>
      <c r="C72" s="270" t="s">
        <v>142</v>
      </c>
      <c r="D72" s="270"/>
      <c r="E72" s="270"/>
      <c r="F72" s="271">
        <v>2451.3199999999997</v>
      </c>
      <c r="G72" s="271">
        <v>1940.21</v>
      </c>
      <c r="H72" s="271">
        <v>2506.48</v>
      </c>
      <c r="I72" s="271">
        <v>6991.2</v>
      </c>
      <c r="J72" s="5"/>
      <c r="K72" s="283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</row>
    <row r="73" spans="2:39" ht="15" customHeight="1" x14ac:dyDescent="0.15">
      <c r="B73" s="277" t="s">
        <v>267</v>
      </c>
      <c r="C73" s="266" t="s">
        <v>85</v>
      </c>
      <c r="D73" s="267">
        <v>85690105</v>
      </c>
      <c r="E73" s="266" t="s">
        <v>87</v>
      </c>
      <c r="F73" s="269">
        <v>1121.7</v>
      </c>
      <c r="G73" s="269">
        <v>1121.7</v>
      </c>
      <c r="H73" s="269">
        <v>1866</v>
      </c>
      <c r="I73" s="269">
        <v>1677.31</v>
      </c>
      <c r="J73" s="5"/>
      <c r="K73" s="283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</row>
    <row r="74" spans="2:39" ht="15" customHeight="1" x14ac:dyDescent="0.15">
      <c r="B74" s="277"/>
      <c r="C74" s="266"/>
      <c r="D74" s="267">
        <v>85690200</v>
      </c>
      <c r="E74" s="266" t="s">
        <v>88</v>
      </c>
      <c r="F74" s="269">
        <v>234.49</v>
      </c>
      <c r="G74" s="269">
        <v>234.49</v>
      </c>
      <c r="H74" s="269">
        <v>391.18000000000006</v>
      </c>
      <c r="I74" s="269">
        <v>351.7299999999999</v>
      </c>
      <c r="J74" s="5"/>
      <c r="K74" s="283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</row>
    <row r="75" spans="2:39" ht="15" customHeight="1" x14ac:dyDescent="0.15">
      <c r="B75" s="277"/>
      <c r="C75" s="266"/>
      <c r="D75" s="267">
        <v>85690205</v>
      </c>
      <c r="E75" s="266" t="s">
        <v>89</v>
      </c>
      <c r="F75" s="269">
        <v>16.420000000000002</v>
      </c>
      <c r="G75" s="269">
        <v>16.420000000000002</v>
      </c>
      <c r="H75" s="269">
        <v>27.38</v>
      </c>
      <c r="I75" s="269">
        <v>24.62</v>
      </c>
      <c r="J75" s="5"/>
      <c r="K75" s="283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</row>
    <row r="76" spans="2:39" ht="15" customHeight="1" x14ac:dyDescent="0.15">
      <c r="B76" s="277"/>
      <c r="C76" s="270" t="s">
        <v>142</v>
      </c>
      <c r="D76" s="270"/>
      <c r="E76" s="270"/>
      <c r="F76" s="271">
        <v>1372.6100000000001</v>
      </c>
      <c r="G76" s="271">
        <v>1372.6100000000001</v>
      </c>
      <c r="H76" s="271">
        <v>2284.5600000000004</v>
      </c>
      <c r="I76" s="271">
        <v>2053.66</v>
      </c>
      <c r="J76" s="5"/>
      <c r="K76" s="283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</row>
    <row r="77" spans="2:39" ht="15" customHeight="1" x14ac:dyDescent="0.15">
      <c r="B77" s="277" t="s">
        <v>259</v>
      </c>
      <c r="C77" s="266" t="s">
        <v>93</v>
      </c>
      <c r="D77" s="267">
        <v>88101000</v>
      </c>
      <c r="E77" s="266" t="s">
        <v>92</v>
      </c>
      <c r="F77" s="269">
        <v>0</v>
      </c>
      <c r="G77" s="269">
        <v>0</v>
      </c>
      <c r="H77" s="269">
        <v>0</v>
      </c>
      <c r="I77" s="269">
        <v>0</v>
      </c>
      <c r="J77" s="5"/>
      <c r="K77" s="283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</row>
    <row r="78" spans="2:39" ht="15" customHeight="1" x14ac:dyDescent="0.15">
      <c r="B78" s="277"/>
      <c r="C78" s="266"/>
      <c r="D78" s="267">
        <v>88101006</v>
      </c>
      <c r="E78" s="266" t="s">
        <v>94</v>
      </c>
      <c r="F78" s="269">
        <v>0</v>
      </c>
      <c r="G78" s="269">
        <v>0</v>
      </c>
      <c r="H78" s="269">
        <v>0</v>
      </c>
      <c r="I78" s="269">
        <v>0</v>
      </c>
      <c r="J78" s="5"/>
      <c r="K78" s="283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</row>
    <row r="79" spans="2:39" ht="15" customHeight="1" x14ac:dyDescent="0.15">
      <c r="B79" s="277"/>
      <c r="C79" s="266"/>
      <c r="D79" s="267">
        <v>88101008</v>
      </c>
      <c r="E79" s="266" t="s">
        <v>95</v>
      </c>
      <c r="F79" s="269">
        <v>0</v>
      </c>
      <c r="G79" s="269">
        <v>0</v>
      </c>
      <c r="H79" s="269">
        <v>0</v>
      </c>
      <c r="I79" s="269">
        <v>1633574.51</v>
      </c>
      <c r="J79" s="5"/>
      <c r="K79" s="283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</row>
    <row r="80" spans="2:39" ht="15" customHeight="1" x14ac:dyDescent="0.15">
      <c r="B80" s="277"/>
      <c r="C80" s="270" t="s">
        <v>143</v>
      </c>
      <c r="D80" s="270"/>
      <c r="E80" s="270"/>
      <c r="F80" s="271">
        <v>0</v>
      </c>
      <c r="G80" s="271">
        <v>0</v>
      </c>
      <c r="H80" s="271">
        <v>0</v>
      </c>
      <c r="I80" s="271">
        <v>1633574.51</v>
      </c>
      <c r="J80" s="5"/>
      <c r="K80" s="283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</row>
    <row r="81" spans="2:39" ht="15" customHeight="1" x14ac:dyDescent="0.15">
      <c r="B81" s="277" t="s">
        <v>260</v>
      </c>
      <c r="C81" s="266" t="s">
        <v>97</v>
      </c>
      <c r="D81" s="267">
        <v>88501000</v>
      </c>
      <c r="E81" s="266" t="s">
        <v>96</v>
      </c>
      <c r="F81" s="269">
        <v>0</v>
      </c>
      <c r="G81" s="269">
        <v>0</v>
      </c>
      <c r="H81" s="269">
        <v>0</v>
      </c>
      <c r="I81" s="269">
        <v>0</v>
      </c>
      <c r="J81" s="5"/>
      <c r="K81" s="283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</row>
    <row r="82" spans="2:39" ht="15" customHeight="1" x14ac:dyDescent="0.15">
      <c r="B82" s="277"/>
      <c r="C82" s="270" t="s">
        <v>144</v>
      </c>
      <c r="D82" s="270"/>
      <c r="E82" s="270"/>
      <c r="F82" s="271">
        <v>0</v>
      </c>
      <c r="G82" s="271">
        <v>0</v>
      </c>
      <c r="H82" s="271">
        <v>0</v>
      </c>
      <c r="I82" s="271">
        <v>0</v>
      </c>
      <c r="J82" s="5"/>
      <c r="K82" s="283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</row>
    <row r="83" spans="2:39" ht="15" customHeight="1" x14ac:dyDescent="0.15">
      <c r="B83" s="277" t="s">
        <v>261</v>
      </c>
      <c r="C83" s="266" t="s">
        <v>99</v>
      </c>
      <c r="D83" s="267">
        <v>89001000</v>
      </c>
      <c r="E83" s="266" t="s">
        <v>98</v>
      </c>
      <c r="F83" s="269">
        <v>0</v>
      </c>
      <c r="G83" s="269">
        <v>0</v>
      </c>
      <c r="H83" s="269">
        <v>0</v>
      </c>
      <c r="I83" s="269">
        <v>0</v>
      </c>
      <c r="J83" s="5"/>
      <c r="K83" s="283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</row>
    <row r="84" spans="2:39" ht="15" customHeight="1" x14ac:dyDescent="0.15">
      <c r="B84" s="277"/>
      <c r="C84" s="266"/>
      <c r="D84" s="267">
        <v>89001001</v>
      </c>
      <c r="E84" s="266" t="s">
        <v>100</v>
      </c>
      <c r="F84" s="269">
        <v>0</v>
      </c>
      <c r="G84" s="269">
        <v>0</v>
      </c>
      <c r="H84" s="269">
        <v>0</v>
      </c>
      <c r="I84" s="269">
        <v>0</v>
      </c>
      <c r="J84" s="5"/>
      <c r="K84" s="283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</row>
    <row r="85" spans="2:39" ht="15" customHeight="1" x14ac:dyDescent="0.15">
      <c r="B85" s="277"/>
      <c r="C85" s="270" t="s">
        <v>145</v>
      </c>
      <c r="D85" s="270"/>
      <c r="E85" s="270"/>
      <c r="F85" s="271">
        <v>0</v>
      </c>
      <c r="G85" s="271">
        <v>0</v>
      </c>
      <c r="H85" s="271">
        <v>0</v>
      </c>
      <c r="I85" s="271">
        <v>0</v>
      </c>
      <c r="J85" s="5"/>
      <c r="K85" s="283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</row>
    <row r="86" spans="2:39" ht="15" customHeight="1" x14ac:dyDescent="0.15">
      <c r="B86" s="277" t="s">
        <v>262</v>
      </c>
      <c r="C86" s="266" t="s">
        <v>12</v>
      </c>
      <c r="D86" s="267">
        <v>51101300</v>
      </c>
      <c r="E86" s="266" t="s">
        <v>11</v>
      </c>
      <c r="F86" s="269">
        <v>0</v>
      </c>
      <c r="G86" s="269">
        <v>0</v>
      </c>
      <c r="H86" s="269">
        <v>0</v>
      </c>
      <c r="I86" s="269">
        <v>0</v>
      </c>
      <c r="J86" s="5"/>
      <c r="K86" s="283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</row>
    <row r="87" spans="2:39" ht="15" customHeight="1" x14ac:dyDescent="0.15">
      <c r="B87" s="277"/>
      <c r="C87" s="266"/>
      <c r="D87" s="267">
        <v>51240000</v>
      </c>
      <c r="E87" s="266" t="s">
        <v>23</v>
      </c>
      <c r="F87" s="269">
        <v>0</v>
      </c>
      <c r="G87" s="269">
        <v>0</v>
      </c>
      <c r="H87" s="269">
        <v>0</v>
      </c>
      <c r="I87" s="269">
        <v>0</v>
      </c>
      <c r="J87" s="5"/>
      <c r="K87" s="283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</row>
    <row r="88" spans="2:39" ht="15" customHeight="1" x14ac:dyDescent="0.15">
      <c r="B88" s="277"/>
      <c r="C88" s="266"/>
      <c r="D88" s="267">
        <v>51241000</v>
      </c>
      <c r="E88" s="266" t="s">
        <v>222</v>
      </c>
      <c r="F88" s="269">
        <v>0</v>
      </c>
      <c r="G88" s="269">
        <v>0</v>
      </c>
      <c r="H88" s="269">
        <v>0</v>
      </c>
      <c r="I88" s="269">
        <v>0</v>
      </c>
      <c r="J88" s="5"/>
      <c r="K88" s="283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</row>
    <row r="89" spans="2:39" ht="15" customHeight="1" x14ac:dyDescent="0.15">
      <c r="B89" s="277"/>
      <c r="C89" s="270" t="s">
        <v>126</v>
      </c>
      <c r="D89" s="270"/>
      <c r="E89" s="270"/>
      <c r="F89" s="271">
        <v>0</v>
      </c>
      <c r="G89" s="271">
        <v>0</v>
      </c>
      <c r="H89" s="271">
        <v>0</v>
      </c>
      <c r="I89" s="271">
        <v>0</v>
      </c>
      <c r="J89" s="5"/>
      <c r="K89" s="283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</row>
    <row r="90" spans="2:39" ht="15" customHeight="1" x14ac:dyDescent="0.15">
      <c r="B90" s="277" t="s">
        <v>263</v>
      </c>
      <c r="C90" s="266" t="s">
        <v>17</v>
      </c>
      <c r="D90" s="267">
        <v>51111010</v>
      </c>
      <c r="E90" s="266" t="s">
        <v>16</v>
      </c>
      <c r="F90" s="269">
        <v>-199779.54</v>
      </c>
      <c r="G90" s="269">
        <v>-52951.13</v>
      </c>
      <c r="H90" s="269">
        <v>-697957.69</v>
      </c>
      <c r="I90" s="269">
        <v>-445228.25</v>
      </c>
      <c r="J90" s="5"/>
      <c r="K90" s="283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</row>
    <row r="91" spans="2:39" ht="15" customHeight="1" x14ac:dyDescent="0.15">
      <c r="B91" s="277"/>
      <c r="C91" s="270" t="s">
        <v>127</v>
      </c>
      <c r="D91" s="270"/>
      <c r="E91" s="270"/>
      <c r="F91" s="271">
        <v>-199779.54</v>
      </c>
      <c r="G91" s="271">
        <v>-52951.13</v>
      </c>
      <c r="H91" s="271">
        <v>-697957.69</v>
      </c>
      <c r="I91" s="271">
        <v>-445228.25</v>
      </c>
      <c r="J91" s="5"/>
      <c r="K91" s="283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</row>
    <row r="92" spans="2:39" ht="15" customHeight="1" x14ac:dyDescent="0.15">
      <c r="B92" s="277" t="s">
        <v>264</v>
      </c>
      <c r="C92" s="266" t="s">
        <v>10</v>
      </c>
      <c r="D92" s="267">
        <v>51071104</v>
      </c>
      <c r="E92" s="266" t="s">
        <v>9</v>
      </c>
      <c r="F92" s="269">
        <v>0</v>
      </c>
      <c r="G92" s="269">
        <v>0</v>
      </c>
      <c r="H92" s="269">
        <v>0</v>
      </c>
      <c r="I92" s="269">
        <v>0</v>
      </c>
      <c r="J92" s="5"/>
      <c r="K92" s="283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</row>
    <row r="93" spans="2:39" ht="15" customHeight="1" x14ac:dyDescent="0.15">
      <c r="B93" s="277"/>
      <c r="C93" s="266"/>
      <c r="D93" s="267">
        <v>51201000</v>
      </c>
      <c r="E93" s="266" t="s">
        <v>21</v>
      </c>
      <c r="F93" s="269">
        <v>0</v>
      </c>
      <c r="G93" s="269">
        <v>0</v>
      </c>
      <c r="H93" s="269">
        <v>0</v>
      </c>
      <c r="I93" s="269">
        <v>0</v>
      </c>
      <c r="J93" s="5"/>
      <c r="K93" s="283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</row>
    <row r="94" spans="2:39" ht="15" customHeight="1" x14ac:dyDescent="0.15">
      <c r="B94" s="277"/>
      <c r="C94" s="266"/>
      <c r="D94" s="267">
        <v>51411000</v>
      </c>
      <c r="E94" s="266" t="s">
        <v>29</v>
      </c>
      <c r="F94" s="269">
        <v>0</v>
      </c>
      <c r="G94" s="269">
        <v>0</v>
      </c>
      <c r="H94" s="269">
        <v>0</v>
      </c>
      <c r="I94" s="269">
        <v>0</v>
      </c>
      <c r="J94" s="5"/>
      <c r="K94" s="283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</row>
    <row r="95" spans="2:39" ht="15" customHeight="1" x14ac:dyDescent="0.15">
      <c r="B95" s="277"/>
      <c r="C95" s="266"/>
      <c r="D95" s="267">
        <v>52990000</v>
      </c>
      <c r="E95" s="266" t="s">
        <v>30</v>
      </c>
      <c r="F95" s="269">
        <v>0</v>
      </c>
      <c r="G95" s="269">
        <v>0</v>
      </c>
      <c r="H95" s="269">
        <v>0</v>
      </c>
      <c r="I95" s="269">
        <v>0</v>
      </c>
      <c r="J95" s="5"/>
      <c r="K95" s="283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</row>
    <row r="96" spans="2:39" ht="15" customHeight="1" x14ac:dyDescent="0.15">
      <c r="B96" s="277"/>
      <c r="C96" s="266"/>
      <c r="D96" s="267">
        <v>52991000</v>
      </c>
      <c r="E96" s="266" t="s">
        <v>33</v>
      </c>
      <c r="F96" s="269">
        <v>-36600.879999999997</v>
      </c>
      <c r="G96" s="269">
        <v>-40627.910000000003</v>
      </c>
      <c r="H96" s="269">
        <v>-50219.83</v>
      </c>
      <c r="I96" s="269">
        <v>-43457.38</v>
      </c>
      <c r="J96" s="5"/>
      <c r="K96" s="283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</row>
    <row r="97" spans="2:39" ht="15" customHeight="1" x14ac:dyDescent="0.15">
      <c r="B97" s="277"/>
      <c r="C97" s="266"/>
      <c r="D97" s="267">
        <v>52991020</v>
      </c>
      <c r="E97" s="266" t="s">
        <v>35</v>
      </c>
      <c r="F97" s="269">
        <v>0</v>
      </c>
      <c r="G97" s="269">
        <v>0</v>
      </c>
      <c r="H97" s="269">
        <v>0</v>
      </c>
      <c r="I97" s="269">
        <v>0</v>
      </c>
      <c r="J97" s="5"/>
      <c r="K97" s="283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</row>
    <row r="98" spans="2:39" ht="15" customHeight="1" x14ac:dyDescent="0.15">
      <c r="B98" s="277"/>
      <c r="C98" s="266"/>
      <c r="D98" s="267">
        <v>52991021</v>
      </c>
      <c r="E98" s="266" t="s">
        <v>36</v>
      </c>
      <c r="F98" s="269">
        <v>-2523.38</v>
      </c>
      <c r="G98" s="269">
        <v>-186.92</v>
      </c>
      <c r="H98" s="269">
        <v>-280.38</v>
      </c>
      <c r="I98" s="269">
        <v>-2523.38</v>
      </c>
      <c r="J98" s="5"/>
      <c r="K98" s="283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</row>
    <row r="99" spans="2:39" ht="15" customHeight="1" x14ac:dyDescent="0.15">
      <c r="B99" s="277"/>
      <c r="C99" s="270" t="s">
        <v>128</v>
      </c>
      <c r="D99" s="270"/>
      <c r="E99" s="270"/>
      <c r="F99" s="271">
        <v>-39124.259999999995</v>
      </c>
      <c r="G99" s="271">
        <v>-40814.83</v>
      </c>
      <c r="H99" s="271">
        <v>-50500.21</v>
      </c>
      <c r="I99" s="271">
        <v>-45980.759999999995</v>
      </c>
      <c r="J99" s="5"/>
      <c r="K99" s="283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</row>
    <row r="100" spans="2:39" ht="15" customHeight="1" x14ac:dyDescent="0.15">
      <c r="B100" s="277" t="s">
        <v>265</v>
      </c>
      <c r="C100" s="266" t="s">
        <v>39</v>
      </c>
      <c r="D100" s="267">
        <v>55011312</v>
      </c>
      <c r="E100" s="266" t="s">
        <v>38</v>
      </c>
      <c r="F100" s="269">
        <v>0</v>
      </c>
      <c r="G100" s="269">
        <v>0</v>
      </c>
      <c r="H100" s="269">
        <v>0</v>
      </c>
      <c r="I100" s="269">
        <v>0</v>
      </c>
      <c r="J100" s="5"/>
      <c r="K100" s="283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</row>
    <row r="101" spans="2:39" ht="15" customHeight="1" x14ac:dyDescent="0.15">
      <c r="B101" s="277"/>
      <c r="C101" s="266"/>
      <c r="D101" s="267">
        <v>55011313</v>
      </c>
      <c r="E101" s="266" t="s">
        <v>40</v>
      </c>
      <c r="F101" s="269">
        <v>0</v>
      </c>
      <c r="G101" s="269">
        <v>0</v>
      </c>
      <c r="H101" s="269">
        <v>0</v>
      </c>
      <c r="I101" s="269">
        <v>0</v>
      </c>
      <c r="J101" s="5"/>
      <c r="K101" s="283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</row>
    <row r="102" spans="2:39" ht="15" customHeight="1" x14ac:dyDescent="0.15">
      <c r="B102" s="277"/>
      <c r="C102" s="266"/>
      <c r="D102" s="267">
        <v>55481000</v>
      </c>
      <c r="E102" s="266" t="s">
        <v>43</v>
      </c>
      <c r="F102" s="269">
        <v>0</v>
      </c>
      <c r="G102" s="269">
        <v>0</v>
      </c>
      <c r="H102" s="269">
        <v>-40906.639999999999</v>
      </c>
      <c r="I102" s="269">
        <v>0</v>
      </c>
      <c r="J102" s="5"/>
      <c r="K102" s="283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</row>
    <row r="103" spans="2:39" ht="15" customHeight="1" x14ac:dyDescent="0.15">
      <c r="B103" s="277"/>
      <c r="C103" s="266"/>
      <c r="D103" s="267">
        <v>55501004</v>
      </c>
      <c r="E103" s="266" t="s">
        <v>44</v>
      </c>
      <c r="F103" s="269">
        <v>0</v>
      </c>
      <c r="G103" s="269">
        <v>0</v>
      </c>
      <c r="H103" s="269">
        <v>0</v>
      </c>
      <c r="I103" s="269">
        <v>0</v>
      </c>
      <c r="J103" s="5"/>
      <c r="K103" s="283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</row>
    <row r="104" spans="2:39" ht="15" customHeight="1" x14ac:dyDescent="0.15">
      <c r="B104" s="277"/>
      <c r="C104" s="270" t="s">
        <v>129</v>
      </c>
      <c r="D104" s="270"/>
      <c r="E104" s="270"/>
      <c r="F104" s="271">
        <v>0</v>
      </c>
      <c r="G104" s="271">
        <v>0</v>
      </c>
      <c r="H104" s="271">
        <v>-40906.639999999999</v>
      </c>
      <c r="I104" s="271">
        <v>0</v>
      </c>
      <c r="J104" s="5"/>
      <c r="K104" s="283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</row>
    <row r="105" spans="2:39" ht="15" customHeight="1" x14ac:dyDescent="0.15">
      <c r="B105" s="277" t="s">
        <v>266</v>
      </c>
      <c r="C105" s="266" t="s">
        <v>6</v>
      </c>
      <c r="D105" s="267">
        <v>41001000</v>
      </c>
      <c r="E105" s="266" t="s">
        <v>5</v>
      </c>
      <c r="F105" s="269">
        <v>0</v>
      </c>
      <c r="G105" s="269">
        <v>0</v>
      </c>
      <c r="H105" s="269">
        <v>0</v>
      </c>
      <c r="I105" s="269">
        <v>0</v>
      </c>
      <c r="J105" s="5"/>
      <c r="K105" s="283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</row>
    <row r="106" spans="2:39" ht="15" customHeight="1" x14ac:dyDescent="0.15">
      <c r="B106" s="277"/>
      <c r="C106" s="266"/>
      <c r="D106" s="267">
        <v>45009999</v>
      </c>
      <c r="E106" s="266" t="s">
        <v>8</v>
      </c>
      <c r="F106" s="269">
        <v>-5109.3900000000003</v>
      </c>
      <c r="G106" s="269">
        <v>879120.93</v>
      </c>
      <c r="H106" s="269">
        <v>467704.4</v>
      </c>
      <c r="I106" s="269">
        <v>217892.94</v>
      </c>
      <c r="J106" s="5"/>
      <c r="K106" s="283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</row>
    <row r="107" spans="2:39" ht="15" customHeight="1" x14ac:dyDescent="0.15">
      <c r="B107" s="277"/>
      <c r="C107" s="266"/>
      <c r="D107" s="267">
        <v>61001014</v>
      </c>
      <c r="E107" s="266" t="s">
        <v>50</v>
      </c>
      <c r="F107" s="269">
        <v>0</v>
      </c>
      <c r="G107" s="269">
        <v>0</v>
      </c>
      <c r="H107" s="269">
        <v>0</v>
      </c>
      <c r="I107" s="269">
        <v>0</v>
      </c>
      <c r="J107" s="5"/>
      <c r="K107" s="283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</row>
    <row r="108" spans="2:39" ht="15" customHeight="1" x14ac:dyDescent="0.15">
      <c r="B108" s="277"/>
      <c r="C108" s="266"/>
      <c r="D108" s="267">
        <v>65091001</v>
      </c>
      <c r="E108" s="266" t="s">
        <v>51</v>
      </c>
      <c r="F108" s="269">
        <v>54581.06</v>
      </c>
      <c r="G108" s="269">
        <v>55382.119999999995</v>
      </c>
      <c r="H108" s="269">
        <v>26686.54</v>
      </c>
      <c r="I108" s="269">
        <v>109285.85999999999</v>
      </c>
      <c r="J108" s="5"/>
      <c r="K108" s="283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</row>
    <row r="109" spans="2:39" ht="15" customHeight="1" x14ac:dyDescent="0.15">
      <c r="B109" s="277"/>
      <c r="C109" s="266"/>
      <c r="D109" s="267">
        <v>65091002</v>
      </c>
      <c r="E109" s="266" t="s">
        <v>52</v>
      </c>
      <c r="F109" s="269">
        <v>0</v>
      </c>
      <c r="G109" s="269">
        <v>0</v>
      </c>
      <c r="H109" s="269">
        <v>0</v>
      </c>
      <c r="I109" s="269">
        <v>0</v>
      </c>
      <c r="J109" s="5"/>
      <c r="K109" s="283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</row>
    <row r="110" spans="2:39" ht="15" customHeight="1" x14ac:dyDescent="0.15">
      <c r="B110" s="277"/>
      <c r="C110" s="270" t="s">
        <v>130</v>
      </c>
      <c r="D110" s="270"/>
      <c r="E110" s="270"/>
      <c r="F110" s="271">
        <v>49471.67</v>
      </c>
      <c r="G110" s="271">
        <v>934503.05</v>
      </c>
      <c r="H110" s="271">
        <v>494390.94</v>
      </c>
      <c r="I110" s="271">
        <v>327178.8</v>
      </c>
      <c r="J110" s="5"/>
      <c r="K110" s="283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</row>
    <row r="111" spans="2:39" ht="15" customHeight="1" x14ac:dyDescent="0.15">
      <c r="B111" s="277" t="s">
        <v>269</v>
      </c>
      <c r="C111" s="266" t="s">
        <v>269</v>
      </c>
      <c r="D111" s="267" t="s">
        <v>269</v>
      </c>
      <c r="E111" s="266" t="s">
        <v>269</v>
      </c>
      <c r="F111" s="269">
        <v>-802000.59000000008</v>
      </c>
      <c r="G111" s="269">
        <v>-1569028.7999999991</v>
      </c>
      <c r="H111" s="269">
        <v>-1420173.0100000002</v>
      </c>
      <c r="I111" s="269">
        <v>1017705.6600000004</v>
      </c>
      <c r="J111" s="5"/>
      <c r="K111" s="283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</row>
    <row r="112" spans="2:39" ht="15" customHeight="1" x14ac:dyDescent="0.15">
      <c r="B112" s="277"/>
      <c r="C112" s="270" t="s">
        <v>270</v>
      </c>
      <c r="D112" s="270"/>
      <c r="E112" s="270"/>
      <c r="F112" s="271">
        <v>-802000.59000000008</v>
      </c>
      <c r="G112" s="271">
        <v>-1569028.7999999991</v>
      </c>
      <c r="H112" s="271">
        <v>-1420173.0100000002</v>
      </c>
      <c r="I112" s="271">
        <v>1017705.6600000004</v>
      </c>
      <c r="J112" s="5"/>
      <c r="K112" s="283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</row>
    <row r="113" spans="2:39" ht="15" customHeight="1" x14ac:dyDescent="0.15">
      <c r="B113" s="278" t="s">
        <v>121</v>
      </c>
      <c r="C113" s="281"/>
      <c r="D113" s="281"/>
      <c r="E113" s="281"/>
      <c r="F113" s="272">
        <v>-1989308.0499999998</v>
      </c>
      <c r="G113" s="272">
        <v>-1640050.8699999989</v>
      </c>
      <c r="H113" s="272">
        <v>-2850165.51</v>
      </c>
      <c r="I113" s="272">
        <v>1192119.8500000008</v>
      </c>
      <c r="J113" s="5"/>
      <c r="K113" s="283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</row>
    <row r="114" spans="2:39" ht="15" customHeight="1" x14ac:dyDescent="0.15">
      <c r="B114" s="279"/>
      <c r="D114" s="5"/>
      <c r="E114" s="5"/>
      <c r="F114" s="5"/>
      <c r="G114" s="5"/>
      <c r="H114" s="5"/>
      <c r="I114" s="5"/>
      <c r="J114" s="5"/>
      <c r="K114" s="283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</row>
    <row r="115" spans="2:39" ht="15" customHeight="1" x14ac:dyDescent="0.15">
      <c r="B115" s="279"/>
      <c r="D115" s="5"/>
      <c r="E115" s="5"/>
      <c r="F115" s="5"/>
      <c r="G115" s="5"/>
      <c r="H115" s="5"/>
      <c r="I115" s="5"/>
      <c r="J115" s="5"/>
      <c r="K115" s="283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</row>
    <row r="116" spans="2:39" ht="15" customHeight="1" x14ac:dyDescent="0.15">
      <c r="B116" s="279"/>
      <c r="D116" s="5"/>
      <c r="E116" s="5"/>
      <c r="F116" s="5"/>
      <c r="G116" s="5"/>
      <c r="H116" s="5"/>
      <c r="I116" s="5"/>
      <c r="J116" s="5"/>
      <c r="K116" s="283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</row>
    <row r="117" spans="2:39" ht="15" customHeight="1" x14ac:dyDescent="0.15">
      <c r="B117" s="279"/>
      <c r="D117" s="5"/>
      <c r="E117" s="5"/>
      <c r="F117" s="5"/>
      <c r="G117" s="5"/>
      <c r="H117" s="5"/>
      <c r="I117" s="5"/>
      <c r="J117" s="5"/>
      <c r="K117" s="283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</row>
    <row r="118" spans="2:39" ht="15" customHeight="1" x14ac:dyDescent="0.15">
      <c r="B118" s="279"/>
      <c r="D118" s="5"/>
      <c r="E118" s="5"/>
      <c r="F118" s="5"/>
      <c r="G118" s="5"/>
      <c r="H118" s="5"/>
      <c r="I118" s="5"/>
      <c r="J118" s="5"/>
      <c r="K118" s="283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</row>
    <row r="119" spans="2:39" ht="15" customHeight="1" x14ac:dyDescent="0.15">
      <c r="B119" s="279"/>
      <c r="D119" s="5"/>
      <c r="E119" s="5"/>
      <c r="F119" s="5"/>
      <c r="G119" s="5"/>
      <c r="H119" s="5"/>
      <c r="I119" s="5"/>
      <c r="J119" s="5"/>
      <c r="K119" s="283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</row>
    <row r="120" spans="2:39" ht="15" customHeight="1" x14ac:dyDescent="0.15">
      <c r="B120" s="279"/>
      <c r="D120" s="5"/>
      <c r="E120" s="5"/>
      <c r="F120" s="5"/>
      <c r="G120" s="5"/>
      <c r="H120" s="5"/>
      <c r="I120" s="5"/>
      <c r="J120" s="5"/>
      <c r="K120" s="283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</row>
    <row r="121" spans="2:39" ht="15" customHeight="1" x14ac:dyDescent="0.15">
      <c r="B121" s="279"/>
      <c r="D121" s="5"/>
      <c r="E121" s="5"/>
      <c r="F121" s="5"/>
      <c r="G121" s="5"/>
      <c r="H121" s="5"/>
      <c r="I121" s="5"/>
      <c r="J121" s="5"/>
      <c r="K121" s="283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</row>
    <row r="122" spans="2:39" ht="15" customHeight="1" x14ac:dyDescent="0.15">
      <c r="B122" s="279"/>
      <c r="D122" s="5"/>
      <c r="E122" s="5"/>
      <c r="F122" s="5"/>
      <c r="G122" s="5"/>
      <c r="H122" s="5"/>
      <c r="I122" s="5"/>
      <c r="J122" s="5"/>
      <c r="K122" s="283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</row>
    <row r="123" spans="2:39" ht="15" customHeight="1" x14ac:dyDescent="0.15">
      <c r="B123" s="279"/>
      <c r="D123" s="5"/>
      <c r="E123" s="5"/>
      <c r="F123" s="5"/>
      <c r="G123" s="5"/>
      <c r="H123" s="5"/>
      <c r="I123" s="5"/>
      <c r="J123" s="5"/>
      <c r="K123" s="283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</row>
    <row r="124" spans="2:39" ht="15" customHeight="1" x14ac:dyDescent="0.15">
      <c r="B124" s="279"/>
      <c r="D124" s="5"/>
      <c r="E124" s="5"/>
      <c r="F124" s="5"/>
      <c r="G124" s="5"/>
      <c r="H124" s="5"/>
      <c r="I124" s="5"/>
      <c r="J124" s="5"/>
      <c r="K124" s="283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</row>
    <row r="125" spans="2:39" ht="15" customHeight="1" x14ac:dyDescent="0.15">
      <c r="B125" s="279"/>
      <c r="D125" s="5"/>
      <c r="E125" s="5"/>
      <c r="F125" s="5"/>
      <c r="G125" s="5"/>
      <c r="H125" s="5"/>
      <c r="I125" s="5"/>
      <c r="J125" s="5"/>
      <c r="K125" s="283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</row>
    <row r="126" spans="2:39" ht="15" customHeight="1" x14ac:dyDescent="0.15">
      <c r="B126" s="279"/>
      <c r="D126" s="5"/>
      <c r="E126" s="5"/>
      <c r="F126" s="5"/>
      <c r="G126" s="5"/>
      <c r="H126" s="5"/>
      <c r="I126" s="5"/>
      <c r="J126" s="5"/>
      <c r="K126" s="283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</row>
    <row r="127" spans="2:39" ht="15" customHeight="1" x14ac:dyDescent="0.15">
      <c r="B127" s="279"/>
      <c r="D127" s="5"/>
      <c r="E127" s="5"/>
      <c r="F127" s="5"/>
      <c r="G127" s="5"/>
      <c r="H127" s="5"/>
      <c r="I127" s="5"/>
      <c r="J127" s="5"/>
      <c r="K127" s="283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</row>
    <row r="128" spans="2:39" ht="15" customHeight="1" x14ac:dyDescent="0.15">
      <c r="B128" s="279"/>
      <c r="D128" s="5"/>
      <c r="E128" s="5"/>
      <c r="F128" s="5"/>
      <c r="G128" s="5"/>
      <c r="H128" s="5"/>
      <c r="I128" s="5"/>
      <c r="J128" s="5"/>
      <c r="K128" s="283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</row>
    <row r="129" spans="2:39" ht="15" customHeight="1" x14ac:dyDescent="0.15">
      <c r="B129" s="279"/>
      <c r="D129" s="5"/>
      <c r="E129" s="5"/>
      <c r="F129" s="5"/>
      <c r="G129" s="5"/>
      <c r="H129" s="5"/>
      <c r="I129" s="5"/>
      <c r="J129" s="5"/>
      <c r="K129" s="283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</row>
    <row r="130" spans="2:39" ht="15" customHeight="1" x14ac:dyDescent="0.15">
      <c r="B130" s="279"/>
      <c r="D130" s="5"/>
      <c r="E130" s="5"/>
      <c r="F130" s="5"/>
      <c r="G130" s="5"/>
      <c r="H130" s="5"/>
      <c r="I130" s="5"/>
      <c r="J130" s="5"/>
      <c r="K130" s="283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</row>
    <row r="131" spans="2:39" ht="15" customHeight="1" x14ac:dyDescent="0.15">
      <c r="B131" s="279"/>
      <c r="D131" s="5"/>
      <c r="E131" s="5"/>
      <c r="F131" s="5"/>
      <c r="G131" s="5"/>
      <c r="H131" s="5"/>
      <c r="I131" s="5"/>
      <c r="J131" s="5"/>
      <c r="K131" s="283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</row>
    <row r="132" spans="2:39" ht="15" customHeight="1" x14ac:dyDescent="0.15">
      <c r="B132" s="279"/>
      <c r="D132" s="5"/>
      <c r="E132" s="5"/>
      <c r="F132" s="5"/>
      <c r="G132" s="5"/>
      <c r="H132" s="5"/>
      <c r="I132" s="5"/>
      <c r="J132" s="5"/>
      <c r="K132" s="283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</row>
    <row r="133" spans="2:39" ht="15" customHeight="1" x14ac:dyDescent="0.15">
      <c r="B133" s="279"/>
      <c r="D133" s="5"/>
      <c r="E133" s="5"/>
      <c r="F133" s="5"/>
      <c r="G133" s="5"/>
      <c r="H133" s="5"/>
      <c r="I133" s="5"/>
      <c r="J133" s="5"/>
      <c r="K133" s="283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</row>
    <row r="134" spans="2:39" ht="15" customHeight="1" x14ac:dyDescent="0.15">
      <c r="B134" s="279"/>
      <c r="D134" s="5"/>
      <c r="E134" s="5"/>
      <c r="F134" s="5"/>
      <c r="G134" s="5"/>
      <c r="H134" s="5"/>
      <c r="I134" s="5"/>
      <c r="J134" s="5"/>
      <c r="K134" s="283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</row>
    <row r="135" spans="2:39" ht="15" customHeight="1" x14ac:dyDescent="0.15">
      <c r="B135" s="279"/>
      <c r="D135" s="5"/>
      <c r="E135" s="5"/>
      <c r="F135" s="5"/>
      <c r="G135" s="5"/>
      <c r="H135" s="5"/>
      <c r="I135" s="5"/>
      <c r="J135" s="5"/>
      <c r="K135" s="283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</row>
    <row r="136" spans="2:39" ht="15" customHeight="1" x14ac:dyDescent="0.15">
      <c r="B136" s="279"/>
      <c r="D136" s="5"/>
      <c r="E136" s="5"/>
      <c r="F136" s="5"/>
      <c r="G136" s="5"/>
      <c r="H136" s="5"/>
      <c r="I136" s="5"/>
      <c r="J136" s="5"/>
      <c r="K136" s="283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</row>
    <row r="137" spans="2:39" ht="15" customHeight="1" x14ac:dyDescent="0.15">
      <c r="B137" s="279"/>
      <c r="D137" s="5"/>
      <c r="E137" s="5"/>
      <c r="F137" s="5"/>
      <c r="G137" s="5"/>
      <c r="H137" s="5"/>
      <c r="I137" s="5"/>
      <c r="J137" s="5"/>
      <c r="K137" s="283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</row>
    <row r="138" spans="2:39" ht="15" customHeight="1" x14ac:dyDescent="0.15">
      <c r="B138" s="279"/>
      <c r="D138" s="5"/>
      <c r="E138" s="5"/>
      <c r="F138" s="5"/>
      <c r="G138" s="5"/>
      <c r="H138" s="5"/>
      <c r="I138" s="5"/>
      <c r="J138" s="5"/>
      <c r="K138" s="283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</row>
    <row r="139" spans="2:39" ht="15" customHeight="1" x14ac:dyDescent="0.15">
      <c r="B139" s="279"/>
      <c r="D139" s="5"/>
      <c r="E139" s="5"/>
      <c r="F139" s="5"/>
      <c r="G139" s="5"/>
      <c r="H139" s="5"/>
      <c r="I139" s="5"/>
      <c r="J139" s="5"/>
      <c r="K139" s="283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</row>
    <row r="140" spans="2:39" ht="15" customHeight="1" x14ac:dyDescent="0.15">
      <c r="B140" s="279"/>
      <c r="D140" s="5"/>
      <c r="E140" s="5"/>
      <c r="F140" s="5"/>
      <c r="G140" s="5"/>
      <c r="H140" s="5"/>
      <c r="I140" s="5"/>
      <c r="J140" s="5"/>
      <c r="K140" s="283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</row>
    <row r="141" spans="2:39" ht="15" customHeight="1" x14ac:dyDescent="0.15">
      <c r="B141" s="279"/>
      <c r="D141" s="5"/>
      <c r="E141" s="5"/>
      <c r="F141" s="5"/>
      <c r="G141" s="5"/>
      <c r="H141" s="5"/>
      <c r="I141" s="5"/>
      <c r="J141" s="5"/>
      <c r="K141" s="283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</row>
    <row r="142" spans="2:39" ht="15" customHeight="1" x14ac:dyDescent="0.15">
      <c r="B142" s="279"/>
      <c r="D142" s="5"/>
      <c r="E142" s="5"/>
      <c r="F142" s="5"/>
      <c r="G142" s="5"/>
      <c r="H142" s="5"/>
      <c r="I142" s="5"/>
      <c r="J142" s="5"/>
      <c r="K142" s="283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</row>
    <row r="143" spans="2:39" ht="15" customHeight="1" x14ac:dyDescent="0.15">
      <c r="B143" s="279"/>
      <c r="D143" s="5"/>
      <c r="E143" s="5"/>
      <c r="F143" s="5"/>
      <c r="G143" s="5"/>
      <c r="H143" s="5"/>
      <c r="I143" s="5"/>
      <c r="J143" s="5"/>
      <c r="K143" s="283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</row>
    <row r="144" spans="2:39" ht="15" customHeight="1" x14ac:dyDescent="0.15">
      <c r="B144" s="279"/>
      <c r="D144" s="5"/>
      <c r="E144" s="5"/>
      <c r="F144" s="5"/>
      <c r="G144" s="5"/>
      <c r="H144" s="5"/>
      <c r="I144" s="5"/>
      <c r="J144" s="5"/>
      <c r="K144" s="283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</row>
    <row r="145" spans="2:39" ht="15" customHeight="1" x14ac:dyDescent="0.15">
      <c r="B145" s="279"/>
      <c r="D145" s="5"/>
      <c r="E145" s="5"/>
      <c r="F145" s="5"/>
      <c r="G145" s="5"/>
      <c r="H145" s="5"/>
      <c r="I145" s="5"/>
      <c r="J145" s="5"/>
      <c r="K145" s="283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</row>
    <row r="146" spans="2:39" ht="15" customHeight="1" x14ac:dyDescent="0.15">
      <c r="B146" s="279"/>
      <c r="D146" s="5"/>
      <c r="E146" s="5"/>
      <c r="F146" s="5"/>
      <c r="G146" s="5"/>
      <c r="H146" s="5"/>
      <c r="I146" s="5"/>
      <c r="J146" s="5"/>
      <c r="K146" s="283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</row>
    <row r="147" spans="2:39" ht="15" customHeight="1" x14ac:dyDescent="0.15">
      <c r="B147" s="279"/>
      <c r="D147" s="5"/>
      <c r="E147" s="5"/>
      <c r="F147" s="5"/>
      <c r="G147" s="5"/>
      <c r="H147" s="5"/>
      <c r="I147" s="5"/>
      <c r="J147" s="5"/>
      <c r="K147" s="283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</row>
    <row r="148" spans="2:39" ht="15" customHeight="1" x14ac:dyDescent="0.15">
      <c r="B148" s="279"/>
      <c r="D148" s="5"/>
      <c r="E148" s="5"/>
      <c r="F148" s="5"/>
      <c r="G148" s="5"/>
      <c r="H148" s="5"/>
      <c r="I148" s="5"/>
      <c r="J148" s="5"/>
      <c r="K148" s="283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</row>
    <row r="149" spans="2:39" ht="15" customHeight="1" x14ac:dyDescent="0.15">
      <c r="B149" s="279"/>
      <c r="D149" s="5"/>
      <c r="E149" s="5"/>
      <c r="F149" s="5"/>
      <c r="G149" s="5"/>
      <c r="H149" s="5"/>
      <c r="I149" s="5"/>
      <c r="J149" s="5"/>
      <c r="K149" s="283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</row>
    <row r="150" spans="2:39" ht="15" customHeight="1" x14ac:dyDescent="0.15">
      <c r="B150" s="279"/>
      <c r="D150" s="5"/>
      <c r="E150" s="5"/>
      <c r="F150" s="5"/>
      <c r="G150" s="5"/>
      <c r="H150" s="5"/>
      <c r="I150" s="5"/>
      <c r="J150" s="5"/>
      <c r="K150" s="283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</row>
    <row r="151" spans="2:39" ht="15" customHeight="1" x14ac:dyDescent="0.15">
      <c r="B151" s="279"/>
      <c r="D151" s="5"/>
      <c r="E151" s="5"/>
      <c r="F151" s="5"/>
      <c r="G151" s="5"/>
      <c r="H151" s="5"/>
      <c r="I151" s="5"/>
      <c r="J151" s="5"/>
      <c r="K151" s="283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</row>
    <row r="152" spans="2:39" ht="15" customHeight="1" x14ac:dyDescent="0.15">
      <c r="B152" s="279"/>
      <c r="D152" s="5"/>
      <c r="E152" s="5"/>
      <c r="F152" s="5"/>
      <c r="G152" s="5"/>
      <c r="H152" s="5"/>
      <c r="I152" s="5"/>
      <c r="J152" s="5"/>
      <c r="K152" s="283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</row>
    <row r="153" spans="2:39" ht="15" customHeight="1" x14ac:dyDescent="0.15">
      <c r="B153" s="279"/>
      <c r="D153" s="5"/>
      <c r="E153" s="5"/>
      <c r="F153" s="5"/>
      <c r="G153" s="5"/>
      <c r="H153" s="5"/>
      <c r="I153" s="5"/>
      <c r="J153" s="5"/>
      <c r="K153" s="283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</row>
    <row r="154" spans="2:39" ht="15" customHeight="1" x14ac:dyDescent="0.15">
      <c r="B154" s="279"/>
      <c r="D154" s="5"/>
      <c r="E154" s="5"/>
      <c r="F154" s="5"/>
      <c r="G154" s="5"/>
      <c r="H154" s="5"/>
      <c r="I154" s="5"/>
      <c r="J154" s="5"/>
      <c r="K154" s="283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</row>
    <row r="155" spans="2:39" ht="15" customHeight="1" x14ac:dyDescent="0.15">
      <c r="B155" s="279"/>
      <c r="D155" s="5"/>
      <c r="E155" s="5"/>
      <c r="F155" s="5"/>
      <c r="G155" s="5"/>
      <c r="H155" s="5"/>
      <c r="I155" s="5"/>
      <c r="J155" s="5"/>
      <c r="K155" s="283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</row>
    <row r="156" spans="2:39" ht="15" customHeight="1" x14ac:dyDescent="0.15">
      <c r="B156" s="279"/>
      <c r="D156" s="5"/>
      <c r="E156" s="5"/>
      <c r="F156" s="5"/>
      <c r="G156" s="5"/>
      <c r="H156" s="5"/>
      <c r="I156" s="5"/>
      <c r="J156" s="5"/>
      <c r="K156" s="283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</row>
    <row r="157" spans="2:39" ht="15" customHeight="1" x14ac:dyDescent="0.15">
      <c r="B157" s="279"/>
      <c r="D157" s="5"/>
      <c r="E157" s="5"/>
      <c r="F157" s="5"/>
      <c r="G157" s="5"/>
      <c r="H157" s="5"/>
      <c r="I157" s="5"/>
      <c r="J157" s="5"/>
      <c r="K157" s="283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</row>
    <row r="158" spans="2:39" ht="15" customHeight="1" x14ac:dyDescent="0.15">
      <c r="B158" s="279"/>
      <c r="D158" s="5"/>
      <c r="E158" s="5"/>
      <c r="F158" s="5"/>
      <c r="G158" s="5"/>
      <c r="H158" s="5"/>
      <c r="I158" s="5"/>
      <c r="J158" s="5"/>
      <c r="K158" s="283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</row>
    <row r="159" spans="2:39" ht="15" customHeight="1" x14ac:dyDescent="0.15">
      <c r="B159" s="279"/>
      <c r="D159" s="5"/>
      <c r="E159" s="5"/>
      <c r="F159" s="5"/>
      <c r="G159" s="5"/>
      <c r="H159" s="5"/>
      <c r="I159" s="5"/>
      <c r="J159" s="5"/>
      <c r="K159" s="283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</row>
    <row r="160" spans="2:39" ht="15" customHeight="1" x14ac:dyDescent="0.15">
      <c r="B160" s="279"/>
      <c r="D160" s="5"/>
      <c r="E160" s="5"/>
      <c r="F160" s="5"/>
      <c r="G160" s="5"/>
      <c r="H160" s="5"/>
      <c r="I160" s="5"/>
      <c r="J160" s="5"/>
      <c r="K160" s="283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</row>
    <row r="161" spans="2:39" ht="15" customHeight="1" x14ac:dyDescent="0.15">
      <c r="B161" s="279"/>
      <c r="D161" s="5"/>
      <c r="E161" s="5"/>
      <c r="F161" s="5"/>
      <c r="G161" s="5"/>
      <c r="H161" s="5"/>
      <c r="I161" s="5"/>
      <c r="J161" s="5"/>
      <c r="K161" s="283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</row>
    <row r="162" spans="2:39" ht="15" customHeight="1" x14ac:dyDescent="0.15">
      <c r="B162" s="279"/>
      <c r="D162" s="5"/>
      <c r="E162" s="5"/>
      <c r="F162" s="5"/>
      <c r="G162" s="5"/>
      <c r="H162" s="5"/>
      <c r="I162" s="5"/>
      <c r="J162" s="5"/>
      <c r="K162" s="283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</row>
    <row r="163" spans="2:39" ht="15" customHeight="1" x14ac:dyDescent="0.15">
      <c r="B163" s="279"/>
      <c r="D163" s="5"/>
      <c r="E163" s="5"/>
      <c r="F163" s="5"/>
      <c r="G163" s="5"/>
      <c r="H163" s="5"/>
      <c r="I163" s="5"/>
      <c r="J163" s="5"/>
      <c r="K163" s="283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</row>
    <row r="164" spans="2:39" ht="15" customHeight="1" x14ac:dyDescent="0.15">
      <c r="B164" s="279"/>
      <c r="D164" s="5"/>
      <c r="E164" s="5"/>
      <c r="F164" s="5"/>
      <c r="G164" s="5"/>
      <c r="H164" s="5"/>
      <c r="I164" s="5"/>
      <c r="J164" s="5"/>
      <c r="K164" s="283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</row>
    <row r="165" spans="2:39" ht="15" customHeight="1" x14ac:dyDescent="0.15">
      <c r="B165" s="279"/>
      <c r="D165" s="5"/>
      <c r="E165" s="5"/>
      <c r="F165" s="5"/>
      <c r="G165" s="5"/>
      <c r="H165" s="5"/>
      <c r="I165" s="5"/>
      <c r="J165" s="5"/>
      <c r="K165" s="283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</row>
    <row r="166" spans="2:39" ht="15" customHeight="1" x14ac:dyDescent="0.15">
      <c r="B166" s="279"/>
      <c r="D166" s="5"/>
      <c r="E166" s="5"/>
      <c r="F166" s="5"/>
      <c r="G166" s="5"/>
      <c r="H166" s="5"/>
      <c r="I166" s="5"/>
      <c r="J166" s="5"/>
      <c r="K166" s="283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</row>
    <row r="167" spans="2:39" ht="15" customHeight="1" x14ac:dyDescent="0.15">
      <c r="B167" s="279"/>
      <c r="D167" s="5"/>
      <c r="E167" s="5"/>
      <c r="F167" s="5"/>
      <c r="G167" s="5"/>
      <c r="H167" s="5"/>
      <c r="I167" s="5"/>
      <c r="J167" s="5"/>
      <c r="K167" s="283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</row>
    <row r="168" spans="2:39" ht="15" customHeight="1" x14ac:dyDescent="0.15">
      <c r="B168" s="279"/>
      <c r="D168" s="5"/>
      <c r="E168" s="5"/>
      <c r="F168" s="5"/>
      <c r="G168" s="5"/>
      <c r="H168" s="5"/>
      <c r="I168" s="5"/>
      <c r="J168" s="5"/>
      <c r="K168" s="283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</row>
    <row r="169" spans="2:39" ht="15" customHeight="1" x14ac:dyDescent="0.15">
      <c r="B169" s="279"/>
      <c r="D169" s="5"/>
      <c r="E169" s="5"/>
      <c r="F169" s="5"/>
      <c r="G169" s="5"/>
      <c r="H169" s="5"/>
      <c r="I169" s="5"/>
      <c r="J169" s="5"/>
      <c r="K169" s="283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</row>
    <row r="170" spans="2:39" ht="15" customHeight="1" x14ac:dyDescent="0.15">
      <c r="B170" s="279"/>
      <c r="D170" s="5"/>
      <c r="E170" s="5"/>
      <c r="F170" s="5"/>
      <c r="G170" s="5"/>
      <c r="H170" s="5"/>
      <c r="I170" s="5"/>
      <c r="J170" s="5"/>
      <c r="K170" s="283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</row>
    <row r="171" spans="2:39" ht="15" customHeight="1" x14ac:dyDescent="0.15">
      <c r="B171" s="279"/>
      <c r="D171" s="5"/>
      <c r="E171" s="5"/>
      <c r="F171" s="5"/>
      <c r="G171" s="5"/>
      <c r="H171" s="5"/>
      <c r="I171" s="5"/>
      <c r="J171" s="5"/>
      <c r="K171" s="283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</row>
    <row r="172" spans="2:39" ht="15" customHeight="1" x14ac:dyDescent="0.15">
      <c r="B172" s="279"/>
      <c r="D172" s="5"/>
      <c r="E172" s="5"/>
      <c r="F172" s="5"/>
      <c r="G172" s="5"/>
      <c r="H172" s="5"/>
      <c r="I172" s="5"/>
      <c r="J172" s="5"/>
      <c r="K172" s="283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</row>
    <row r="173" spans="2:39" ht="15" customHeight="1" x14ac:dyDescent="0.15">
      <c r="B173" s="279"/>
      <c r="D173" s="5"/>
      <c r="E173" s="5"/>
      <c r="F173" s="5"/>
      <c r="G173" s="5"/>
      <c r="H173" s="5"/>
      <c r="I173" s="5"/>
      <c r="J173" s="5"/>
      <c r="K173" s="283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</row>
    <row r="174" spans="2:39" ht="15" customHeight="1" x14ac:dyDescent="0.15">
      <c r="B174" s="279"/>
      <c r="D174" s="5"/>
      <c r="E174" s="5"/>
      <c r="F174" s="5"/>
      <c r="G174" s="5"/>
      <c r="H174" s="5"/>
      <c r="I174" s="5"/>
      <c r="J174" s="5"/>
      <c r="K174" s="283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</row>
    <row r="175" spans="2:39" ht="15" customHeight="1" x14ac:dyDescent="0.15">
      <c r="B175" s="279"/>
      <c r="D175" s="5"/>
      <c r="E175" s="5"/>
      <c r="F175" s="5"/>
      <c r="G175" s="5"/>
      <c r="H175" s="5"/>
      <c r="I175" s="5"/>
      <c r="J175" s="5"/>
      <c r="K175" s="283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</row>
    <row r="176" spans="2:39" ht="15" customHeight="1" x14ac:dyDescent="0.15">
      <c r="B176" s="279"/>
      <c r="D176" s="5"/>
      <c r="E176" s="5"/>
      <c r="F176" s="5"/>
      <c r="G176" s="5"/>
      <c r="H176" s="5"/>
      <c r="I176" s="5"/>
      <c r="J176" s="5"/>
      <c r="K176" s="283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</row>
    <row r="177" spans="2:39" ht="15" customHeight="1" x14ac:dyDescent="0.15">
      <c r="B177" s="279"/>
      <c r="D177" s="5"/>
      <c r="E177" s="5"/>
      <c r="F177" s="5"/>
      <c r="G177" s="5"/>
      <c r="H177" s="5"/>
      <c r="I177" s="5"/>
      <c r="J177" s="5"/>
      <c r="K177" s="283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</row>
    <row r="178" spans="2:39" ht="15" customHeight="1" x14ac:dyDescent="0.15">
      <c r="B178" s="279"/>
      <c r="D178" s="5"/>
      <c r="E178" s="5"/>
      <c r="F178" s="5"/>
      <c r="G178" s="5"/>
      <c r="H178" s="5"/>
      <c r="I178" s="5"/>
      <c r="J178" s="5"/>
      <c r="K178" s="283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</row>
    <row r="179" spans="2:39" ht="15" customHeight="1" x14ac:dyDescent="0.15">
      <c r="B179" s="279"/>
      <c r="D179" s="5"/>
      <c r="E179" s="5"/>
      <c r="F179" s="5"/>
      <c r="G179" s="5"/>
      <c r="H179" s="5"/>
      <c r="I179" s="5"/>
      <c r="J179" s="5"/>
      <c r="K179" s="283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</row>
    <row r="180" spans="2:39" ht="15" customHeight="1" x14ac:dyDescent="0.15">
      <c r="B180" s="279"/>
      <c r="D180" s="5"/>
      <c r="E180" s="5"/>
      <c r="F180" s="5"/>
      <c r="G180" s="5"/>
      <c r="H180" s="5"/>
      <c r="I180" s="5"/>
      <c r="J180" s="5"/>
      <c r="K180" s="283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</row>
    <row r="181" spans="2:39" ht="15" customHeight="1" x14ac:dyDescent="0.15">
      <c r="B181" s="279"/>
      <c r="D181" s="5"/>
      <c r="E181" s="5"/>
      <c r="F181" s="5"/>
      <c r="G181" s="5"/>
      <c r="H181" s="5"/>
      <c r="I181" s="5"/>
      <c r="J181" s="5"/>
      <c r="K181" s="283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</row>
    <row r="182" spans="2:39" ht="15" customHeight="1" x14ac:dyDescent="0.15">
      <c r="B182" s="279"/>
      <c r="D182" s="5"/>
      <c r="E182" s="5"/>
      <c r="F182" s="5"/>
      <c r="G182" s="5"/>
      <c r="H182" s="5"/>
      <c r="I182" s="5"/>
      <c r="J182" s="5"/>
      <c r="K182" s="283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</row>
    <row r="183" spans="2:39" ht="15" customHeight="1" x14ac:dyDescent="0.15">
      <c r="B183" s="279"/>
      <c r="D183" s="5"/>
      <c r="E183" s="5"/>
      <c r="F183" s="5"/>
      <c r="G183" s="5"/>
      <c r="H183" s="5"/>
      <c r="I183" s="5"/>
      <c r="J183" s="5"/>
      <c r="K183" s="283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</row>
    <row r="184" spans="2:39" ht="15" customHeight="1" x14ac:dyDescent="0.15">
      <c r="B184" s="279"/>
      <c r="D184" s="5"/>
      <c r="E184" s="5"/>
      <c r="F184" s="5"/>
      <c r="G184" s="5"/>
      <c r="H184" s="5"/>
      <c r="I184" s="5"/>
      <c r="J184" s="5"/>
      <c r="K184" s="283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</row>
    <row r="185" spans="2:39" ht="15" customHeight="1" x14ac:dyDescent="0.15">
      <c r="B185" s="279"/>
      <c r="D185" s="5"/>
      <c r="E185" s="5"/>
      <c r="F185" s="5"/>
      <c r="G185" s="5"/>
      <c r="H185" s="5"/>
      <c r="I185" s="5"/>
      <c r="J185" s="5"/>
      <c r="K185" s="283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</row>
    <row r="186" spans="2:39" ht="15" customHeight="1" x14ac:dyDescent="0.15">
      <c r="B186" s="279"/>
      <c r="D186" s="5"/>
      <c r="E186" s="5"/>
      <c r="F186" s="5"/>
      <c r="G186" s="5"/>
      <c r="H186" s="5"/>
      <c r="I186" s="5"/>
      <c r="J186" s="5"/>
      <c r="K186" s="283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</row>
    <row r="187" spans="2:39" ht="15" customHeight="1" x14ac:dyDescent="0.15">
      <c r="B187" s="279"/>
      <c r="D187" s="5"/>
      <c r="E187" s="5"/>
      <c r="F187" s="5"/>
      <c r="G187" s="5"/>
      <c r="H187" s="5"/>
      <c r="I187" s="5"/>
      <c r="J187" s="5"/>
      <c r="K187" s="283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</row>
    <row r="188" spans="2:39" ht="15" customHeight="1" x14ac:dyDescent="0.15">
      <c r="B188" s="279"/>
      <c r="D188" s="5"/>
      <c r="E188" s="5"/>
      <c r="F188" s="5"/>
      <c r="G188" s="5"/>
      <c r="H188" s="5"/>
      <c r="I188" s="5"/>
      <c r="J188" s="5"/>
      <c r="K188" s="283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</row>
    <row r="189" spans="2:39" ht="15" customHeight="1" x14ac:dyDescent="0.15">
      <c r="B189" s="279"/>
      <c r="D189" s="5"/>
      <c r="E189" s="5"/>
      <c r="F189" s="5"/>
      <c r="G189" s="5"/>
      <c r="H189" s="5"/>
      <c r="I189" s="5"/>
      <c r="J189" s="5"/>
      <c r="K189" s="283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</row>
    <row r="190" spans="2:39" ht="15" customHeight="1" x14ac:dyDescent="0.15">
      <c r="B190" s="279"/>
      <c r="D190" s="5"/>
      <c r="E190" s="5"/>
      <c r="F190" s="5"/>
      <c r="G190" s="5"/>
      <c r="H190" s="5"/>
      <c r="I190" s="5"/>
      <c r="J190" s="5"/>
      <c r="K190" s="283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</row>
    <row r="191" spans="2:39" ht="15" customHeight="1" x14ac:dyDescent="0.15">
      <c r="B191" s="279"/>
      <c r="D191" s="5"/>
      <c r="E191" s="5"/>
      <c r="F191" s="5"/>
      <c r="G191" s="5"/>
      <c r="H191" s="5"/>
      <c r="I191" s="5"/>
      <c r="J191" s="5"/>
      <c r="K191" s="283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</row>
    <row r="192" spans="2:39" ht="15" customHeight="1" x14ac:dyDescent="0.15">
      <c r="B192" s="279"/>
      <c r="D192" s="5"/>
      <c r="E192" s="5"/>
      <c r="F192" s="5"/>
      <c r="G192" s="5"/>
      <c r="H192" s="5"/>
      <c r="I192" s="5"/>
      <c r="J192" s="5"/>
      <c r="K192" s="283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</row>
    <row r="193" spans="2:39" ht="15" customHeight="1" x14ac:dyDescent="0.15">
      <c r="B193" s="279"/>
      <c r="D193" s="5"/>
      <c r="E193" s="5"/>
      <c r="F193" s="5"/>
      <c r="G193" s="5"/>
      <c r="H193" s="5"/>
      <c r="I193" s="5"/>
      <c r="J193" s="5"/>
      <c r="K193" s="283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</row>
    <row r="194" spans="2:39" ht="15" customHeight="1" x14ac:dyDescent="0.15">
      <c r="B194" s="279"/>
      <c r="D194" s="5"/>
      <c r="E194" s="5"/>
      <c r="F194" s="5"/>
      <c r="G194" s="5"/>
      <c r="H194" s="5"/>
      <c r="I194" s="5"/>
      <c r="J194" s="5"/>
      <c r="K194" s="283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</row>
    <row r="195" spans="2:39" ht="15" customHeight="1" x14ac:dyDescent="0.15">
      <c r="B195" s="279"/>
      <c r="D195" s="5"/>
      <c r="E195" s="5"/>
      <c r="F195" s="5"/>
      <c r="G195" s="5"/>
      <c r="H195" s="5"/>
      <c r="I195" s="5"/>
      <c r="J195" s="5"/>
      <c r="K195" s="283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</row>
    <row r="196" spans="2:39" ht="15" customHeight="1" x14ac:dyDescent="0.15">
      <c r="B196" s="279"/>
      <c r="D196" s="5"/>
      <c r="E196" s="5"/>
      <c r="F196" s="5"/>
      <c r="G196" s="5"/>
      <c r="H196" s="5"/>
      <c r="I196" s="5"/>
      <c r="J196" s="5"/>
      <c r="K196" s="283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</row>
    <row r="197" spans="2:39" ht="15" customHeight="1" x14ac:dyDescent="0.15">
      <c r="B197" s="279"/>
      <c r="D197" s="5"/>
      <c r="E197" s="5"/>
      <c r="F197" s="5"/>
      <c r="G197" s="5"/>
      <c r="H197" s="5"/>
      <c r="I197" s="5"/>
      <c r="J197" s="5"/>
      <c r="K197" s="283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</row>
    <row r="198" spans="2:39" ht="15" customHeight="1" x14ac:dyDescent="0.15">
      <c r="B198" s="279"/>
      <c r="D198" s="5"/>
      <c r="E198" s="5"/>
      <c r="F198" s="5"/>
      <c r="G198" s="5"/>
      <c r="H198" s="5"/>
      <c r="I198" s="5"/>
      <c r="J198" s="5"/>
      <c r="K198" s="283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</row>
    <row r="199" spans="2:39" ht="15" customHeight="1" x14ac:dyDescent="0.15">
      <c r="B199" s="279"/>
      <c r="D199" s="5"/>
      <c r="E199" s="5"/>
      <c r="F199" s="5"/>
      <c r="G199" s="5"/>
      <c r="H199" s="5"/>
      <c r="I199" s="5"/>
      <c r="J199" s="5"/>
      <c r="K199" s="283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</row>
    <row r="200" spans="2:39" ht="15" customHeight="1" x14ac:dyDescent="0.15">
      <c r="B200" s="279"/>
      <c r="D200" s="5"/>
      <c r="E200" s="5"/>
      <c r="F200" s="5"/>
      <c r="G200" s="5"/>
      <c r="H200" s="5"/>
      <c r="I200" s="5"/>
      <c r="J200" s="5"/>
      <c r="K200" s="283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</row>
    <row r="201" spans="2:39" ht="15" customHeight="1" x14ac:dyDescent="0.15">
      <c r="B201" s="279"/>
      <c r="D201" s="5"/>
      <c r="E201" s="5"/>
      <c r="F201" s="5"/>
      <c r="G201" s="5"/>
      <c r="H201" s="5"/>
      <c r="I201" s="5"/>
      <c r="J201" s="5"/>
      <c r="K201" s="283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</row>
    <row r="202" spans="2:39" ht="15" customHeight="1" x14ac:dyDescent="0.15">
      <c r="B202" s="279"/>
      <c r="D202" s="5"/>
      <c r="E202" s="5"/>
      <c r="F202" s="5"/>
      <c r="G202" s="5"/>
      <c r="H202" s="5"/>
      <c r="I202" s="5"/>
      <c r="J202" s="5"/>
      <c r="K202" s="283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</row>
    <row r="203" spans="2:39" ht="15" customHeight="1" x14ac:dyDescent="0.15">
      <c r="B203" s="279"/>
      <c r="D203" s="5"/>
      <c r="E203" s="5"/>
      <c r="F203" s="5"/>
      <c r="G203" s="5"/>
      <c r="H203" s="5"/>
      <c r="I203" s="5"/>
      <c r="J203" s="5"/>
      <c r="K203" s="283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</row>
    <row r="204" spans="2:39" ht="15" customHeight="1" x14ac:dyDescent="0.15">
      <c r="B204" s="279"/>
      <c r="D204" s="5"/>
      <c r="E204" s="5"/>
      <c r="F204" s="5"/>
      <c r="G204" s="5"/>
      <c r="H204" s="5"/>
      <c r="I204" s="5"/>
      <c r="J204" s="5"/>
      <c r="K204" s="283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</row>
    <row r="205" spans="2:39" ht="15" customHeight="1" x14ac:dyDescent="0.15">
      <c r="B205" s="279"/>
      <c r="D205" s="5"/>
      <c r="E205" s="5"/>
      <c r="F205" s="5"/>
      <c r="G205" s="5"/>
      <c r="H205" s="5"/>
      <c r="I205" s="5"/>
      <c r="J205" s="5"/>
      <c r="K205" s="283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</row>
    <row r="206" spans="2:39" ht="15" customHeight="1" x14ac:dyDescent="0.15">
      <c r="B206" s="279"/>
      <c r="D206" s="5"/>
      <c r="E206" s="5"/>
      <c r="F206" s="5"/>
      <c r="G206" s="5"/>
      <c r="H206" s="5"/>
      <c r="I206" s="5"/>
      <c r="J206" s="5"/>
      <c r="K206" s="283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</row>
    <row r="207" spans="2:39" ht="15" customHeight="1" x14ac:dyDescent="0.15">
      <c r="B207" s="279"/>
      <c r="D207" s="5"/>
      <c r="E207" s="5"/>
      <c r="F207" s="5"/>
      <c r="G207" s="5"/>
      <c r="H207" s="5"/>
      <c r="I207" s="5"/>
      <c r="J207" s="5"/>
      <c r="K207" s="283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</row>
    <row r="208" spans="2:39" ht="15" customHeight="1" x14ac:dyDescent="0.15">
      <c r="B208" s="279"/>
      <c r="D208" s="5"/>
      <c r="E208" s="5"/>
      <c r="F208" s="5"/>
      <c r="G208" s="5"/>
      <c r="H208" s="5"/>
      <c r="I208" s="5"/>
      <c r="J208" s="5"/>
      <c r="K208" s="283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</row>
    <row r="209" spans="2:39" ht="15" customHeight="1" x14ac:dyDescent="0.15">
      <c r="B209" s="279"/>
      <c r="D209" s="5"/>
      <c r="E209" s="5"/>
      <c r="F209" s="5"/>
      <c r="G209" s="5"/>
      <c r="H209" s="5"/>
      <c r="I209" s="5"/>
      <c r="J209" s="5"/>
      <c r="K209" s="283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</row>
    <row r="210" spans="2:39" ht="15" customHeight="1" x14ac:dyDescent="0.15">
      <c r="B210" s="279"/>
      <c r="D210" s="5"/>
      <c r="E210" s="5"/>
      <c r="F210" s="5"/>
      <c r="G210" s="5"/>
      <c r="H210" s="5"/>
      <c r="I210" s="5"/>
      <c r="J210" s="5"/>
      <c r="K210" s="283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</row>
    <row r="211" spans="2:39" ht="15" customHeight="1" x14ac:dyDescent="0.15">
      <c r="B211" s="279"/>
      <c r="D211" s="5"/>
      <c r="E211" s="5"/>
      <c r="F211" s="5"/>
      <c r="G211" s="5"/>
      <c r="H211" s="5"/>
      <c r="I211" s="5"/>
      <c r="J211" s="5"/>
      <c r="K211" s="283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</row>
    <row r="212" spans="2:39" ht="15" customHeight="1" x14ac:dyDescent="0.15">
      <c r="B212" s="279"/>
      <c r="D212" s="5"/>
      <c r="E212" s="5"/>
      <c r="F212" s="5"/>
      <c r="G212" s="5"/>
      <c r="H212" s="5"/>
      <c r="I212" s="5"/>
      <c r="J212" s="5"/>
      <c r="K212" s="283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</row>
    <row r="213" spans="2:39" ht="15" customHeight="1" x14ac:dyDescent="0.15">
      <c r="B213" s="279"/>
      <c r="D213" s="5"/>
      <c r="E213" s="5"/>
      <c r="F213" s="5"/>
      <c r="G213" s="5"/>
      <c r="H213" s="5"/>
      <c r="I213" s="5"/>
      <c r="J213" s="5"/>
      <c r="K213" s="283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</row>
    <row r="214" spans="2:39" ht="15" customHeight="1" x14ac:dyDescent="0.15">
      <c r="B214" s="279"/>
      <c r="D214" s="5"/>
      <c r="E214" s="5"/>
      <c r="F214" s="5"/>
      <c r="G214" s="5"/>
      <c r="H214" s="5"/>
      <c r="I214" s="5"/>
      <c r="J214" s="5"/>
      <c r="K214" s="283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</row>
    <row r="215" spans="2:39" ht="15" customHeight="1" x14ac:dyDescent="0.15">
      <c r="B215" s="279"/>
      <c r="D215" s="5"/>
      <c r="E215" s="5"/>
      <c r="F215" s="5"/>
      <c r="G215" s="5"/>
      <c r="H215" s="5"/>
      <c r="I215" s="5"/>
      <c r="J215" s="5"/>
      <c r="K215" s="283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</row>
    <row r="216" spans="2:39" ht="15" customHeight="1" x14ac:dyDescent="0.15">
      <c r="B216" s="279"/>
      <c r="D216" s="5"/>
      <c r="E216" s="5"/>
      <c r="F216" s="5"/>
      <c r="G216" s="5"/>
      <c r="H216" s="5"/>
      <c r="I216" s="5"/>
      <c r="J216" s="5"/>
      <c r="K216" s="283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</row>
    <row r="217" spans="2:39" ht="15" customHeight="1" x14ac:dyDescent="0.15">
      <c r="B217" s="279"/>
      <c r="D217" s="5"/>
      <c r="E217" s="5"/>
      <c r="F217" s="5"/>
      <c r="G217" s="5"/>
      <c r="H217" s="5"/>
      <c r="I217" s="5"/>
      <c r="J217" s="5"/>
      <c r="K217" s="283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</row>
    <row r="218" spans="2:39" ht="15" customHeight="1" x14ac:dyDescent="0.15">
      <c r="B218" s="279"/>
      <c r="D218" s="5"/>
      <c r="E218" s="5"/>
      <c r="F218" s="5"/>
      <c r="G218" s="5"/>
      <c r="H218" s="5"/>
      <c r="I218" s="5"/>
      <c r="J218" s="5"/>
      <c r="K218" s="283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</row>
    <row r="219" spans="2:39" ht="15" customHeight="1" x14ac:dyDescent="0.15">
      <c r="B219" s="279"/>
      <c r="D219" s="5"/>
      <c r="E219" s="5"/>
      <c r="F219" s="5"/>
      <c r="G219" s="5"/>
      <c r="H219" s="5"/>
      <c r="I219" s="5"/>
      <c r="J219" s="5"/>
      <c r="K219" s="283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</row>
    <row r="220" spans="2:39" ht="15" customHeight="1" x14ac:dyDescent="0.15">
      <c r="B220" s="279"/>
      <c r="D220" s="5"/>
      <c r="E220" s="5"/>
      <c r="F220" s="5"/>
      <c r="G220" s="5"/>
      <c r="H220" s="5"/>
      <c r="I220" s="5"/>
      <c r="J220" s="5"/>
      <c r="K220" s="283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</row>
    <row r="221" spans="2:39" ht="15" customHeight="1" x14ac:dyDescent="0.15">
      <c r="B221" s="279"/>
      <c r="D221" s="5"/>
      <c r="E221" s="5"/>
      <c r="F221" s="5"/>
      <c r="G221" s="5"/>
      <c r="H221" s="5"/>
      <c r="I221" s="5"/>
      <c r="J221" s="5"/>
      <c r="K221" s="283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</row>
    <row r="222" spans="2:39" ht="15" customHeight="1" x14ac:dyDescent="0.15">
      <c r="B222" s="279"/>
      <c r="D222" s="5"/>
      <c r="E222" s="5"/>
      <c r="F222" s="5"/>
      <c r="G222" s="5"/>
      <c r="H222" s="5"/>
      <c r="I222" s="5"/>
      <c r="J222" s="5"/>
      <c r="K222" s="283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</row>
    <row r="223" spans="2:39" ht="15" customHeight="1" x14ac:dyDescent="0.15">
      <c r="B223" s="279"/>
      <c r="D223" s="5"/>
      <c r="E223" s="5"/>
      <c r="F223" s="5"/>
      <c r="G223" s="5"/>
      <c r="H223" s="5"/>
      <c r="I223" s="5"/>
      <c r="J223" s="5"/>
      <c r="K223" s="283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</row>
    <row r="224" spans="2:39" ht="15" customHeight="1" x14ac:dyDescent="0.15">
      <c r="B224" s="279"/>
      <c r="D224" s="5"/>
      <c r="E224" s="5"/>
      <c r="F224" s="5"/>
      <c r="G224" s="5"/>
      <c r="H224" s="5"/>
      <c r="I224" s="5"/>
      <c r="J224" s="5"/>
      <c r="K224" s="283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</row>
    <row r="225" spans="2:39" ht="15" customHeight="1" x14ac:dyDescent="0.15">
      <c r="B225" s="279"/>
      <c r="D225" s="5"/>
      <c r="E225" s="5"/>
      <c r="F225" s="5"/>
      <c r="G225" s="5"/>
      <c r="H225" s="5"/>
      <c r="I225" s="5"/>
      <c r="J225" s="5"/>
      <c r="K225" s="283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</row>
    <row r="226" spans="2:39" ht="15" customHeight="1" x14ac:dyDescent="0.15">
      <c r="B226" s="279"/>
      <c r="D226" s="5"/>
      <c r="E226" s="5"/>
      <c r="F226" s="5"/>
      <c r="G226" s="5"/>
      <c r="H226" s="5"/>
      <c r="I226" s="5"/>
      <c r="J226" s="5"/>
      <c r="K226" s="283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</row>
    <row r="227" spans="2:39" ht="15" customHeight="1" x14ac:dyDescent="0.15">
      <c r="B227" s="279"/>
      <c r="D227" s="5"/>
      <c r="E227" s="5"/>
      <c r="F227" s="5"/>
      <c r="G227" s="5"/>
      <c r="H227" s="5"/>
      <c r="I227" s="5"/>
      <c r="J227" s="5"/>
      <c r="K227" s="283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</row>
    <row r="228" spans="2:39" ht="15" customHeight="1" x14ac:dyDescent="0.15">
      <c r="B228" s="279"/>
      <c r="D228" s="5"/>
      <c r="E228" s="5"/>
      <c r="F228" s="5"/>
      <c r="G228" s="5"/>
      <c r="H228" s="5"/>
      <c r="I228" s="5"/>
      <c r="J228" s="5"/>
      <c r="K228" s="283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</row>
    <row r="229" spans="2:39" ht="15" customHeight="1" x14ac:dyDescent="0.15">
      <c r="B229" s="279"/>
      <c r="D229" s="5"/>
      <c r="E229" s="5"/>
      <c r="F229" s="5"/>
      <c r="G229" s="5"/>
      <c r="H229" s="5"/>
      <c r="I229" s="5"/>
      <c r="J229" s="5"/>
      <c r="K229" s="283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</row>
    <row r="230" spans="2:39" ht="15" customHeight="1" x14ac:dyDescent="0.15">
      <c r="B230" s="279"/>
      <c r="D230" s="5"/>
      <c r="E230" s="5"/>
      <c r="F230" s="5"/>
      <c r="G230" s="5"/>
      <c r="H230" s="5"/>
      <c r="I230" s="5"/>
      <c r="J230" s="5"/>
      <c r="K230" s="283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</row>
    <row r="231" spans="2:39" ht="15" customHeight="1" x14ac:dyDescent="0.15">
      <c r="B231" s="279"/>
      <c r="D231" s="5"/>
      <c r="E231" s="5"/>
      <c r="F231" s="5"/>
      <c r="G231" s="5"/>
      <c r="H231" s="5"/>
      <c r="I231" s="5"/>
      <c r="J231" s="5"/>
      <c r="K231" s="283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</row>
    <row r="232" spans="2:39" ht="15" customHeight="1" x14ac:dyDescent="0.15">
      <c r="B232" s="279"/>
      <c r="D232" s="5"/>
      <c r="E232" s="5"/>
      <c r="F232" s="5"/>
      <c r="G232" s="5"/>
      <c r="H232" s="5"/>
      <c r="I232" s="5"/>
      <c r="J232" s="5"/>
      <c r="K232" s="283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</row>
    <row r="233" spans="2:39" ht="15" customHeight="1" x14ac:dyDescent="0.15">
      <c r="B233" s="279"/>
      <c r="D233" s="5"/>
      <c r="E233" s="5"/>
      <c r="F233" s="5"/>
      <c r="G233" s="5"/>
      <c r="H233" s="5"/>
      <c r="I233" s="5"/>
      <c r="J233" s="5"/>
      <c r="K233" s="283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</row>
    <row r="234" spans="2:39" ht="15" customHeight="1" x14ac:dyDescent="0.15">
      <c r="B234" s="279"/>
      <c r="D234" s="5"/>
      <c r="E234" s="5"/>
      <c r="F234" s="5"/>
      <c r="G234" s="5"/>
      <c r="H234" s="5"/>
      <c r="I234" s="5"/>
      <c r="J234" s="5"/>
      <c r="K234" s="283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</row>
    <row r="235" spans="2:39" ht="15" customHeight="1" x14ac:dyDescent="0.15">
      <c r="B235" s="279"/>
      <c r="D235" s="5"/>
      <c r="E235" s="5"/>
      <c r="F235" s="5"/>
      <c r="G235" s="5"/>
      <c r="H235" s="5"/>
      <c r="I235" s="5"/>
      <c r="J235" s="5"/>
      <c r="K235" s="283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</row>
    <row r="236" spans="2:39" ht="15" customHeight="1" x14ac:dyDescent="0.15">
      <c r="B236" s="279"/>
      <c r="D236" s="5"/>
      <c r="E236" s="5"/>
      <c r="F236" s="5"/>
      <c r="G236" s="5"/>
      <c r="H236" s="5"/>
      <c r="I236" s="5"/>
      <c r="J236" s="5"/>
      <c r="K236" s="283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</row>
    <row r="237" spans="2:39" ht="15" customHeight="1" x14ac:dyDescent="0.15">
      <c r="B237" s="279"/>
      <c r="D237" s="5"/>
      <c r="E237" s="5"/>
      <c r="F237" s="5"/>
      <c r="G237" s="5"/>
      <c r="H237" s="5"/>
      <c r="I237" s="5"/>
      <c r="J237" s="5"/>
      <c r="K237" s="283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</row>
    <row r="238" spans="2:39" ht="15" customHeight="1" x14ac:dyDescent="0.15">
      <c r="B238" s="279"/>
      <c r="D238" s="5"/>
      <c r="E238" s="5"/>
      <c r="F238" s="5"/>
      <c r="G238" s="5"/>
      <c r="H238" s="5"/>
      <c r="I238" s="5"/>
      <c r="J238" s="5"/>
      <c r="K238" s="283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</row>
    <row r="239" spans="2:39" ht="15" customHeight="1" x14ac:dyDescent="0.15">
      <c r="B239" s="279"/>
      <c r="D239" s="5"/>
      <c r="E239" s="5"/>
      <c r="F239" s="5"/>
      <c r="G239" s="5"/>
      <c r="H239" s="5"/>
      <c r="I239" s="5"/>
      <c r="J239" s="5"/>
      <c r="K239" s="283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</row>
    <row r="240" spans="2:39" ht="15" customHeight="1" x14ac:dyDescent="0.15">
      <c r="B240" s="279"/>
      <c r="D240" s="5"/>
      <c r="E240" s="5"/>
      <c r="F240" s="5"/>
      <c r="G240" s="5"/>
      <c r="H240" s="5"/>
      <c r="I240" s="5"/>
      <c r="J240" s="5"/>
      <c r="K240" s="283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</row>
    <row r="241" spans="2:39" ht="15" customHeight="1" x14ac:dyDescent="0.15">
      <c r="B241" s="279"/>
      <c r="D241" s="5"/>
      <c r="E241" s="5"/>
      <c r="F241" s="5"/>
      <c r="G241" s="5"/>
      <c r="H241" s="5"/>
      <c r="I241" s="5"/>
      <c r="J241" s="5"/>
      <c r="K241" s="283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</row>
    <row r="242" spans="2:39" ht="15" customHeight="1" x14ac:dyDescent="0.15">
      <c r="B242" s="279"/>
      <c r="D242" s="5"/>
      <c r="E242" s="5"/>
      <c r="F242" s="5"/>
      <c r="G242" s="5"/>
      <c r="H242" s="5"/>
      <c r="I242" s="5"/>
      <c r="J242" s="5"/>
      <c r="K242" s="283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</row>
    <row r="243" spans="2:39" ht="15" customHeight="1" x14ac:dyDescent="0.15">
      <c r="B243" s="279"/>
      <c r="D243" s="5"/>
      <c r="E243" s="5"/>
      <c r="F243" s="5"/>
      <c r="G243" s="5"/>
      <c r="H243" s="5"/>
      <c r="I243" s="5"/>
      <c r="J243" s="5"/>
      <c r="K243" s="283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</row>
    <row r="244" spans="2:39" ht="15" customHeight="1" x14ac:dyDescent="0.15">
      <c r="B244" s="279"/>
      <c r="D244" s="5"/>
      <c r="E244" s="5"/>
      <c r="F244" s="5"/>
      <c r="G244" s="5"/>
      <c r="H244" s="5"/>
      <c r="I244" s="5"/>
      <c r="J244" s="5"/>
      <c r="K244" s="283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</row>
    <row r="245" spans="2:39" ht="15" customHeight="1" x14ac:dyDescent="0.15">
      <c r="B245" s="279"/>
      <c r="D245" s="5"/>
      <c r="E245" s="5"/>
      <c r="F245" s="5"/>
      <c r="G245" s="5"/>
      <c r="H245" s="5"/>
      <c r="I245" s="5"/>
      <c r="J245" s="5"/>
      <c r="K245" s="283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</row>
    <row r="246" spans="2:39" ht="15" customHeight="1" x14ac:dyDescent="0.15">
      <c r="B246" s="279"/>
      <c r="D246" s="5"/>
      <c r="E246" s="5"/>
      <c r="F246" s="5"/>
      <c r="G246" s="5"/>
      <c r="H246" s="5"/>
      <c r="I246" s="5"/>
      <c r="J246" s="5"/>
      <c r="K246" s="283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</row>
    <row r="247" spans="2:39" ht="15" customHeight="1" x14ac:dyDescent="0.15">
      <c r="B247" s="279"/>
      <c r="D247" s="5"/>
      <c r="E247" s="5"/>
      <c r="F247" s="5"/>
      <c r="G247" s="5"/>
      <c r="H247" s="5"/>
      <c r="I247" s="5"/>
      <c r="J247" s="5"/>
      <c r="K247" s="283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</row>
    <row r="248" spans="2:39" ht="15" customHeight="1" x14ac:dyDescent="0.15">
      <c r="B248" s="279"/>
      <c r="D248" s="5"/>
      <c r="E248" s="5"/>
      <c r="F248" s="5"/>
      <c r="G248" s="5"/>
      <c r="H248" s="5"/>
      <c r="I248" s="5"/>
      <c r="J248" s="5"/>
      <c r="K248" s="283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</row>
    <row r="249" spans="2:39" ht="15" customHeight="1" x14ac:dyDescent="0.15">
      <c r="B249" s="279"/>
      <c r="D249" s="5"/>
      <c r="E249" s="5"/>
      <c r="F249" s="5"/>
      <c r="G249" s="5"/>
      <c r="H249" s="5"/>
      <c r="I249" s="5"/>
      <c r="J249" s="5"/>
      <c r="K249" s="283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</row>
    <row r="250" spans="2:39" ht="15" customHeight="1" x14ac:dyDescent="0.15">
      <c r="B250" s="279"/>
      <c r="D250" s="5"/>
      <c r="E250" s="5"/>
      <c r="F250" s="5"/>
      <c r="G250" s="5"/>
      <c r="H250" s="5"/>
      <c r="I250" s="5"/>
      <c r="J250" s="5"/>
      <c r="K250" s="283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</row>
    <row r="251" spans="2:39" ht="15" customHeight="1" x14ac:dyDescent="0.15">
      <c r="B251" s="279"/>
      <c r="D251" s="5"/>
      <c r="E251" s="5"/>
      <c r="F251" s="5"/>
      <c r="G251" s="5"/>
      <c r="H251" s="5"/>
      <c r="I251" s="5"/>
      <c r="J251" s="5"/>
      <c r="K251" s="283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</row>
    <row r="252" spans="2:39" ht="15" customHeight="1" x14ac:dyDescent="0.15">
      <c r="B252" s="279"/>
      <c r="D252" s="5"/>
      <c r="E252" s="5"/>
      <c r="F252" s="5"/>
      <c r="G252" s="5"/>
      <c r="H252" s="5"/>
      <c r="I252" s="5"/>
      <c r="J252" s="5"/>
      <c r="K252" s="283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</row>
    <row r="253" spans="2:39" ht="15" customHeight="1" x14ac:dyDescent="0.15">
      <c r="B253" s="279"/>
      <c r="D253" s="5"/>
      <c r="E253" s="5"/>
      <c r="F253" s="5"/>
      <c r="G253" s="5"/>
      <c r="H253" s="5"/>
      <c r="I253" s="5"/>
      <c r="J253" s="5"/>
      <c r="K253" s="283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</row>
    <row r="254" spans="2:39" ht="15" customHeight="1" x14ac:dyDescent="0.15">
      <c r="B254" s="279"/>
      <c r="D254" s="5"/>
      <c r="E254" s="5"/>
      <c r="F254" s="5"/>
      <c r="G254" s="5"/>
      <c r="H254" s="5"/>
      <c r="I254" s="5"/>
      <c r="J254" s="5"/>
      <c r="K254" s="283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</row>
    <row r="255" spans="2:39" ht="15" customHeight="1" x14ac:dyDescent="0.15">
      <c r="B255" s="279"/>
      <c r="D255" s="5"/>
      <c r="E255" s="5"/>
      <c r="F255" s="5"/>
      <c r="G255" s="5"/>
      <c r="H255" s="5"/>
      <c r="I255" s="5"/>
      <c r="J255" s="5"/>
      <c r="K255" s="283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</row>
    <row r="256" spans="2:39" ht="15" customHeight="1" x14ac:dyDescent="0.15">
      <c r="B256" s="279"/>
      <c r="D256" s="5"/>
      <c r="E256" s="5"/>
      <c r="F256" s="5"/>
      <c r="G256" s="5"/>
      <c r="H256" s="5"/>
      <c r="I256" s="5"/>
      <c r="J256" s="5"/>
      <c r="K256" s="283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</row>
    <row r="257" spans="2:39" ht="15" customHeight="1" x14ac:dyDescent="0.15">
      <c r="B257" s="279"/>
      <c r="D257" s="5"/>
      <c r="E257" s="5"/>
      <c r="F257" s="5"/>
      <c r="G257" s="5"/>
      <c r="H257" s="5"/>
      <c r="I257" s="5"/>
      <c r="J257" s="5"/>
      <c r="K257" s="283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</row>
    <row r="258" spans="2:39" ht="15" customHeight="1" x14ac:dyDescent="0.15">
      <c r="B258" s="279"/>
      <c r="D258" s="5"/>
      <c r="E258" s="5"/>
      <c r="F258" s="5"/>
      <c r="G258" s="5"/>
      <c r="H258" s="5"/>
      <c r="I258" s="5"/>
      <c r="J258" s="5"/>
      <c r="K258" s="283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</row>
    <row r="259" spans="2:39" ht="15" customHeight="1" x14ac:dyDescent="0.15">
      <c r="B259" s="279"/>
      <c r="D259" s="5"/>
      <c r="E259" s="5"/>
      <c r="F259" s="5"/>
      <c r="G259" s="5"/>
      <c r="H259" s="5"/>
      <c r="I259" s="5"/>
      <c r="J259" s="5"/>
      <c r="K259" s="283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</row>
    <row r="260" spans="2:39" ht="15" customHeight="1" x14ac:dyDescent="0.15">
      <c r="B260" s="279"/>
      <c r="D260" s="5"/>
      <c r="E260" s="5"/>
      <c r="F260" s="5"/>
      <c r="G260" s="5"/>
      <c r="H260" s="5"/>
      <c r="I260" s="5"/>
      <c r="J260" s="5"/>
      <c r="K260" s="283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</row>
    <row r="261" spans="2:39" ht="15" customHeight="1" x14ac:dyDescent="0.15">
      <c r="B261" s="279"/>
      <c r="D261" s="5"/>
      <c r="E261" s="5"/>
      <c r="F261" s="5"/>
      <c r="G261" s="5"/>
      <c r="H261" s="5"/>
      <c r="I261" s="5"/>
      <c r="J261" s="5"/>
      <c r="K261" s="283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</row>
    <row r="262" spans="2:39" ht="15" customHeight="1" x14ac:dyDescent="0.15">
      <c r="B262" s="279"/>
      <c r="D262" s="5"/>
      <c r="E262" s="5"/>
      <c r="F262" s="5"/>
      <c r="G262" s="5"/>
      <c r="H262" s="5"/>
      <c r="I262" s="5"/>
      <c r="J262" s="5"/>
      <c r="K262" s="283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</row>
    <row r="263" spans="2:39" ht="15" customHeight="1" x14ac:dyDescent="0.15">
      <c r="B263" s="279"/>
      <c r="D263" s="5"/>
      <c r="E263" s="5"/>
      <c r="F263" s="5"/>
      <c r="G263" s="5"/>
      <c r="H263" s="5"/>
      <c r="I263" s="5"/>
      <c r="J263" s="5"/>
      <c r="K263" s="283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</row>
    <row r="264" spans="2:39" ht="15" customHeight="1" x14ac:dyDescent="0.15">
      <c r="B264" s="279"/>
      <c r="E264" s="5"/>
      <c r="F264" s="5"/>
      <c r="G264" s="5"/>
      <c r="H264" s="5"/>
      <c r="I264" s="5"/>
      <c r="J264" s="5"/>
      <c r="K264" s="283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</row>
    <row r="265" spans="2:39" ht="15" customHeight="1" x14ac:dyDescent="0.15">
      <c r="B265" s="279"/>
      <c r="E265" s="5"/>
      <c r="F265" s="5"/>
      <c r="G265" s="5"/>
      <c r="H265" s="5"/>
      <c r="I265" s="5"/>
      <c r="J265" s="5"/>
      <c r="K265" s="283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</row>
    <row r="266" spans="2:39" ht="15" hidden="1" customHeight="1" x14ac:dyDescent="0.15">
      <c r="B266" s="279"/>
      <c r="E266" s="5"/>
      <c r="F266" s="5"/>
      <c r="G266" s="5"/>
      <c r="H266" s="5"/>
      <c r="I266" s="5"/>
      <c r="J266" s="5"/>
      <c r="K266" s="283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</row>
    <row r="267" spans="2:39" ht="15" hidden="1" customHeight="1" x14ac:dyDescent="0.15">
      <c r="B267" s="279"/>
      <c r="E267" s="5"/>
      <c r="F267" s="5"/>
      <c r="G267" s="5"/>
      <c r="H267" s="5"/>
      <c r="I267" s="5"/>
      <c r="J267" s="5"/>
      <c r="K267" s="283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</row>
    <row r="268" spans="2:39" ht="15" hidden="1" customHeight="1" x14ac:dyDescent="0.15">
      <c r="B268" s="279"/>
      <c r="E268" s="5"/>
      <c r="F268" s="5"/>
      <c r="G268" s="5"/>
      <c r="H268" s="5"/>
      <c r="I268" s="5"/>
      <c r="J268" s="5"/>
      <c r="K268" s="283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</row>
    <row r="269" spans="2:39" ht="15" hidden="1" customHeight="1" x14ac:dyDescent="0.15">
      <c r="B269" s="279"/>
      <c r="E269" s="5"/>
      <c r="F269" s="5"/>
      <c r="G269" s="5"/>
      <c r="H269" s="5"/>
      <c r="I269" s="5"/>
      <c r="J269" s="5"/>
      <c r="K269" s="283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</row>
    <row r="270" spans="2:39" ht="15" hidden="1" customHeight="1" x14ac:dyDescent="0.15">
      <c r="B270" s="279"/>
      <c r="E270" s="5"/>
      <c r="F270" s="5"/>
      <c r="G270" s="5"/>
      <c r="H270" s="5"/>
      <c r="I270" s="5"/>
      <c r="J270" s="5"/>
      <c r="K270" s="283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</row>
    <row r="271" spans="2:39" ht="15" hidden="1" customHeight="1" x14ac:dyDescent="0.15">
      <c r="B271" s="279"/>
      <c r="E271" s="5"/>
      <c r="F271" s="5"/>
      <c r="G271" s="5"/>
      <c r="H271" s="5"/>
      <c r="I271" s="5"/>
      <c r="J271" s="5"/>
      <c r="K271" s="283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</row>
    <row r="272" spans="2:39" ht="15" hidden="1" customHeight="1" x14ac:dyDescent="0.15">
      <c r="B272" s="279"/>
      <c r="E272" s="5"/>
      <c r="F272" s="5"/>
      <c r="G272" s="5"/>
      <c r="H272" s="5"/>
      <c r="I272" s="5"/>
      <c r="J272" s="5"/>
      <c r="K272" s="283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</row>
    <row r="273" spans="2:39" ht="15" hidden="1" customHeight="1" x14ac:dyDescent="0.15">
      <c r="B273" s="279"/>
      <c r="E273" s="5"/>
      <c r="F273" s="5"/>
      <c r="G273" s="5"/>
      <c r="H273" s="5"/>
      <c r="I273" s="5"/>
      <c r="J273" s="5"/>
      <c r="K273" s="283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</row>
    <row r="274" spans="2:39" ht="15" hidden="1" customHeight="1" x14ac:dyDescent="0.15">
      <c r="B274" s="279"/>
      <c r="E274" s="5"/>
      <c r="F274" s="5"/>
      <c r="G274" s="5"/>
      <c r="H274" s="5"/>
      <c r="I274" s="5"/>
      <c r="J274" s="5"/>
      <c r="K274" s="283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</row>
    <row r="275" spans="2:39" ht="15" hidden="1" customHeight="1" x14ac:dyDescent="0.15">
      <c r="B275" s="279"/>
      <c r="E275" s="5"/>
      <c r="F275" s="5"/>
      <c r="G275" s="5"/>
      <c r="H275" s="5"/>
      <c r="I275" s="5"/>
      <c r="J275" s="5"/>
      <c r="K275" s="283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</row>
    <row r="276" spans="2:39" ht="15" hidden="1" customHeight="1" x14ac:dyDescent="0.15">
      <c r="B276" s="279"/>
      <c r="E276" s="5"/>
      <c r="F276" s="5"/>
      <c r="G276" s="5"/>
      <c r="H276" s="5"/>
      <c r="I276" s="5"/>
      <c r="J276" s="5"/>
      <c r="K276" s="283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</row>
    <row r="277" spans="2:39" ht="15" hidden="1" customHeight="1" x14ac:dyDescent="0.15">
      <c r="B277" s="279"/>
      <c r="E277" s="5"/>
      <c r="F277" s="5"/>
      <c r="G277" s="5"/>
      <c r="H277" s="5"/>
      <c r="I277" s="5"/>
      <c r="J277" s="5"/>
      <c r="K277" s="283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</row>
    <row r="278" spans="2:39" ht="15" hidden="1" customHeight="1" x14ac:dyDescent="0.15">
      <c r="B278" s="279"/>
      <c r="E278" s="5"/>
      <c r="F278" s="5"/>
      <c r="G278" s="5"/>
      <c r="H278" s="5"/>
      <c r="I278" s="5"/>
      <c r="J278" s="5"/>
      <c r="K278" s="283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</row>
    <row r="279" spans="2:39" ht="15" hidden="1" customHeight="1" x14ac:dyDescent="0.15">
      <c r="B279" s="279"/>
      <c r="E279" s="5"/>
      <c r="F279" s="5"/>
      <c r="G279" s="5"/>
      <c r="H279" s="5"/>
      <c r="I279" s="5"/>
      <c r="J279" s="5"/>
      <c r="K279" s="283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</row>
    <row r="280" spans="2:39" ht="15" hidden="1" customHeight="1" x14ac:dyDescent="0.15">
      <c r="B280" s="279"/>
      <c r="E280" s="5"/>
      <c r="F280" s="5"/>
      <c r="G280" s="5"/>
      <c r="H280" s="5"/>
      <c r="I280" s="5"/>
      <c r="J280" s="5"/>
      <c r="K280" s="283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</row>
    <row r="281" spans="2:39" ht="15" hidden="1" customHeight="1" x14ac:dyDescent="0.15">
      <c r="B281" s="279"/>
      <c r="E281" s="5"/>
      <c r="F281" s="5"/>
      <c r="G281" s="5"/>
      <c r="H281" s="5"/>
      <c r="I281" s="5"/>
      <c r="J281" s="5"/>
      <c r="K281" s="283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</row>
    <row r="282" spans="2:39" ht="15" hidden="1" customHeight="1" x14ac:dyDescent="0.15">
      <c r="B282" s="279"/>
      <c r="E282" s="5"/>
      <c r="F282" s="5"/>
      <c r="G282" s="5"/>
      <c r="H282" s="5"/>
      <c r="I282" s="5"/>
      <c r="J282" s="5"/>
      <c r="K282" s="283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</row>
    <row r="283" spans="2:39" ht="15" hidden="1" customHeight="1" x14ac:dyDescent="0.15">
      <c r="B283" s="279"/>
      <c r="E283" s="5"/>
      <c r="F283" s="5"/>
      <c r="G283" s="5"/>
      <c r="H283" s="5"/>
      <c r="I283" s="5"/>
      <c r="J283" s="5"/>
      <c r="K283" s="283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</row>
    <row r="284" spans="2:39" ht="15" hidden="1" customHeight="1" x14ac:dyDescent="0.15">
      <c r="B284" s="279"/>
      <c r="E284" s="5"/>
      <c r="F284" s="5"/>
      <c r="G284" s="5"/>
      <c r="H284" s="5"/>
      <c r="I284" s="5"/>
      <c r="J284" s="5"/>
      <c r="K284" s="283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</row>
    <row r="285" spans="2:39" ht="15" hidden="1" customHeight="1" x14ac:dyDescent="0.15">
      <c r="B285" s="279"/>
      <c r="E285" s="5"/>
      <c r="F285" s="5"/>
      <c r="G285" s="5"/>
      <c r="H285" s="5"/>
      <c r="I285" s="5"/>
      <c r="J285" s="5"/>
      <c r="K285" s="283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</row>
    <row r="286" spans="2:39" ht="15" hidden="1" customHeight="1" x14ac:dyDescent="0.15">
      <c r="B286" s="279"/>
      <c r="E286" s="5"/>
      <c r="F286" s="5"/>
      <c r="G286" s="5"/>
      <c r="H286" s="5"/>
      <c r="I286" s="5"/>
      <c r="J286" s="5"/>
      <c r="K286" s="283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</row>
    <row r="287" spans="2:39" ht="15" hidden="1" customHeight="1" x14ac:dyDescent="0.15">
      <c r="B287" s="279"/>
      <c r="E287" s="5"/>
      <c r="F287" s="5"/>
      <c r="G287" s="5"/>
      <c r="H287" s="5"/>
      <c r="I287" s="5"/>
      <c r="J287" s="5"/>
      <c r="K287" s="283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</row>
    <row r="288" spans="2:39" ht="15" hidden="1" customHeight="1" x14ac:dyDescent="0.15">
      <c r="B288" s="279"/>
      <c r="E288" s="5"/>
      <c r="F288" s="5"/>
      <c r="G288" s="5"/>
      <c r="H288" s="5"/>
      <c r="I288" s="5"/>
      <c r="J288" s="5"/>
      <c r="K288" s="283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</row>
    <row r="289" spans="2:39" ht="15" hidden="1" customHeight="1" x14ac:dyDescent="0.15">
      <c r="B289" s="279"/>
      <c r="E289" s="5"/>
      <c r="F289" s="5"/>
      <c r="G289" s="5"/>
      <c r="H289" s="5"/>
      <c r="I289" s="5"/>
      <c r="J289" s="5"/>
      <c r="K289" s="283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</row>
    <row r="290" spans="2:39" ht="15" hidden="1" customHeight="1" x14ac:dyDescent="0.15">
      <c r="B290" s="279"/>
      <c r="E290" s="5"/>
      <c r="F290" s="5"/>
      <c r="G290" s="5"/>
      <c r="H290" s="5"/>
      <c r="I290" s="5"/>
      <c r="J290" s="5"/>
      <c r="K290" s="283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</row>
    <row r="291" spans="2:39" ht="15" hidden="1" customHeight="1" x14ac:dyDescent="0.15">
      <c r="B291" s="279"/>
      <c r="E291" s="5"/>
      <c r="F291" s="5"/>
      <c r="G291" s="5"/>
      <c r="H291" s="5"/>
      <c r="I291" s="5"/>
      <c r="J291" s="5"/>
      <c r="K291" s="283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</row>
    <row r="292" spans="2:39" ht="15" hidden="1" customHeight="1" x14ac:dyDescent="0.15">
      <c r="B292" s="279"/>
      <c r="E292" s="5"/>
      <c r="F292" s="5"/>
      <c r="G292" s="5"/>
      <c r="H292" s="5"/>
      <c r="I292" s="5"/>
      <c r="J292" s="5"/>
      <c r="K292" s="283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</row>
    <row r="293" spans="2:39" ht="15" hidden="1" customHeight="1" x14ac:dyDescent="0.15">
      <c r="B293" s="279"/>
      <c r="E293" s="5"/>
      <c r="F293" s="5"/>
      <c r="G293" s="5"/>
      <c r="H293" s="5"/>
      <c r="I293" s="5"/>
      <c r="J293" s="5"/>
      <c r="K293" s="283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</row>
    <row r="294" spans="2:39" ht="15" hidden="1" customHeight="1" x14ac:dyDescent="0.15">
      <c r="B294" s="279"/>
      <c r="E294" s="5"/>
      <c r="F294" s="5"/>
      <c r="G294" s="5"/>
      <c r="H294" s="5"/>
      <c r="I294" s="5"/>
      <c r="J294" s="5"/>
      <c r="K294" s="283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</row>
    <row r="295" spans="2:39" ht="15" hidden="1" customHeight="1" x14ac:dyDescent="0.15">
      <c r="B295" s="279"/>
      <c r="E295" s="5"/>
      <c r="F295" s="5"/>
      <c r="G295" s="5"/>
      <c r="H295" s="5"/>
      <c r="I295" s="5"/>
      <c r="J295" s="5"/>
      <c r="K295" s="283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</row>
    <row r="296" spans="2:39" ht="15" hidden="1" customHeight="1" x14ac:dyDescent="0.15">
      <c r="B296" s="279"/>
      <c r="E296" s="5"/>
      <c r="F296" s="5"/>
      <c r="G296" s="5"/>
      <c r="H296" s="5"/>
      <c r="I296" s="5"/>
      <c r="J296" s="5"/>
      <c r="K296" s="283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</row>
    <row r="297" spans="2:39" ht="15" hidden="1" customHeight="1" x14ac:dyDescent="0.15">
      <c r="B297" s="279"/>
      <c r="E297" s="5"/>
      <c r="F297" s="5"/>
      <c r="G297" s="5"/>
      <c r="H297" s="5"/>
      <c r="I297" s="5"/>
      <c r="J297" s="5"/>
      <c r="K297" s="283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</row>
    <row r="298" spans="2:39" ht="15" hidden="1" customHeight="1" x14ac:dyDescent="0.15">
      <c r="B298" s="279"/>
      <c r="E298" s="5"/>
      <c r="F298" s="5"/>
      <c r="G298" s="5"/>
      <c r="H298" s="5"/>
      <c r="I298" s="5"/>
      <c r="J298" s="5"/>
      <c r="K298" s="283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</row>
    <row r="299" spans="2:39" ht="15" customHeight="1" x14ac:dyDescent="0.15">
      <c r="B299" s="279"/>
      <c r="E299" s="5"/>
      <c r="F299" s="5"/>
      <c r="G299" s="5"/>
      <c r="H299" s="5"/>
      <c r="I299" s="5"/>
      <c r="J299" s="5"/>
      <c r="K299" s="283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</row>
    <row r="300" spans="2:39" ht="15" customHeight="1" x14ac:dyDescent="0.15">
      <c r="B300" s="279"/>
      <c r="E300" s="274" t="s">
        <v>0</v>
      </c>
      <c r="F300" s="275" t="e">
        <f>SUM(F261:AZ261)-data!#REF!</f>
        <v>#REF!</v>
      </c>
      <c r="G300" s="5"/>
      <c r="H300" s="5"/>
      <c r="I300" s="5"/>
      <c r="J300" s="5"/>
      <c r="K300" s="283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</row>
    <row r="301" spans="2:39" ht="15" customHeight="1" x14ac:dyDescent="0.15">
      <c r="B301" s="279"/>
      <c r="E301" s="5"/>
      <c r="F301" s="5"/>
      <c r="G301" s="5"/>
      <c r="H301" s="5"/>
      <c r="I301" s="5"/>
      <c r="J301" s="5"/>
      <c r="K301" s="283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</row>
    <row r="302" spans="2:39" ht="15" customHeight="1" x14ac:dyDescent="0.15">
      <c r="B302" s="279"/>
      <c r="E302" s="5"/>
      <c r="F302" s="5"/>
      <c r="G302" s="5"/>
      <c r="H302" s="5"/>
      <c r="I302" s="5"/>
      <c r="J302" s="5"/>
      <c r="K302" s="283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</row>
    <row r="303" spans="2:39" ht="15" customHeight="1" x14ac:dyDescent="0.15">
      <c r="B303" s="279"/>
      <c r="E303" s="5"/>
      <c r="F303" s="5"/>
      <c r="G303" s="5"/>
      <c r="H303" s="5"/>
      <c r="I303" s="5"/>
      <c r="J303" s="5"/>
      <c r="K303" s="283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</row>
    <row r="304" spans="2:39" ht="15" customHeight="1" x14ac:dyDescent="0.15">
      <c r="B304" s="279"/>
      <c r="E304" s="5"/>
      <c r="F304" s="5"/>
      <c r="G304" s="5"/>
      <c r="H304" s="5"/>
      <c r="I304" s="5"/>
      <c r="J304" s="5"/>
      <c r="K304" s="283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</row>
    <row r="305" spans="2:39" ht="15" customHeight="1" x14ac:dyDescent="0.15">
      <c r="B305" s="279"/>
      <c r="E305" s="5"/>
      <c r="F305" s="5"/>
      <c r="G305" s="5"/>
      <c r="H305" s="5"/>
      <c r="I305" s="5"/>
      <c r="J305" s="5"/>
      <c r="K305" s="283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</row>
    <row r="306" spans="2:39" ht="15" customHeight="1" x14ac:dyDescent="0.15">
      <c r="B306" s="279"/>
      <c r="E306" s="5"/>
      <c r="F306" s="5"/>
      <c r="G306" s="5"/>
      <c r="H306" s="5"/>
      <c r="I306" s="5"/>
      <c r="J306" s="5"/>
      <c r="K306" s="283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</row>
    <row r="307" spans="2:39" ht="15" customHeight="1" x14ac:dyDescent="0.15">
      <c r="B307" s="279"/>
      <c r="E307" s="5"/>
      <c r="F307" s="5"/>
      <c r="G307" s="5"/>
      <c r="H307" s="5"/>
      <c r="I307" s="5"/>
      <c r="J307" s="5"/>
      <c r="K307" s="283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</row>
    <row r="308" spans="2:39" ht="15" customHeight="1" x14ac:dyDescent="0.15">
      <c r="B308" s="279"/>
      <c r="E308" s="5"/>
      <c r="F308" s="5"/>
      <c r="G308" s="5"/>
      <c r="H308" s="5"/>
      <c r="I308" s="5"/>
      <c r="J308" s="5"/>
      <c r="K308" s="283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</row>
    <row r="309" spans="2:39" ht="15" customHeight="1" x14ac:dyDescent="0.15">
      <c r="B309" s="279"/>
      <c r="E309" s="5"/>
      <c r="F309" s="5"/>
      <c r="G309" s="5"/>
      <c r="H309" s="5"/>
      <c r="I309" s="5"/>
      <c r="J309" s="5"/>
      <c r="K309" s="283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</row>
    <row r="310" spans="2:39" ht="15" customHeight="1" x14ac:dyDescent="0.15">
      <c r="B310" s="279"/>
      <c r="E310" s="5"/>
      <c r="F310" s="5"/>
      <c r="G310" s="5"/>
      <c r="H310" s="5"/>
      <c r="I310" s="5"/>
      <c r="J310" s="5"/>
      <c r="K310" s="283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</row>
    <row r="311" spans="2:39" ht="15" customHeight="1" x14ac:dyDescent="0.15">
      <c r="B311" s="279"/>
      <c r="E311" s="5"/>
      <c r="F311" s="5"/>
      <c r="G311" s="5"/>
      <c r="H311" s="5"/>
      <c r="I311" s="5"/>
      <c r="J311" s="5"/>
      <c r="K311" s="283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</row>
    <row r="312" spans="2:39" ht="15" customHeight="1" x14ac:dyDescent="0.15">
      <c r="B312" s="279"/>
      <c r="E312" s="5"/>
      <c r="F312" s="5"/>
      <c r="G312" s="5"/>
      <c r="H312" s="5"/>
      <c r="I312" s="5"/>
      <c r="J312" s="5"/>
      <c r="K312" s="283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</row>
    <row r="313" spans="2:39" ht="15" customHeight="1" x14ac:dyDescent="0.15">
      <c r="B313" s="279"/>
      <c r="E313" s="5"/>
      <c r="F313" s="5"/>
      <c r="G313" s="5"/>
      <c r="H313" s="5"/>
      <c r="I313" s="5"/>
      <c r="J313" s="5"/>
      <c r="K313" s="283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</row>
    <row r="314" spans="2:39" ht="15" customHeight="1" x14ac:dyDescent="0.15">
      <c r="B314" s="279"/>
      <c r="E314" s="5"/>
      <c r="F314" s="5"/>
      <c r="G314" s="5"/>
      <c r="H314" s="5"/>
      <c r="I314" s="5"/>
      <c r="J314" s="5"/>
      <c r="K314" s="283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</row>
    <row r="315" spans="2:39" ht="15" customHeight="1" x14ac:dyDescent="0.15">
      <c r="B315" s="279"/>
      <c r="E315" s="5"/>
      <c r="F315" s="5"/>
      <c r="G315" s="5"/>
      <c r="H315" s="5"/>
      <c r="I315" s="5"/>
      <c r="J315" s="5"/>
      <c r="K315" s="283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</row>
    <row r="316" spans="2:39" ht="15" customHeight="1" x14ac:dyDescent="0.15">
      <c r="B316" s="279"/>
      <c r="E316" s="5"/>
      <c r="F316" s="5"/>
      <c r="G316" s="5"/>
      <c r="H316" s="5"/>
      <c r="I316" s="5"/>
      <c r="J316" s="5"/>
      <c r="K316" s="283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</row>
    <row r="317" spans="2:39" ht="15" customHeight="1" x14ac:dyDescent="0.15">
      <c r="B317" s="279"/>
      <c r="E317" s="5"/>
      <c r="F317" s="5"/>
      <c r="G317" s="5"/>
      <c r="H317" s="5"/>
      <c r="I317" s="5"/>
      <c r="J317" s="5"/>
      <c r="K317" s="283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</row>
    <row r="318" spans="2:39" ht="15" customHeight="1" x14ac:dyDescent="0.15">
      <c r="B318" s="279"/>
      <c r="E318" s="5"/>
      <c r="F318" s="5"/>
      <c r="G318" s="5"/>
      <c r="H318" s="5"/>
      <c r="I318" s="5"/>
      <c r="J318" s="5"/>
      <c r="K318" s="283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</row>
    <row r="319" spans="2:39" ht="15" customHeight="1" x14ac:dyDescent="0.15">
      <c r="B319" s="279"/>
      <c r="E319" s="5"/>
      <c r="F319" s="5"/>
      <c r="G319" s="5"/>
      <c r="H319" s="5"/>
      <c r="I319" s="5"/>
      <c r="J319" s="5"/>
      <c r="K319" s="283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</row>
    <row r="320" spans="2:39" ht="15" customHeight="1" x14ac:dyDescent="0.15">
      <c r="B320" s="279"/>
      <c r="E320" s="5"/>
      <c r="F320" s="5"/>
      <c r="G320" s="5"/>
      <c r="H320" s="5"/>
      <c r="I320" s="5"/>
      <c r="J320" s="5"/>
      <c r="K320" s="283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</row>
    <row r="321" spans="2:39" ht="15" customHeight="1" x14ac:dyDescent="0.15">
      <c r="B321" s="279"/>
      <c r="E321" s="5"/>
      <c r="F321" s="5"/>
      <c r="G321" s="5"/>
      <c r="H321" s="5"/>
      <c r="I321" s="5"/>
      <c r="J321" s="5"/>
      <c r="K321" s="283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</row>
    <row r="322" spans="2:39" ht="15" customHeight="1" x14ac:dyDescent="0.15">
      <c r="B322" s="279"/>
      <c r="E322" s="5"/>
      <c r="F322" s="5"/>
      <c r="G322" s="5"/>
      <c r="H322" s="5"/>
      <c r="I322" s="5"/>
      <c r="J322" s="5"/>
      <c r="K322" s="283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</row>
    <row r="323" spans="2:39" ht="15" customHeight="1" x14ac:dyDescent="0.15">
      <c r="B323" s="279"/>
      <c r="E323" s="5"/>
      <c r="F323" s="5"/>
      <c r="G323" s="5"/>
      <c r="H323" s="5"/>
      <c r="I323" s="5"/>
      <c r="J323" s="5"/>
      <c r="K323" s="283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</row>
    <row r="324" spans="2:39" ht="15" customHeight="1" x14ac:dyDescent="0.15">
      <c r="B324" s="279"/>
      <c r="E324" s="5"/>
      <c r="F324" s="5"/>
      <c r="G324" s="5"/>
      <c r="H324" s="5"/>
      <c r="I324" s="5"/>
      <c r="J324" s="5"/>
      <c r="K324" s="283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</row>
    <row r="325" spans="2:39" ht="15" customHeight="1" x14ac:dyDescent="0.15">
      <c r="B325" s="279"/>
      <c r="E325" s="5"/>
      <c r="F325" s="5"/>
      <c r="G325" s="5"/>
      <c r="H325" s="5"/>
      <c r="I325" s="5"/>
      <c r="J325" s="5"/>
      <c r="K325" s="283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</row>
    <row r="326" spans="2:39" ht="15" customHeight="1" x14ac:dyDescent="0.15">
      <c r="B326" s="279"/>
      <c r="E326" s="5"/>
      <c r="F326" s="5"/>
      <c r="G326" s="5"/>
      <c r="H326" s="5"/>
      <c r="I326" s="5"/>
      <c r="J326" s="5"/>
      <c r="K326" s="283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</row>
    <row r="327" spans="2:39" ht="15" customHeight="1" x14ac:dyDescent="0.15">
      <c r="B327" s="279"/>
      <c r="E327" s="5"/>
      <c r="F327" s="5"/>
      <c r="G327" s="5"/>
      <c r="H327" s="5"/>
      <c r="I327" s="5"/>
      <c r="J327" s="5"/>
      <c r="K327" s="283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</row>
    <row r="328" spans="2:39" ht="15" customHeight="1" x14ac:dyDescent="0.15">
      <c r="B328" s="279"/>
      <c r="E328" s="5"/>
      <c r="F328" s="5"/>
      <c r="G328" s="5"/>
      <c r="H328" s="5"/>
      <c r="I328" s="5"/>
      <c r="J328" s="5"/>
      <c r="K328" s="283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</row>
    <row r="329" spans="2:39" ht="15" customHeight="1" x14ac:dyDescent="0.15">
      <c r="B329" s="279"/>
      <c r="E329" s="5"/>
      <c r="F329" s="5"/>
      <c r="G329" s="5"/>
      <c r="H329" s="5"/>
      <c r="I329" s="5"/>
      <c r="J329" s="5"/>
      <c r="K329" s="283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</row>
    <row r="330" spans="2:39" ht="15" customHeight="1" x14ac:dyDescent="0.15">
      <c r="B330" s="279"/>
      <c r="E330" s="5"/>
      <c r="F330" s="5"/>
      <c r="G330" s="5"/>
      <c r="H330" s="5"/>
      <c r="I330" s="5"/>
      <c r="J330" s="5"/>
      <c r="K330" s="283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</row>
    <row r="331" spans="2:39" ht="15" customHeight="1" x14ac:dyDescent="0.15">
      <c r="B331" s="279"/>
      <c r="E331" s="5"/>
      <c r="F331" s="5"/>
      <c r="G331" s="5"/>
      <c r="H331" s="5"/>
      <c r="I331" s="5"/>
      <c r="J331" s="5"/>
      <c r="K331" s="283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</row>
    <row r="332" spans="2:39" ht="15" customHeight="1" x14ac:dyDescent="0.15">
      <c r="B332" s="279"/>
      <c r="E332" s="5"/>
      <c r="F332" s="5"/>
      <c r="G332" s="5"/>
      <c r="H332" s="5"/>
      <c r="I332" s="5"/>
      <c r="J332" s="5"/>
      <c r="K332" s="283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</row>
    <row r="333" spans="2:39" ht="15" customHeight="1" x14ac:dyDescent="0.15">
      <c r="B333" s="279"/>
      <c r="E333" s="5"/>
      <c r="F333" s="5"/>
      <c r="G333" s="5"/>
      <c r="H333" s="5"/>
      <c r="I333" s="5"/>
      <c r="J333" s="5"/>
      <c r="K333" s="283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</row>
    <row r="334" spans="2:39" ht="15" customHeight="1" x14ac:dyDescent="0.15">
      <c r="B334" s="279"/>
      <c r="E334" s="5"/>
      <c r="F334" s="5"/>
      <c r="G334" s="5"/>
      <c r="H334" s="5"/>
      <c r="I334" s="5"/>
      <c r="J334" s="5"/>
      <c r="K334" s="283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</row>
    <row r="335" spans="2:39" ht="15" customHeight="1" x14ac:dyDescent="0.15">
      <c r="B335" s="279"/>
      <c r="E335" s="5"/>
      <c r="F335" s="5"/>
      <c r="G335" s="5"/>
      <c r="H335" s="5"/>
      <c r="I335" s="5"/>
      <c r="J335" s="5"/>
      <c r="K335" s="283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</row>
    <row r="336" spans="2:39" ht="15" customHeight="1" x14ac:dyDescent="0.15">
      <c r="B336" s="279"/>
      <c r="E336" s="5"/>
      <c r="F336" s="5"/>
      <c r="G336" s="5"/>
      <c r="H336" s="5"/>
      <c r="I336" s="5"/>
      <c r="J336" s="5"/>
      <c r="K336" s="283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</row>
    <row r="337" spans="2:39" ht="15" customHeight="1" x14ac:dyDescent="0.15">
      <c r="B337" s="279"/>
      <c r="E337" s="5"/>
      <c r="F337" s="5"/>
      <c r="G337" s="5"/>
      <c r="H337" s="5"/>
      <c r="I337" s="5"/>
      <c r="J337" s="5"/>
      <c r="K337" s="283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</row>
    <row r="338" spans="2:39" ht="15" customHeight="1" x14ac:dyDescent="0.15">
      <c r="B338" s="279"/>
      <c r="E338" s="5"/>
      <c r="F338" s="5"/>
      <c r="G338" s="5"/>
      <c r="H338" s="5"/>
      <c r="I338" s="5"/>
      <c r="J338" s="5"/>
      <c r="K338" s="283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</row>
    <row r="339" spans="2:39" ht="15" customHeight="1" x14ac:dyDescent="0.15">
      <c r="B339" s="279"/>
      <c r="E339" s="5"/>
      <c r="F339" s="5"/>
      <c r="G339" s="5"/>
      <c r="H339" s="5"/>
      <c r="I339" s="5"/>
      <c r="J339" s="5"/>
      <c r="K339" s="283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</row>
    <row r="340" spans="2:39" ht="15" customHeight="1" x14ac:dyDescent="0.15">
      <c r="B340" s="279"/>
      <c r="E340" s="5"/>
      <c r="F340" s="5"/>
      <c r="G340" s="5"/>
      <c r="H340" s="5"/>
      <c r="I340" s="5"/>
      <c r="J340" s="5"/>
      <c r="K340" s="283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</row>
    <row r="341" spans="2:39" ht="15" customHeight="1" x14ac:dyDescent="0.15">
      <c r="B341" s="279"/>
      <c r="E341" s="5"/>
      <c r="F341" s="5"/>
      <c r="G341" s="5"/>
      <c r="H341" s="5"/>
      <c r="I341" s="5"/>
      <c r="J341" s="5"/>
      <c r="K341" s="283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</row>
    <row r="342" spans="2:39" ht="15" customHeight="1" x14ac:dyDescent="0.15">
      <c r="B342" s="279"/>
      <c r="E342" s="5"/>
      <c r="F342" s="5"/>
      <c r="G342" s="5"/>
      <c r="H342" s="5"/>
      <c r="I342" s="5"/>
      <c r="J342" s="5"/>
      <c r="K342" s="283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</row>
    <row r="343" spans="2:39" ht="15" customHeight="1" x14ac:dyDescent="0.15">
      <c r="B343" s="279"/>
      <c r="E343" s="5"/>
      <c r="F343" s="5"/>
      <c r="G343" s="5"/>
      <c r="H343" s="5"/>
      <c r="I343" s="5"/>
      <c r="J343" s="5"/>
      <c r="K343" s="283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</row>
    <row r="344" spans="2:39" ht="15" customHeight="1" x14ac:dyDescent="0.15">
      <c r="B344" s="279"/>
      <c r="E344" s="5"/>
      <c r="F344" s="5"/>
      <c r="G344" s="5"/>
      <c r="H344" s="5"/>
      <c r="I344" s="5"/>
      <c r="J344" s="5"/>
      <c r="K344" s="283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</row>
    <row r="345" spans="2:39" ht="15" customHeight="1" x14ac:dyDescent="0.15">
      <c r="B345" s="279"/>
      <c r="E345" s="5"/>
      <c r="F345" s="5"/>
      <c r="G345" s="5"/>
      <c r="H345" s="5"/>
      <c r="I345" s="5"/>
      <c r="J345" s="5"/>
      <c r="K345" s="283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</row>
    <row r="346" spans="2:39" ht="15" customHeight="1" x14ac:dyDescent="0.15">
      <c r="B346" s="279"/>
      <c r="E346" s="5"/>
      <c r="F346" s="5"/>
      <c r="G346" s="5"/>
      <c r="H346" s="5"/>
      <c r="I346" s="5"/>
      <c r="J346" s="5"/>
      <c r="K346" s="283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</row>
    <row r="347" spans="2:39" ht="15" customHeight="1" x14ac:dyDescent="0.15">
      <c r="B347" s="279"/>
      <c r="E347" s="5"/>
      <c r="F347" s="5"/>
      <c r="G347" s="5"/>
      <c r="H347" s="5"/>
      <c r="I347" s="5"/>
      <c r="J347" s="5"/>
      <c r="K347" s="283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</row>
    <row r="348" spans="2:39" ht="15" customHeight="1" x14ac:dyDescent="0.15">
      <c r="B348" s="279"/>
      <c r="E348" s="5"/>
      <c r="F348" s="5"/>
      <c r="G348" s="5"/>
      <c r="H348" s="5"/>
      <c r="I348" s="5"/>
      <c r="J348" s="5"/>
      <c r="K348" s="283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</row>
    <row r="349" spans="2:39" ht="15" customHeight="1" x14ac:dyDescent="0.15">
      <c r="B349" s="279"/>
      <c r="E349" s="5"/>
      <c r="F349" s="5"/>
      <c r="G349" s="5"/>
      <c r="H349" s="5"/>
      <c r="I349" s="5"/>
      <c r="J349" s="5"/>
      <c r="K349" s="283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</row>
    <row r="350" spans="2:39" ht="15" customHeight="1" x14ac:dyDescent="0.15">
      <c r="B350" s="279"/>
      <c r="E350" s="5"/>
      <c r="F350" s="5"/>
      <c r="G350" s="5"/>
      <c r="H350" s="5"/>
      <c r="I350" s="5"/>
      <c r="J350" s="5"/>
      <c r="K350" s="283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</row>
    <row r="351" spans="2:39" ht="15" customHeight="1" x14ac:dyDescent="0.15">
      <c r="B351" s="279"/>
      <c r="E351" s="5"/>
      <c r="F351" s="5"/>
      <c r="G351" s="5"/>
      <c r="H351" s="5"/>
      <c r="I351" s="5"/>
      <c r="J351" s="5"/>
      <c r="K351" s="283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</row>
    <row r="352" spans="2:39" ht="15" customHeight="1" x14ac:dyDescent="0.15">
      <c r="B352" s="279"/>
      <c r="E352" s="5"/>
      <c r="F352" s="5"/>
      <c r="G352" s="5"/>
      <c r="H352" s="5"/>
      <c r="I352" s="5"/>
      <c r="J352" s="5"/>
      <c r="K352" s="283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</row>
    <row r="353" spans="2:39" ht="15" customHeight="1" x14ac:dyDescent="0.15">
      <c r="B353" s="279"/>
      <c r="E353" s="5"/>
      <c r="F353" s="5"/>
      <c r="G353" s="5"/>
      <c r="H353" s="5"/>
      <c r="I353" s="5"/>
      <c r="J353" s="5"/>
      <c r="K353" s="283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</row>
    <row r="354" spans="2:39" ht="15" customHeight="1" x14ac:dyDescent="0.15">
      <c r="B354" s="279"/>
      <c r="E354" s="5"/>
      <c r="F354" s="5"/>
      <c r="G354" s="5"/>
      <c r="H354" s="5"/>
      <c r="I354" s="5"/>
      <c r="J354" s="5"/>
      <c r="K354" s="283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</row>
    <row r="355" spans="2:39" ht="15" customHeight="1" x14ac:dyDescent="0.15">
      <c r="B355" s="279"/>
      <c r="E355" s="5"/>
      <c r="F355" s="5"/>
      <c r="G355" s="5"/>
      <c r="H355" s="5"/>
      <c r="I355" s="5"/>
      <c r="J355" s="5"/>
      <c r="K355" s="283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</row>
    <row r="356" spans="2:39" ht="15" customHeight="1" x14ac:dyDescent="0.15">
      <c r="B356" s="279"/>
      <c r="E356" s="5"/>
      <c r="F356" s="5"/>
      <c r="G356" s="5"/>
      <c r="H356" s="5"/>
      <c r="I356" s="5"/>
      <c r="J356" s="5"/>
      <c r="K356" s="283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</row>
    <row r="357" spans="2:39" ht="15" customHeight="1" x14ac:dyDescent="0.15">
      <c r="B357" s="279"/>
      <c r="E357" s="5"/>
      <c r="F357" s="5"/>
      <c r="G357" s="5"/>
      <c r="H357" s="5"/>
      <c r="I357" s="5"/>
      <c r="J357" s="5"/>
      <c r="K357" s="283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</row>
    <row r="358" spans="2:39" ht="15" customHeight="1" x14ac:dyDescent="0.15">
      <c r="B358" s="279"/>
      <c r="E358" s="5"/>
      <c r="F358" s="5"/>
      <c r="G358" s="5"/>
      <c r="H358" s="5"/>
      <c r="I358" s="5"/>
      <c r="J358" s="5"/>
      <c r="K358" s="283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</row>
    <row r="359" spans="2:39" ht="15" customHeight="1" x14ac:dyDescent="0.15">
      <c r="B359" s="279"/>
      <c r="E359" s="5"/>
      <c r="F359" s="5"/>
      <c r="G359" s="5"/>
      <c r="H359" s="5"/>
      <c r="I359" s="5"/>
      <c r="J359" s="5"/>
      <c r="K359" s="283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</row>
    <row r="360" spans="2:39" ht="15" customHeight="1" x14ac:dyDescent="0.15">
      <c r="B360" s="279"/>
      <c r="E360" s="5"/>
      <c r="F360" s="5"/>
      <c r="G360" s="5"/>
      <c r="H360" s="5"/>
      <c r="I360" s="5"/>
      <c r="J360" s="5"/>
      <c r="K360" s="283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</row>
    <row r="361" spans="2:39" ht="15" customHeight="1" x14ac:dyDescent="0.15">
      <c r="B361" s="279"/>
      <c r="E361" s="5"/>
      <c r="F361" s="5"/>
      <c r="G361" s="5"/>
      <c r="H361" s="5"/>
      <c r="I361" s="5"/>
      <c r="J361" s="5"/>
      <c r="K361" s="283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</row>
    <row r="362" spans="2:39" ht="15" customHeight="1" x14ac:dyDescent="0.15">
      <c r="B362" s="279"/>
      <c r="E362" s="5"/>
      <c r="F362" s="5"/>
      <c r="G362" s="5"/>
      <c r="H362" s="5"/>
      <c r="I362" s="5"/>
      <c r="J362" s="5"/>
      <c r="K362" s="283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</row>
    <row r="363" spans="2:39" ht="15" customHeight="1" x14ac:dyDescent="0.15">
      <c r="B363" s="279"/>
      <c r="E363" s="5"/>
      <c r="F363" s="5"/>
      <c r="G363" s="5"/>
      <c r="H363" s="5"/>
      <c r="I363" s="5"/>
      <c r="J363" s="5"/>
      <c r="K363" s="283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</row>
    <row r="364" spans="2:39" ht="15" customHeight="1" x14ac:dyDescent="0.15">
      <c r="B364" s="279"/>
      <c r="E364" s="5"/>
      <c r="F364" s="5"/>
      <c r="G364" s="5"/>
      <c r="H364" s="5"/>
      <c r="I364" s="5"/>
      <c r="J364" s="5"/>
      <c r="K364" s="283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</row>
    <row r="365" spans="2:39" ht="15" customHeight="1" x14ac:dyDescent="0.15">
      <c r="B365" s="279"/>
      <c r="E365" s="5"/>
      <c r="F365" s="5"/>
      <c r="G365" s="5"/>
      <c r="H365" s="5"/>
      <c r="I365" s="5"/>
      <c r="J365" s="5"/>
      <c r="K365" s="283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</row>
    <row r="366" spans="2:39" ht="15" customHeight="1" x14ac:dyDescent="0.15">
      <c r="B366" s="279"/>
      <c r="E366" s="5"/>
      <c r="F366" s="5"/>
      <c r="G366" s="5"/>
      <c r="H366" s="5"/>
      <c r="I366" s="5"/>
      <c r="J366" s="5"/>
      <c r="K366" s="283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</row>
    <row r="367" spans="2:39" ht="15" customHeight="1" x14ac:dyDescent="0.15">
      <c r="B367" s="279"/>
      <c r="E367" s="5"/>
      <c r="F367" s="5"/>
      <c r="G367" s="5"/>
      <c r="H367" s="5"/>
      <c r="I367" s="5"/>
      <c r="J367" s="5"/>
      <c r="K367" s="283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</row>
    <row r="368" spans="2:39" ht="15" customHeight="1" x14ac:dyDescent="0.15">
      <c r="B368" s="279"/>
      <c r="E368" s="5"/>
      <c r="F368" s="5"/>
      <c r="G368" s="5"/>
      <c r="H368" s="5"/>
      <c r="I368" s="5"/>
      <c r="J368" s="5"/>
      <c r="K368" s="283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</row>
    <row r="369" spans="2:39" ht="15" customHeight="1" x14ac:dyDescent="0.15">
      <c r="B369" s="279"/>
      <c r="E369" s="5"/>
      <c r="F369" s="5"/>
      <c r="G369" s="5"/>
      <c r="H369" s="5"/>
      <c r="I369" s="5"/>
      <c r="J369" s="5"/>
      <c r="K369" s="283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</row>
    <row r="370" spans="2:39" ht="15" customHeight="1" x14ac:dyDescent="0.15">
      <c r="B370" s="279"/>
      <c r="E370" s="5"/>
      <c r="F370" s="5"/>
      <c r="G370" s="5"/>
      <c r="H370" s="5"/>
      <c r="I370" s="5"/>
      <c r="J370" s="5"/>
      <c r="K370" s="283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</row>
    <row r="371" spans="2:39" ht="15" customHeight="1" x14ac:dyDescent="0.15">
      <c r="B371" s="279"/>
      <c r="E371" s="5"/>
      <c r="F371" s="5"/>
      <c r="G371" s="5"/>
      <c r="H371" s="5"/>
      <c r="I371" s="5"/>
      <c r="J371" s="5"/>
      <c r="K371" s="283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</row>
    <row r="372" spans="2:39" ht="15" customHeight="1" x14ac:dyDescent="0.15">
      <c r="B372" s="279"/>
      <c r="E372" s="5"/>
      <c r="F372" s="5"/>
      <c r="G372" s="5"/>
      <c r="H372" s="5"/>
      <c r="I372" s="5"/>
      <c r="J372" s="5"/>
      <c r="K372" s="283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</row>
    <row r="373" spans="2:39" ht="15" customHeight="1" x14ac:dyDescent="0.15">
      <c r="B373" s="279"/>
      <c r="E373" s="5"/>
      <c r="F373" s="5"/>
      <c r="G373" s="5"/>
      <c r="H373" s="5"/>
      <c r="I373" s="5"/>
      <c r="J373" s="5"/>
      <c r="K373" s="283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</row>
    <row r="374" spans="2:39" ht="15" customHeight="1" x14ac:dyDescent="0.15">
      <c r="B374" s="279"/>
      <c r="E374" s="5"/>
      <c r="F374" s="5"/>
      <c r="G374" s="5"/>
      <c r="H374" s="5"/>
      <c r="I374" s="5"/>
      <c r="J374" s="5"/>
      <c r="K374" s="283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</row>
    <row r="375" spans="2:39" ht="15" customHeight="1" x14ac:dyDescent="0.15">
      <c r="B375" s="279"/>
      <c r="E375" s="5"/>
      <c r="F375" s="5"/>
      <c r="G375" s="5"/>
      <c r="H375" s="5"/>
      <c r="I375" s="5"/>
      <c r="J375" s="5"/>
      <c r="K375" s="283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</row>
    <row r="376" spans="2:39" ht="15" customHeight="1" x14ac:dyDescent="0.15">
      <c r="B376" s="279"/>
      <c r="E376" s="5"/>
      <c r="F376" s="5"/>
      <c r="G376" s="5"/>
      <c r="H376" s="5"/>
      <c r="I376" s="5"/>
      <c r="J376" s="5"/>
      <c r="K376" s="283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</row>
    <row r="377" spans="2:39" ht="15" customHeight="1" x14ac:dyDescent="0.15">
      <c r="B377" s="279"/>
      <c r="E377" s="5"/>
      <c r="F377" s="5"/>
      <c r="G377" s="5"/>
      <c r="H377" s="5"/>
      <c r="I377" s="5"/>
      <c r="J377" s="5"/>
      <c r="K377" s="283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</row>
    <row r="378" spans="2:39" ht="15" customHeight="1" x14ac:dyDescent="0.15">
      <c r="B378" s="279"/>
      <c r="E378" s="5"/>
      <c r="F378" s="5"/>
      <c r="G378" s="5"/>
      <c r="H378" s="5"/>
      <c r="I378" s="5"/>
      <c r="J378" s="5"/>
      <c r="K378" s="283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</row>
    <row r="379" spans="2:39" ht="15" customHeight="1" x14ac:dyDescent="0.15">
      <c r="B379" s="279"/>
      <c r="E379" s="5"/>
      <c r="F379" s="5"/>
      <c r="G379" s="5"/>
      <c r="H379" s="5"/>
      <c r="I379" s="5"/>
      <c r="J379" s="5"/>
      <c r="K379" s="283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</row>
    <row r="380" spans="2:39" ht="15" customHeight="1" x14ac:dyDescent="0.15">
      <c r="B380" s="279"/>
      <c r="E380" s="5"/>
      <c r="F380" s="5"/>
      <c r="G380" s="5"/>
      <c r="H380" s="5"/>
      <c r="I380" s="5"/>
      <c r="J380" s="5"/>
      <c r="K380" s="283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</row>
    <row r="381" spans="2:39" ht="15" customHeight="1" x14ac:dyDescent="0.15">
      <c r="B381" s="279"/>
      <c r="E381" s="5"/>
      <c r="F381" s="5"/>
      <c r="G381" s="5"/>
      <c r="H381" s="5"/>
      <c r="I381" s="5"/>
      <c r="J381" s="5"/>
      <c r="K381" s="283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</row>
    <row r="382" spans="2:39" ht="15" customHeight="1" x14ac:dyDescent="0.15">
      <c r="B382" s="279"/>
      <c r="E382" s="5"/>
      <c r="F382" s="5"/>
      <c r="G382" s="5"/>
      <c r="H382" s="5"/>
      <c r="I382" s="5"/>
      <c r="J382" s="5"/>
      <c r="K382" s="283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</row>
    <row r="383" spans="2:39" ht="15" customHeight="1" x14ac:dyDescent="0.15">
      <c r="B383" s="279"/>
      <c r="E383" s="5"/>
      <c r="F383" s="5"/>
      <c r="G383" s="5"/>
      <c r="H383" s="5"/>
      <c r="I383" s="5"/>
      <c r="J383" s="5"/>
      <c r="K383" s="283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</row>
    <row r="384" spans="2:39" ht="15" customHeight="1" x14ac:dyDescent="0.15">
      <c r="B384" s="279"/>
      <c r="E384" s="5"/>
      <c r="F384" s="5"/>
      <c r="G384" s="5"/>
      <c r="H384" s="5"/>
      <c r="I384" s="5"/>
      <c r="J384" s="5"/>
      <c r="K384" s="283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</row>
    <row r="385" spans="2:39" ht="15" customHeight="1" x14ac:dyDescent="0.15">
      <c r="B385" s="279"/>
      <c r="E385" s="5"/>
      <c r="F385" s="5"/>
      <c r="G385" s="5"/>
      <c r="H385" s="5"/>
      <c r="I385" s="5"/>
      <c r="J385" s="5"/>
      <c r="K385" s="283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</row>
    <row r="386" spans="2:39" ht="15" customHeight="1" x14ac:dyDescent="0.15">
      <c r="B386" s="279"/>
      <c r="E386" s="5"/>
      <c r="F386" s="5"/>
      <c r="G386" s="5"/>
      <c r="H386" s="5"/>
      <c r="I386" s="5"/>
      <c r="J386" s="5"/>
      <c r="K386" s="283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</row>
    <row r="387" spans="2:39" ht="15" customHeight="1" x14ac:dyDescent="0.15">
      <c r="B387" s="279"/>
      <c r="E387" s="5"/>
      <c r="F387" s="5"/>
      <c r="G387" s="5"/>
      <c r="H387" s="5"/>
      <c r="I387" s="5"/>
      <c r="J387" s="5"/>
      <c r="K387" s="283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</row>
    <row r="388" spans="2:39" ht="15" customHeight="1" x14ac:dyDescent="0.15">
      <c r="B388" s="279"/>
      <c r="E388" s="5"/>
      <c r="F388" s="5"/>
      <c r="G388" s="5"/>
      <c r="H388" s="5"/>
      <c r="I388" s="5"/>
      <c r="J388" s="5"/>
      <c r="K388" s="283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</row>
    <row r="389" spans="2:39" ht="15" customHeight="1" x14ac:dyDescent="0.15">
      <c r="B389" s="279"/>
      <c r="E389" s="5"/>
      <c r="F389" s="5"/>
      <c r="G389" s="5"/>
      <c r="H389" s="5"/>
      <c r="I389" s="5"/>
      <c r="J389" s="5"/>
      <c r="K389" s="283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</row>
    <row r="390" spans="2:39" ht="15" customHeight="1" x14ac:dyDescent="0.15">
      <c r="B390" s="279"/>
      <c r="E390" s="5"/>
      <c r="F390" s="5"/>
      <c r="G390" s="5"/>
      <c r="H390" s="5"/>
      <c r="I390" s="5"/>
      <c r="J390" s="5"/>
      <c r="K390" s="283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</row>
    <row r="391" spans="2:39" ht="15" customHeight="1" x14ac:dyDescent="0.15">
      <c r="B391" s="279"/>
      <c r="E391" s="5"/>
      <c r="F391" s="5"/>
      <c r="G391" s="5"/>
      <c r="H391" s="5"/>
      <c r="I391" s="5"/>
      <c r="J391" s="5"/>
      <c r="K391" s="283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</row>
    <row r="392" spans="2:39" ht="15" customHeight="1" x14ac:dyDescent="0.15">
      <c r="B392" s="279"/>
      <c r="E392" s="5"/>
      <c r="F392" s="5"/>
      <c r="G392" s="5"/>
      <c r="H392" s="5"/>
      <c r="I392" s="5"/>
      <c r="J392" s="5"/>
      <c r="K392" s="283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</row>
    <row r="393" spans="2:39" ht="15" customHeight="1" x14ac:dyDescent="0.15">
      <c r="B393" s="279"/>
      <c r="E393" s="5"/>
      <c r="F393" s="5"/>
      <c r="G393" s="5"/>
      <c r="H393" s="5"/>
      <c r="I393" s="5"/>
      <c r="J393" s="5"/>
      <c r="K393" s="283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</row>
    <row r="394" spans="2:39" ht="15" customHeight="1" x14ac:dyDescent="0.15">
      <c r="B394" s="279"/>
      <c r="E394" s="5"/>
      <c r="F394" s="5"/>
      <c r="G394" s="5"/>
      <c r="H394" s="5"/>
      <c r="I394" s="5"/>
      <c r="J394" s="5"/>
      <c r="K394" s="283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</row>
    <row r="395" spans="2:39" ht="15" customHeight="1" x14ac:dyDescent="0.15">
      <c r="B395" s="279"/>
      <c r="E395" s="5"/>
      <c r="F395" s="5"/>
      <c r="G395" s="5"/>
      <c r="H395" s="5"/>
      <c r="I395" s="5"/>
      <c r="J395" s="5"/>
      <c r="K395" s="283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</row>
    <row r="396" spans="2:39" ht="15" customHeight="1" x14ac:dyDescent="0.15">
      <c r="B396" s="279"/>
      <c r="E396" s="5"/>
      <c r="F396" s="5"/>
      <c r="G396" s="5"/>
      <c r="H396" s="5"/>
      <c r="I396" s="5"/>
      <c r="J396" s="5"/>
      <c r="K396" s="283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</row>
    <row r="397" spans="2:39" ht="15" customHeight="1" x14ac:dyDescent="0.15">
      <c r="B397" s="279"/>
      <c r="E397" s="5"/>
      <c r="F397" s="5"/>
      <c r="G397" s="5"/>
      <c r="H397" s="5"/>
      <c r="I397" s="5"/>
      <c r="J397" s="5"/>
      <c r="K397" s="283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</row>
    <row r="398" spans="2:39" ht="15" customHeight="1" x14ac:dyDescent="0.15">
      <c r="B398" s="279"/>
      <c r="E398" s="5"/>
      <c r="F398" s="5"/>
      <c r="G398" s="5"/>
      <c r="H398" s="5"/>
      <c r="I398" s="5"/>
      <c r="J398" s="5"/>
      <c r="K398" s="283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</row>
    <row r="399" spans="2:39" ht="15" customHeight="1" x14ac:dyDescent="0.15">
      <c r="B399" s="279"/>
      <c r="E399" s="5"/>
      <c r="F399" s="5"/>
      <c r="G399" s="5"/>
      <c r="H399" s="5"/>
      <c r="I399" s="5"/>
      <c r="J399" s="5"/>
      <c r="K399" s="283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</row>
    <row r="400" spans="2:39" ht="15" customHeight="1" x14ac:dyDescent="0.15">
      <c r="B400" s="279"/>
      <c r="E400" s="5"/>
      <c r="F400" s="5"/>
      <c r="G400" s="5"/>
      <c r="H400" s="5"/>
      <c r="I400" s="5"/>
      <c r="J400" s="5"/>
      <c r="K400" s="283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</row>
    <row r="401" spans="2:39" ht="15" customHeight="1" x14ac:dyDescent="0.15">
      <c r="B401" s="279"/>
      <c r="E401" s="5"/>
      <c r="F401" s="5"/>
      <c r="G401" s="5"/>
      <c r="H401" s="5"/>
      <c r="I401" s="5"/>
      <c r="J401" s="5"/>
      <c r="K401" s="283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</row>
    <row r="402" spans="2:39" ht="15" customHeight="1" x14ac:dyDescent="0.15">
      <c r="B402" s="279"/>
      <c r="E402" s="5"/>
      <c r="F402" s="5"/>
      <c r="G402" s="5"/>
      <c r="H402" s="5"/>
      <c r="I402" s="5"/>
      <c r="J402" s="5"/>
      <c r="K402" s="283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</row>
    <row r="403" spans="2:39" ht="15" customHeight="1" x14ac:dyDescent="0.15">
      <c r="B403" s="279"/>
      <c r="E403" s="5"/>
      <c r="F403" s="5"/>
      <c r="G403" s="5"/>
      <c r="H403" s="5"/>
      <c r="I403" s="5"/>
      <c r="J403" s="5"/>
      <c r="K403" s="283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</row>
    <row r="404" spans="2:39" ht="15" customHeight="1" x14ac:dyDescent="0.15">
      <c r="B404" s="279"/>
      <c r="E404" s="5"/>
      <c r="F404" s="5"/>
      <c r="G404" s="5"/>
      <c r="H404" s="5"/>
      <c r="I404" s="5"/>
      <c r="J404" s="5"/>
      <c r="K404" s="283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</row>
    <row r="405" spans="2:39" ht="15" customHeight="1" x14ac:dyDescent="0.15">
      <c r="B405" s="279"/>
      <c r="E405" s="5"/>
      <c r="F405" s="5"/>
      <c r="G405" s="5"/>
      <c r="H405" s="5"/>
      <c r="I405" s="5"/>
      <c r="J405" s="5"/>
      <c r="K405" s="283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</row>
    <row r="406" spans="2:39" ht="15" customHeight="1" x14ac:dyDescent="0.15">
      <c r="B406" s="279"/>
      <c r="E406" s="5"/>
      <c r="F406" s="5"/>
      <c r="G406" s="5"/>
      <c r="H406" s="5"/>
      <c r="I406" s="5"/>
      <c r="J406" s="5"/>
      <c r="K406" s="283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</row>
    <row r="407" spans="2:39" ht="15" customHeight="1" x14ac:dyDescent="0.15">
      <c r="B407" s="279"/>
      <c r="E407" s="5"/>
      <c r="F407" s="5"/>
      <c r="G407" s="5"/>
      <c r="H407" s="5"/>
      <c r="I407" s="5"/>
      <c r="J407" s="5"/>
      <c r="K407" s="283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</row>
    <row r="408" spans="2:39" ht="15" customHeight="1" x14ac:dyDescent="0.15">
      <c r="B408" s="279"/>
      <c r="E408" s="5"/>
      <c r="F408" s="5"/>
      <c r="G408" s="5"/>
      <c r="H408" s="5"/>
      <c r="I408" s="5"/>
      <c r="J408" s="5"/>
      <c r="K408" s="283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</row>
    <row r="409" spans="2:39" ht="15" customHeight="1" x14ac:dyDescent="0.15">
      <c r="B409" s="279"/>
      <c r="E409" s="5"/>
      <c r="F409" s="5"/>
      <c r="G409" s="5"/>
      <c r="H409" s="5"/>
      <c r="I409" s="5"/>
      <c r="J409" s="5"/>
      <c r="K409" s="283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</row>
    <row r="410" spans="2:39" ht="15" customHeight="1" x14ac:dyDescent="0.15">
      <c r="B410" s="279"/>
      <c r="E410" s="5"/>
      <c r="F410" s="5"/>
      <c r="G410" s="5"/>
      <c r="H410" s="5"/>
      <c r="I410" s="5"/>
      <c r="J410" s="5"/>
      <c r="K410" s="283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</row>
    <row r="411" spans="2:39" ht="15" customHeight="1" x14ac:dyDescent="0.15">
      <c r="B411" s="279"/>
      <c r="E411" s="5"/>
      <c r="F411" s="5"/>
      <c r="G411" s="5"/>
      <c r="H411" s="5"/>
      <c r="I411" s="5"/>
      <c r="J411" s="5"/>
      <c r="K411" s="283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</row>
    <row r="412" spans="2:39" ht="15" customHeight="1" x14ac:dyDescent="0.15">
      <c r="B412" s="279"/>
      <c r="E412" s="5"/>
      <c r="F412" s="5"/>
      <c r="G412" s="5"/>
      <c r="H412" s="5"/>
      <c r="I412" s="5"/>
      <c r="J412" s="5"/>
      <c r="K412" s="283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</row>
    <row r="413" spans="2:39" ht="15" customHeight="1" x14ac:dyDescent="0.15">
      <c r="B413" s="279"/>
      <c r="E413" s="5"/>
      <c r="F413" s="5"/>
      <c r="G413" s="5"/>
      <c r="H413" s="5"/>
      <c r="I413" s="5"/>
      <c r="J413" s="5"/>
      <c r="K413" s="283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</row>
    <row r="414" spans="2:39" ht="15" customHeight="1" x14ac:dyDescent="0.15">
      <c r="B414" s="279"/>
      <c r="E414" s="5"/>
      <c r="F414" s="5"/>
      <c r="G414" s="5"/>
      <c r="H414" s="5"/>
      <c r="I414" s="5"/>
      <c r="J414" s="5"/>
      <c r="K414" s="283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</row>
    <row r="415" spans="2:39" ht="15" customHeight="1" x14ac:dyDescent="0.15">
      <c r="B415" s="279"/>
      <c r="E415" s="5"/>
      <c r="F415" s="5"/>
      <c r="G415" s="5"/>
      <c r="H415" s="5"/>
      <c r="I415" s="5"/>
      <c r="J415" s="5"/>
      <c r="K415" s="283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</row>
    <row r="416" spans="2:39" ht="15" customHeight="1" x14ac:dyDescent="0.15">
      <c r="B416" s="279"/>
      <c r="E416" s="5"/>
      <c r="F416" s="5"/>
      <c r="G416" s="5"/>
      <c r="H416" s="5"/>
      <c r="I416" s="5"/>
      <c r="J416" s="5"/>
      <c r="K416" s="283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</row>
    <row r="417" spans="2:39" ht="15" customHeight="1" x14ac:dyDescent="0.15">
      <c r="B417" s="279"/>
      <c r="E417" s="5"/>
      <c r="F417" s="5"/>
      <c r="G417" s="5"/>
      <c r="H417" s="5"/>
      <c r="I417" s="5"/>
      <c r="J417" s="5"/>
      <c r="K417" s="283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</row>
    <row r="418" spans="2:39" ht="15" customHeight="1" x14ac:dyDescent="0.15">
      <c r="B418" s="279"/>
      <c r="E418" s="5"/>
      <c r="F418" s="5"/>
      <c r="G418" s="5"/>
      <c r="H418" s="5"/>
      <c r="I418" s="5"/>
      <c r="J418" s="5"/>
      <c r="K418" s="283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</row>
    <row r="419" spans="2:39" ht="15" customHeight="1" x14ac:dyDescent="0.15">
      <c r="B419" s="279"/>
      <c r="E419" s="5"/>
      <c r="F419" s="5"/>
      <c r="G419" s="5"/>
      <c r="H419" s="5"/>
      <c r="I419" s="5"/>
      <c r="J419" s="5"/>
      <c r="K419" s="283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</row>
    <row r="420" spans="2:39" ht="15" customHeight="1" x14ac:dyDescent="0.15">
      <c r="B420" s="279"/>
      <c r="E420" s="5"/>
      <c r="F420" s="5"/>
      <c r="G420" s="5"/>
      <c r="H420" s="5"/>
      <c r="I420" s="5"/>
      <c r="J420" s="5"/>
      <c r="K420" s="283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</row>
    <row r="421" spans="2:39" ht="15" customHeight="1" x14ac:dyDescent="0.15">
      <c r="B421" s="279"/>
      <c r="E421" s="5"/>
      <c r="F421" s="5"/>
      <c r="G421" s="5"/>
      <c r="H421" s="5"/>
      <c r="I421" s="5"/>
      <c r="J421" s="5"/>
      <c r="K421" s="283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</row>
    <row r="422" spans="2:39" ht="15" customHeight="1" x14ac:dyDescent="0.15">
      <c r="B422" s="279"/>
      <c r="E422" s="5"/>
      <c r="F422" s="5"/>
      <c r="G422" s="5"/>
      <c r="H422" s="5"/>
      <c r="I422" s="5"/>
      <c r="J422" s="5"/>
      <c r="K422" s="283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</row>
    <row r="423" spans="2:39" ht="15" customHeight="1" x14ac:dyDescent="0.15">
      <c r="B423" s="279"/>
      <c r="E423" s="5"/>
      <c r="F423" s="5"/>
      <c r="G423" s="5"/>
      <c r="H423" s="5"/>
      <c r="I423" s="5"/>
      <c r="J423" s="5"/>
      <c r="K423" s="283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</row>
    <row r="424" spans="2:39" ht="15" customHeight="1" x14ac:dyDescent="0.15">
      <c r="B424" s="279"/>
      <c r="E424" s="5"/>
      <c r="F424" s="5"/>
      <c r="G424" s="5"/>
      <c r="H424" s="5"/>
      <c r="I424" s="5"/>
      <c r="J424" s="5"/>
      <c r="K424" s="283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</row>
    <row r="425" spans="2:39" ht="15" customHeight="1" x14ac:dyDescent="0.15">
      <c r="B425" s="279"/>
      <c r="E425" s="5"/>
      <c r="F425" s="5"/>
      <c r="G425" s="5"/>
      <c r="H425" s="5"/>
      <c r="I425" s="5"/>
      <c r="J425" s="5"/>
      <c r="K425" s="283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</row>
    <row r="426" spans="2:39" ht="15" customHeight="1" x14ac:dyDescent="0.15">
      <c r="B426" s="279"/>
      <c r="E426" s="5"/>
      <c r="F426" s="5"/>
      <c r="G426" s="5"/>
      <c r="H426" s="5"/>
      <c r="I426" s="5"/>
      <c r="J426" s="5"/>
      <c r="K426" s="283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</row>
    <row r="427" spans="2:39" ht="15" customHeight="1" x14ac:dyDescent="0.15">
      <c r="B427" s="279"/>
      <c r="E427" s="5"/>
      <c r="F427" s="5"/>
      <c r="G427" s="5"/>
      <c r="H427" s="5"/>
      <c r="I427" s="5"/>
      <c r="J427" s="5"/>
      <c r="K427" s="283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</row>
    <row r="428" spans="2:39" ht="15" customHeight="1" x14ac:dyDescent="0.15">
      <c r="B428" s="279"/>
      <c r="E428" s="5"/>
      <c r="F428" s="5"/>
      <c r="G428" s="5"/>
      <c r="H428" s="5"/>
      <c r="I428" s="5"/>
      <c r="J428" s="5"/>
      <c r="K428" s="283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</row>
    <row r="429" spans="2:39" ht="15" customHeight="1" x14ac:dyDescent="0.15">
      <c r="B429" s="279"/>
      <c r="E429" s="5"/>
      <c r="F429" s="5"/>
      <c r="G429" s="5"/>
      <c r="H429" s="5"/>
      <c r="I429" s="5"/>
      <c r="J429" s="5"/>
      <c r="K429" s="283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</row>
    <row r="430" spans="2:39" ht="15" customHeight="1" x14ac:dyDescent="0.15">
      <c r="B430" s="279"/>
      <c r="E430" s="5"/>
      <c r="F430" s="5"/>
      <c r="G430" s="5"/>
      <c r="H430" s="5"/>
      <c r="I430" s="5"/>
      <c r="J430" s="5"/>
      <c r="K430" s="283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</row>
    <row r="431" spans="2:39" ht="15" customHeight="1" x14ac:dyDescent="0.15">
      <c r="B431" s="279"/>
      <c r="E431" s="5"/>
      <c r="F431" s="5"/>
      <c r="G431" s="5"/>
      <c r="H431" s="5"/>
      <c r="I431" s="5"/>
      <c r="J431" s="5"/>
      <c r="K431" s="283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</row>
    <row r="432" spans="2:39" ht="15" customHeight="1" x14ac:dyDescent="0.15">
      <c r="B432" s="279"/>
      <c r="E432" s="5"/>
      <c r="F432" s="5"/>
      <c r="G432" s="5"/>
      <c r="H432" s="5"/>
      <c r="I432" s="5"/>
      <c r="J432" s="5"/>
      <c r="K432" s="283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</row>
    <row r="433" spans="2:39" ht="15" customHeight="1" x14ac:dyDescent="0.15">
      <c r="B433" s="279"/>
      <c r="E433" s="5"/>
      <c r="F433" s="5"/>
      <c r="G433" s="5"/>
      <c r="H433" s="5"/>
      <c r="I433" s="5"/>
      <c r="J433" s="5"/>
      <c r="K433" s="283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</row>
    <row r="434" spans="2:39" ht="15" customHeight="1" x14ac:dyDescent="0.15">
      <c r="B434" s="279"/>
      <c r="E434" s="5"/>
      <c r="F434" s="5"/>
      <c r="G434" s="5"/>
      <c r="H434" s="5"/>
      <c r="I434" s="5"/>
      <c r="J434" s="5"/>
      <c r="K434" s="283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</row>
    <row r="435" spans="2:39" ht="15" customHeight="1" x14ac:dyDescent="0.15">
      <c r="B435" s="279"/>
      <c r="E435" s="5"/>
      <c r="F435" s="5"/>
      <c r="G435" s="5"/>
      <c r="H435" s="5"/>
      <c r="I435" s="5"/>
      <c r="J435" s="5"/>
      <c r="K435" s="283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</row>
    <row r="436" spans="2:39" ht="15" customHeight="1" x14ac:dyDescent="0.15">
      <c r="B436" s="279"/>
      <c r="E436" s="5"/>
      <c r="F436" s="5"/>
      <c r="G436" s="5"/>
      <c r="H436" s="5"/>
      <c r="I436" s="5"/>
      <c r="J436" s="5"/>
      <c r="K436" s="283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</row>
    <row r="437" spans="2:39" ht="15" customHeight="1" x14ac:dyDescent="0.15">
      <c r="B437" s="279"/>
      <c r="E437" s="5"/>
      <c r="F437" s="5"/>
      <c r="G437" s="5"/>
      <c r="H437" s="5"/>
      <c r="I437" s="5"/>
      <c r="J437" s="5"/>
      <c r="K437" s="283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</row>
    <row r="438" spans="2:39" ht="15" customHeight="1" x14ac:dyDescent="0.15">
      <c r="B438" s="279"/>
      <c r="E438" s="5"/>
      <c r="F438" s="5"/>
      <c r="G438" s="5"/>
      <c r="H438" s="5"/>
      <c r="I438" s="5"/>
      <c r="J438" s="5"/>
      <c r="K438" s="283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</row>
    <row r="439" spans="2:39" ht="15" customHeight="1" x14ac:dyDescent="0.15">
      <c r="B439" s="279"/>
      <c r="E439" s="5"/>
      <c r="F439" s="5"/>
      <c r="G439" s="5"/>
      <c r="H439" s="5"/>
      <c r="I439" s="5"/>
      <c r="J439" s="5"/>
      <c r="K439" s="283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</row>
    <row r="440" spans="2:39" ht="15" customHeight="1" x14ac:dyDescent="0.15">
      <c r="B440" s="279"/>
      <c r="E440" s="5"/>
      <c r="F440" s="5"/>
      <c r="G440" s="5"/>
      <c r="H440" s="5"/>
      <c r="I440" s="5"/>
      <c r="J440" s="5"/>
      <c r="K440" s="283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</row>
    <row r="441" spans="2:39" ht="15" customHeight="1" x14ac:dyDescent="0.15">
      <c r="B441" s="279"/>
      <c r="E441" s="5"/>
      <c r="F441" s="5"/>
      <c r="G441" s="5"/>
      <c r="H441" s="5"/>
      <c r="I441" s="5"/>
      <c r="J441" s="5"/>
      <c r="K441" s="283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</row>
    <row r="442" spans="2:39" ht="15" customHeight="1" x14ac:dyDescent="0.15">
      <c r="B442" s="279"/>
      <c r="E442" s="5"/>
      <c r="F442" s="5"/>
      <c r="G442" s="5"/>
      <c r="H442" s="5"/>
      <c r="I442" s="5"/>
      <c r="J442" s="5"/>
      <c r="K442" s="283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</row>
    <row r="443" spans="2:39" ht="15" customHeight="1" x14ac:dyDescent="0.15">
      <c r="B443" s="279"/>
      <c r="E443" s="5"/>
      <c r="F443" s="5"/>
      <c r="G443" s="5"/>
      <c r="H443" s="5"/>
      <c r="I443" s="5"/>
      <c r="J443" s="5"/>
      <c r="K443" s="283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</row>
    <row r="444" spans="2:39" ht="15" customHeight="1" x14ac:dyDescent="0.15">
      <c r="B444" s="279"/>
      <c r="E444" s="5"/>
      <c r="F444" s="5"/>
      <c r="G444" s="5"/>
      <c r="H444" s="5"/>
      <c r="I444" s="5"/>
      <c r="J444" s="5"/>
      <c r="K444" s="283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</row>
    <row r="445" spans="2:39" ht="15" customHeight="1" x14ac:dyDescent="0.15">
      <c r="B445" s="279"/>
      <c r="E445" s="5"/>
      <c r="F445" s="5"/>
      <c r="G445" s="5"/>
      <c r="H445" s="5"/>
      <c r="I445" s="5"/>
      <c r="J445" s="5"/>
      <c r="K445" s="283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</row>
    <row r="446" spans="2:39" ht="15" customHeight="1" x14ac:dyDescent="0.15">
      <c r="B446" s="279"/>
      <c r="E446" s="5"/>
      <c r="F446" s="5"/>
      <c r="G446" s="5"/>
      <c r="H446" s="5"/>
      <c r="I446" s="5"/>
      <c r="J446" s="5"/>
      <c r="K446" s="283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</row>
    <row r="447" spans="2:39" ht="15" customHeight="1" x14ac:dyDescent="0.15">
      <c r="B447" s="279"/>
      <c r="E447" s="5"/>
      <c r="F447" s="5"/>
      <c r="G447" s="5"/>
      <c r="H447" s="5"/>
      <c r="I447" s="5"/>
      <c r="J447" s="5"/>
      <c r="K447" s="283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</row>
    <row r="448" spans="2:39" ht="15" customHeight="1" x14ac:dyDescent="0.15">
      <c r="B448" s="279"/>
      <c r="E448" s="5"/>
      <c r="F448" s="5"/>
      <c r="G448" s="5"/>
      <c r="H448" s="5"/>
      <c r="I448" s="5"/>
      <c r="J448" s="5"/>
      <c r="K448" s="283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</row>
    <row r="449" spans="2:39" ht="15" customHeight="1" x14ac:dyDescent="0.15">
      <c r="B449" s="279"/>
      <c r="E449" s="5"/>
      <c r="F449" s="5"/>
      <c r="G449" s="5"/>
      <c r="H449" s="5"/>
      <c r="I449" s="5"/>
      <c r="J449" s="5"/>
      <c r="K449" s="283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</row>
    <row r="450" spans="2:39" ht="15" customHeight="1" x14ac:dyDescent="0.15">
      <c r="B450" s="279"/>
      <c r="E450" s="5"/>
      <c r="F450" s="5"/>
      <c r="G450" s="5"/>
      <c r="H450" s="5"/>
      <c r="I450" s="5"/>
      <c r="J450" s="5"/>
      <c r="K450" s="283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</row>
    <row r="451" spans="2:39" ht="15" customHeight="1" x14ac:dyDescent="0.15">
      <c r="B451" s="279"/>
      <c r="E451" s="5"/>
      <c r="F451" s="5"/>
      <c r="G451" s="5"/>
      <c r="H451" s="5"/>
      <c r="I451" s="5"/>
      <c r="J451" s="5"/>
      <c r="K451" s="283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</row>
    <row r="452" spans="2:39" ht="15" customHeight="1" x14ac:dyDescent="0.15">
      <c r="B452" s="279"/>
      <c r="E452" s="5"/>
      <c r="F452" s="5"/>
      <c r="G452" s="5"/>
      <c r="H452" s="5"/>
      <c r="I452" s="5"/>
      <c r="J452" s="5"/>
      <c r="K452" s="283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</row>
    <row r="453" spans="2:39" ht="15" customHeight="1" x14ac:dyDescent="0.15">
      <c r="B453" s="279"/>
      <c r="E453" s="5"/>
      <c r="F453" s="5"/>
      <c r="G453" s="5"/>
      <c r="H453" s="5"/>
      <c r="I453" s="5"/>
      <c r="J453" s="5"/>
      <c r="K453" s="283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</row>
    <row r="454" spans="2:39" ht="15" customHeight="1" x14ac:dyDescent="0.15">
      <c r="B454" s="279"/>
      <c r="E454" s="5"/>
      <c r="F454" s="5"/>
      <c r="G454" s="5"/>
      <c r="H454" s="5"/>
      <c r="I454" s="5"/>
      <c r="J454" s="5"/>
      <c r="K454" s="283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</row>
    <row r="455" spans="2:39" ht="15" customHeight="1" x14ac:dyDescent="0.15">
      <c r="B455" s="279"/>
      <c r="E455" s="5"/>
      <c r="F455" s="5"/>
      <c r="G455" s="5"/>
      <c r="H455" s="5"/>
      <c r="I455" s="5"/>
      <c r="J455" s="5"/>
      <c r="K455" s="283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</row>
    <row r="456" spans="2:39" ht="15" customHeight="1" x14ac:dyDescent="0.15">
      <c r="B456" s="279"/>
      <c r="E456" s="5"/>
      <c r="F456" s="5"/>
      <c r="G456" s="5"/>
      <c r="H456" s="5"/>
      <c r="I456" s="5"/>
      <c r="J456" s="5"/>
      <c r="K456" s="283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</row>
    <row r="457" spans="2:39" ht="15" customHeight="1" x14ac:dyDescent="0.15">
      <c r="B457" s="279"/>
      <c r="E457" s="5"/>
      <c r="F457" s="5"/>
      <c r="G457" s="5"/>
      <c r="H457" s="5"/>
      <c r="I457" s="5"/>
      <c r="J457" s="5"/>
      <c r="K457" s="283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</row>
    <row r="458" spans="2:39" ht="15" customHeight="1" x14ac:dyDescent="0.15">
      <c r="B458" s="279"/>
      <c r="E458" s="5"/>
      <c r="F458" s="5"/>
      <c r="G458" s="5"/>
      <c r="H458" s="5"/>
      <c r="I458" s="5"/>
      <c r="J458" s="5"/>
      <c r="K458" s="283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</row>
    <row r="459" spans="2:39" ht="15" customHeight="1" x14ac:dyDescent="0.15">
      <c r="B459" s="279"/>
      <c r="E459" s="5"/>
      <c r="F459" s="5"/>
      <c r="G459" s="5"/>
      <c r="H459" s="5"/>
      <c r="I459" s="5"/>
      <c r="J459" s="5"/>
      <c r="K459" s="283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</row>
    <row r="460" spans="2:39" ht="15" customHeight="1" x14ac:dyDescent="0.15">
      <c r="B460" s="279"/>
      <c r="E460" s="5"/>
      <c r="F460" s="5"/>
      <c r="G460" s="5"/>
      <c r="H460" s="5"/>
      <c r="I460" s="5"/>
      <c r="J460" s="5"/>
      <c r="K460" s="283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</row>
    <row r="461" spans="2:39" ht="15" customHeight="1" x14ac:dyDescent="0.15">
      <c r="B461" s="279"/>
      <c r="E461" s="5"/>
      <c r="F461" s="5"/>
      <c r="G461" s="5"/>
      <c r="H461" s="5"/>
      <c r="I461" s="5"/>
      <c r="J461" s="5"/>
      <c r="K461" s="283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</row>
    <row r="462" spans="2:39" ht="15" customHeight="1" x14ac:dyDescent="0.15">
      <c r="B462" s="279"/>
      <c r="E462" s="5"/>
      <c r="F462" s="5"/>
      <c r="G462" s="5"/>
      <c r="H462" s="5"/>
      <c r="I462" s="5"/>
      <c r="J462" s="5"/>
      <c r="K462" s="283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</row>
    <row r="463" spans="2:39" ht="15" customHeight="1" x14ac:dyDescent="0.15">
      <c r="B463" s="279"/>
      <c r="E463" s="5"/>
      <c r="F463" s="5"/>
      <c r="G463" s="5"/>
      <c r="H463" s="5"/>
      <c r="I463" s="5"/>
      <c r="J463" s="5"/>
      <c r="K463" s="283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</row>
    <row r="464" spans="2:39" ht="15" customHeight="1" x14ac:dyDescent="0.15">
      <c r="B464" s="279"/>
      <c r="E464" s="5"/>
      <c r="F464" s="5"/>
      <c r="G464" s="5"/>
      <c r="H464" s="5"/>
      <c r="I464" s="5"/>
      <c r="J464" s="5"/>
      <c r="K464" s="283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</row>
    <row r="465" spans="2:39" ht="15" customHeight="1" x14ac:dyDescent="0.15">
      <c r="B465" s="279"/>
      <c r="E465" s="5"/>
      <c r="F465" s="5"/>
      <c r="G465" s="5"/>
      <c r="H465" s="5"/>
      <c r="I465" s="5"/>
      <c r="J465" s="5"/>
      <c r="K465" s="283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</row>
    <row r="466" spans="2:39" ht="15" customHeight="1" x14ac:dyDescent="0.15">
      <c r="B466" s="279"/>
      <c r="E466" s="5"/>
      <c r="F466" s="5"/>
      <c r="G466" s="5"/>
      <c r="H466" s="5"/>
      <c r="I466" s="5"/>
      <c r="J466" s="5"/>
      <c r="K466" s="283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</row>
    <row r="467" spans="2:39" ht="15" customHeight="1" x14ac:dyDescent="0.15">
      <c r="B467" s="279"/>
      <c r="E467" s="5"/>
      <c r="F467" s="5"/>
      <c r="G467" s="5"/>
      <c r="H467" s="5"/>
      <c r="I467" s="5"/>
      <c r="J467" s="5"/>
      <c r="K467" s="283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</row>
    <row r="468" spans="2:39" ht="15" customHeight="1" x14ac:dyDescent="0.15">
      <c r="B468" s="279"/>
      <c r="E468" s="5"/>
      <c r="F468" s="5"/>
      <c r="G468" s="5"/>
      <c r="H468" s="5"/>
      <c r="I468" s="5"/>
      <c r="J468" s="5"/>
      <c r="K468" s="283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</row>
    <row r="469" spans="2:39" ht="15" customHeight="1" x14ac:dyDescent="0.15">
      <c r="B469" s="279"/>
      <c r="E469" s="5"/>
      <c r="F469" s="5"/>
      <c r="G469" s="5"/>
      <c r="H469" s="5"/>
      <c r="I469" s="5"/>
      <c r="J469" s="5"/>
      <c r="K469" s="283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</row>
    <row r="470" spans="2:39" ht="15" customHeight="1" x14ac:dyDescent="0.15">
      <c r="B470" s="279"/>
      <c r="E470" s="5"/>
      <c r="F470" s="5"/>
      <c r="G470" s="5"/>
      <c r="H470" s="5"/>
      <c r="I470" s="5"/>
      <c r="J470" s="5"/>
      <c r="K470" s="283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</row>
    <row r="471" spans="2:39" ht="15" customHeight="1" x14ac:dyDescent="0.15">
      <c r="B471" s="279"/>
      <c r="E471" s="5"/>
      <c r="F471" s="5"/>
      <c r="G471" s="5"/>
      <c r="H471" s="5"/>
      <c r="I471" s="5"/>
      <c r="J471" s="5"/>
      <c r="K471" s="283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</row>
    <row r="472" spans="2:39" ht="15" customHeight="1" x14ac:dyDescent="0.15">
      <c r="B472" s="279"/>
      <c r="E472" s="5"/>
      <c r="F472" s="5"/>
      <c r="G472" s="5"/>
      <c r="H472" s="5"/>
      <c r="I472" s="5"/>
      <c r="J472" s="5"/>
      <c r="K472" s="283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</row>
    <row r="473" spans="2:39" ht="15" customHeight="1" x14ac:dyDescent="0.15">
      <c r="B473" s="279"/>
      <c r="E473" s="5"/>
      <c r="F473" s="5"/>
      <c r="G473" s="5"/>
      <c r="H473" s="5"/>
      <c r="I473" s="5"/>
      <c r="J473" s="5"/>
      <c r="K473" s="283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</row>
    <row r="474" spans="2:39" ht="15" customHeight="1" x14ac:dyDescent="0.15">
      <c r="B474" s="279"/>
      <c r="E474" s="5"/>
      <c r="F474" s="5"/>
      <c r="G474" s="5"/>
      <c r="H474" s="5"/>
      <c r="I474" s="5"/>
      <c r="J474" s="5"/>
      <c r="K474" s="283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</row>
    <row r="475" spans="2:39" ht="15" customHeight="1" x14ac:dyDescent="0.15">
      <c r="B475" s="279"/>
      <c r="E475" s="5"/>
      <c r="F475" s="5"/>
      <c r="G475" s="5"/>
      <c r="H475" s="5"/>
      <c r="I475" s="5"/>
      <c r="J475" s="5"/>
      <c r="K475" s="283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</row>
    <row r="476" spans="2:39" ht="15" customHeight="1" x14ac:dyDescent="0.15">
      <c r="B476" s="279"/>
      <c r="E476" s="5"/>
      <c r="F476" s="5"/>
      <c r="G476" s="5"/>
      <c r="H476" s="5"/>
      <c r="I476" s="5"/>
      <c r="J476" s="5"/>
      <c r="K476" s="283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</row>
    <row r="477" spans="2:39" ht="15" customHeight="1" x14ac:dyDescent="0.15">
      <c r="B477" s="279"/>
      <c r="E477" s="5"/>
      <c r="F477" s="5"/>
      <c r="G477" s="5"/>
      <c r="H477" s="5"/>
      <c r="I477" s="5"/>
      <c r="J477" s="5"/>
      <c r="K477" s="283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</row>
    <row r="478" spans="2:39" ht="15" customHeight="1" x14ac:dyDescent="0.15">
      <c r="B478" s="279"/>
      <c r="E478" s="5"/>
      <c r="F478" s="5"/>
      <c r="G478" s="5"/>
      <c r="H478" s="5"/>
      <c r="I478" s="5"/>
      <c r="J478" s="5"/>
      <c r="K478" s="283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</row>
    <row r="479" spans="2:39" ht="15" customHeight="1" x14ac:dyDescent="0.15">
      <c r="B479" s="279"/>
      <c r="E479" s="5"/>
      <c r="F479" s="5"/>
      <c r="G479" s="5"/>
      <c r="H479" s="5"/>
      <c r="I479" s="5"/>
      <c r="J479" s="5"/>
      <c r="K479" s="283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</row>
    <row r="480" spans="2:39" ht="15" customHeight="1" x14ac:dyDescent="0.15">
      <c r="B480" s="279"/>
      <c r="E480" s="5"/>
      <c r="F480" s="5"/>
      <c r="G480" s="5"/>
      <c r="H480" s="5"/>
      <c r="I480" s="5"/>
      <c r="J480" s="5"/>
      <c r="K480" s="283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</row>
    <row r="481" spans="2:39" ht="15" customHeight="1" x14ac:dyDescent="0.15">
      <c r="B481" s="279"/>
      <c r="E481" s="5"/>
      <c r="F481" s="5"/>
      <c r="G481" s="5"/>
      <c r="H481" s="5"/>
      <c r="I481" s="5"/>
      <c r="J481" s="5"/>
      <c r="K481" s="283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</row>
    <row r="482" spans="2:39" ht="15" customHeight="1" x14ac:dyDescent="0.15">
      <c r="B482" s="279"/>
      <c r="E482" s="5"/>
      <c r="F482" s="5"/>
      <c r="G482" s="5"/>
      <c r="H482" s="5"/>
      <c r="I482" s="5"/>
      <c r="J482" s="5"/>
      <c r="K482" s="283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</row>
    <row r="483" spans="2:39" ht="15" customHeight="1" x14ac:dyDescent="0.15">
      <c r="B483" s="279"/>
      <c r="E483" s="5"/>
      <c r="F483" s="5"/>
      <c r="G483" s="5"/>
      <c r="H483" s="5"/>
      <c r="I483" s="5"/>
      <c r="J483" s="5"/>
      <c r="K483" s="283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</row>
    <row r="484" spans="2:39" ht="15" customHeight="1" x14ac:dyDescent="0.15">
      <c r="B484" s="279"/>
      <c r="E484" s="5"/>
      <c r="F484" s="5"/>
      <c r="G484" s="5"/>
      <c r="H484" s="5"/>
      <c r="I484" s="5"/>
      <c r="J484" s="5"/>
      <c r="K484" s="283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</row>
    <row r="485" spans="2:39" ht="15" customHeight="1" x14ac:dyDescent="0.15">
      <c r="B485" s="279"/>
      <c r="E485" s="5"/>
      <c r="F485" s="5"/>
      <c r="G485" s="5"/>
      <c r="H485" s="5"/>
      <c r="I485" s="5"/>
      <c r="J485" s="5"/>
      <c r="K485" s="283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</row>
    <row r="486" spans="2:39" ht="15" customHeight="1" x14ac:dyDescent="0.15">
      <c r="B486" s="279"/>
      <c r="E486" s="5"/>
      <c r="F486" s="5"/>
      <c r="G486" s="5"/>
      <c r="H486" s="5"/>
      <c r="I486" s="5"/>
      <c r="J486" s="5"/>
      <c r="K486" s="283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</row>
    <row r="487" spans="2:39" ht="15" customHeight="1" x14ac:dyDescent="0.15">
      <c r="B487" s="279"/>
      <c r="E487" s="5"/>
      <c r="F487" s="5"/>
      <c r="G487" s="5"/>
      <c r="H487" s="5"/>
      <c r="I487" s="5"/>
      <c r="J487" s="5"/>
      <c r="K487" s="283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</row>
    <row r="488" spans="2:39" ht="15" customHeight="1" x14ac:dyDescent="0.15">
      <c r="B488" s="279"/>
      <c r="E488" s="5"/>
      <c r="F488" s="5"/>
      <c r="G488" s="5"/>
      <c r="H488" s="5"/>
      <c r="I488" s="5"/>
      <c r="J488" s="5"/>
      <c r="K488" s="283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</row>
    <row r="489" spans="2:39" ht="15" customHeight="1" x14ac:dyDescent="0.15">
      <c r="B489" s="279"/>
      <c r="E489" s="5"/>
      <c r="F489" s="5"/>
      <c r="G489" s="5"/>
      <c r="H489" s="5"/>
      <c r="I489" s="5"/>
      <c r="J489" s="5"/>
      <c r="K489" s="283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</row>
    <row r="490" spans="2:39" ht="15" customHeight="1" x14ac:dyDescent="0.15">
      <c r="B490" s="279"/>
      <c r="E490" s="5"/>
      <c r="F490" s="5"/>
      <c r="G490" s="5"/>
      <c r="H490" s="5"/>
      <c r="I490" s="5"/>
      <c r="J490" s="5"/>
      <c r="K490" s="283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</row>
    <row r="491" spans="2:39" ht="15" customHeight="1" x14ac:dyDescent="0.15">
      <c r="B491" s="279"/>
      <c r="E491" s="5"/>
      <c r="F491" s="5"/>
      <c r="G491" s="5"/>
      <c r="H491" s="5"/>
      <c r="I491" s="5"/>
      <c r="J491" s="5"/>
      <c r="K491" s="283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</row>
    <row r="492" spans="2:39" ht="15" customHeight="1" x14ac:dyDescent="0.15">
      <c r="B492" s="279"/>
      <c r="E492" s="5"/>
      <c r="F492" s="5"/>
      <c r="G492" s="5"/>
      <c r="H492" s="5"/>
      <c r="I492" s="5"/>
      <c r="J492" s="5"/>
      <c r="K492" s="283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</row>
    <row r="493" spans="2:39" ht="15" customHeight="1" x14ac:dyDescent="0.15">
      <c r="B493" s="279"/>
      <c r="E493" s="5"/>
      <c r="F493" s="5"/>
      <c r="G493" s="5"/>
      <c r="H493" s="5"/>
      <c r="I493" s="5"/>
      <c r="J493" s="5"/>
      <c r="K493" s="283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</row>
    <row r="494" spans="2:39" ht="15" customHeight="1" x14ac:dyDescent="0.15">
      <c r="B494" s="279"/>
      <c r="E494" s="5"/>
      <c r="F494" s="5"/>
      <c r="G494" s="5"/>
      <c r="H494" s="5"/>
      <c r="I494" s="5"/>
      <c r="J494" s="5"/>
      <c r="K494" s="283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</row>
    <row r="495" spans="2:39" ht="15" customHeight="1" x14ac:dyDescent="0.15">
      <c r="B495" s="279"/>
      <c r="E495" s="5"/>
      <c r="F495" s="5"/>
      <c r="G495" s="5"/>
      <c r="H495" s="5"/>
      <c r="I495" s="5"/>
      <c r="J495" s="5"/>
      <c r="K495" s="283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</row>
    <row r="496" spans="2:39" ht="15" customHeight="1" x14ac:dyDescent="0.15">
      <c r="B496" s="279"/>
      <c r="E496" s="5"/>
      <c r="F496" s="5"/>
      <c r="G496" s="5"/>
      <c r="H496" s="5"/>
      <c r="I496" s="5"/>
      <c r="J496" s="5"/>
      <c r="K496" s="283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</row>
    <row r="497" spans="2:39" ht="15" customHeight="1" x14ac:dyDescent="0.15">
      <c r="B497" s="279"/>
      <c r="E497" s="5"/>
      <c r="F497" s="5"/>
      <c r="G497" s="5"/>
      <c r="H497" s="5"/>
      <c r="I497" s="5"/>
      <c r="J497" s="5"/>
      <c r="K497" s="283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</row>
    <row r="498" spans="2:39" ht="15" customHeight="1" x14ac:dyDescent="0.15">
      <c r="B498" s="279"/>
      <c r="E498" s="5"/>
      <c r="F498" s="5"/>
      <c r="G498" s="5"/>
      <c r="H498" s="5"/>
      <c r="I498" s="5"/>
      <c r="J498" s="5"/>
      <c r="K498" s="283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</row>
    <row r="499" spans="2:39" ht="15" customHeight="1" x14ac:dyDescent="0.15">
      <c r="B499" s="279"/>
      <c r="E499" s="5"/>
      <c r="F499" s="5"/>
      <c r="G499" s="5"/>
      <c r="H499" s="5"/>
      <c r="I499" s="5"/>
      <c r="J499" s="5"/>
      <c r="K499" s="283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</row>
    <row r="500" spans="2:39" ht="15" customHeight="1" x14ac:dyDescent="0.15">
      <c r="B500" s="279"/>
      <c r="E500" s="5"/>
      <c r="F500" s="5"/>
      <c r="G500" s="5"/>
      <c r="H500" s="5"/>
      <c r="I500" s="5"/>
      <c r="J500" s="5"/>
      <c r="K500" s="283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</row>
    <row r="501" spans="2:39" ht="15" customHeight="1" x14ac:dyDescent="0.15">
      <c r="B501" s="279"/>
      <c r="E501" s="5"/>
      <c r="F501" s="5"/>
      <c r="G501" s="5"/>
      <c r="H501" s="5"/>
      <c r="I501" s="5"/>
      <c r="J501" s="5"/>
      <c r="K501" s="283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</row>
    <row r="502" spans="2:39" ht="15" customHeight="1" x14ac:dyDescent="0.15">
      <c r="B502" s="279"/>
      <c r="E502" s="5"/>
      <c r="F502" s="5"/>
      <c r="G502" s="5"/>
      <c r="H502" s="5"/>
      <c r="I502" s="5"/>
      <c r="J502" s="5"/>
      <c r="K502" s="283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</row>
    <row r="503" spans="2:39" ht="15" customHeight="1" x14ac:dyDescent="0.15">
      <c r="B503" s="279"/>
      <c r="E503" s="5"/>
      <c r="F503" s="5"/>
      <c r="G503" s="5"/>
      <c r="H503" s="5"/>
      <c r="I503" s="5"/>
      <c r="J503" s="5"/>
      <c r="K503" s="283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</row>
    <row r="504" spans="2:39" ht="15" customHeight="1" x14ac:dyDescent="0.15">
      <c r="B504" s="279"/>
      <c r="E504" s="5"/>
      <c r="F504" s="5"/>
      <c r="G504" s="5"/>
      <c r="H504" s="5"/>
      <c r="I504" s="5"/>
      <c r="J504" s="5"/>
      <c r="K504" s="283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</row>
    <row r="505" spans="2:39" ht="15" customHeight="1" x14ac:dyDescent="0.15">
      <c r="B505" s="279"/>
      <c r="E505" s="5"/>
      <c r="F505" s="5"/>
      <c r="G505" s="5"/>
      <c r="H505" s="5"/>
      <c r="I505" s="5"/>
      <c r="J505" s="5"/>
      <c r="K505" s="283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</row>
    <row r="506" spans="2:39" ht="15" customHeight="1" x14ac:dyDescent="0.15">
      <c r="B506" s="279"/>
      <c r="E506" s="5"/>
      <c r="F506" s="5"/>
      <c r="G506" s="5"/>
      <c r="H506" s="5"/>
      <c r="I506" s="5"/>
      <c r="J506" s="5"/>
      <c r="K506" s="283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</row>
    <row r="507" spans="2:39" ht="15" customHeight="1" x14ac:dyDescent="0.15">
      <c r="B507" s="279"/>
      <c r="E507" s="5"/>
      <c r="F507" s="5"/>
      <c r="G507" s="5"/>
      <c r="H507" s="5"/>
      <c r="I507" s="5"/>
      <c r="J507" s="5"/>
      <c r="K507" s="283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</row>
    <row r="508" spans="2:39" ht="15" customHeight="1" x14ac:dyDescent="0.15">
      <c r="B508" s="279"/>
      <c r="E508" s="5"/>
      <c r="F508" s="5"/>
      <c r="G508" s="5"/>
      <c r="H508" s="5"/>
      <c r="I508" s="5"/>
      <c r="J508" s="5"/>
      <c r="K508" s="283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</row>
    <row r="509" spans="2:39" ht="15" customHeight="1" x14ac:dyDescent="0.15">
      <c r="B509" s="279"/>
      <c r="E509" s="5"/>
      <c r="F509" s="5"/>
      <c r="G509" s="5"/>
      <c r="H509" s="5"/>
      <c r="I509" s="5"/>
      <c r="J509" s="5"/>
      <c r="K509" s="283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</row>
    <row r="510" spans="2:39" ht="15" customHeight="1" x14ac:dyDescent="0.15">
      <c r="B510" s="279"/>
      <c r="E510" s="5"/>
      <c r="F510" s="5"/>
      <c r="G510" s="5"/>
      <c r="H510" s="5"/>
      <c r="I510" s="5"/>
      <c r="J510" s="5"/>
      <c r="K510" s="283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</row>
    <row r="511" spans="2:39" ht="15" customHeight="1" x14ac:dyDescent="0.15">
      <c r="B511" s="279"/>
      <c r="E511" s="5"/>
      <c r="F511" s="5"/>
      <c r="G511" s="5"/>
      <c r="H511" s="5"/>
      <c r="I511" s="5"/>
      <c r="J511" s="5"/>
      <c r="K511" s="283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</row>
    <row r="512" spans="2:39" ht="15" customHeight="1" x14ac:dyDescent="0.15">
      <c r="B512" s="279"/>
      <c r="E512" s="5"/>
      <c r="F512" s="5"/>
      <c r="G512" s="5"/>
      <c r="H512" s="5"/>
      <c r="I512" s="5"/>
      <c r="J512" s="5"/>
      <c r="K512" s="283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</row>
    <row r="513" spans="2:39" ht="15" customHeight="1" x14ac:dyDescent="0.15">
      <c r="B513" s="279"/>
      <c r="E513" s="5"/>
      <c r="F513" s="5"/>
      <c r="G513" s="5"/>
      <c r="H513" s="5"/>
      <c r="I513" s="5"/>
      <c r="J513" s="5"/>
      <c r="K513" s="283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</row>
    <row r="514" spans="2:39" ht="15" customHeight="1" x14ac:dyDescent="0.15">
      <c r="B514" s="279"/>
      <c r="E514" s="5"/>
      <c r="F514" s="5"/>
      <c r="G514" s="5"/>
      <c r="H514" s="5"/>
      <c r="I514" s="5"/>
      <c r="J514" s="5"/>
      <c r="K514" s="283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</row>
    <row r="515" spans="2:39" ht="15" customHeight="1" x14ac:dyDescent="0.15">
      <c r="B515" s="279"/>
      <c r="E515" s="5"/>
      <c r="F515" s="5"/>
      <c r="G515" s="5"/>
      <c r="H515" s="5"/>
      <c r="I515" s="5"/>
      <c r="J515" s="5"/>
      <c r="K515" s="283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</row>
    <row r="516" spans="2:39" ht="15" customHeight="1" x14ac:dyDescent="0.15">
      <c r="B516" s="279"/>
      <c r="E516" s="5"/>
      <c r="F516" s="5"/>
      <c r="G516" s="5"/>
      <c r="H516" s="5"/>
      <c r="I516" s="5"/>
      <c r="J516" s="5"/>
      <c r="K516" s="283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</row>
    <row r="517" spans="2:39" ht="15" customHeight="1" x14ac:dyDescent="0.15">
      <c r="B517" s="279"/>
      <c r="E517" s="5"/>
      <c r="F517" s="5"/>
      <c r="G517" s="5"/>
      <c r="H517" s="5"/>
      <c r="I517" s="5"/>
      <c r="J517" s="5"/>
      <c r="K517" s="283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</row>
    <row r="518" spans="2:39" ht="15" customHeight="1" x14ac:dyDescent="0.15">
      <c r="B518" s="279"/>
      <c r="E518" s="5"/>
      <c r="F518" s="5"/>
      <c r="G518" s="5"/>
      <c r="H518" s="5"/>
      <c r="I518" s="5"/>
      <c r="J518" s="5"/>
      <c r="K518" s="283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</row>
    <row r="519" spans="2:39" ht="15" customHeight="1" x14ac:dyDescent="0.15">
      <c r="B519" s="279"/>
      <c r="E519" s="5"/>
      <c r="F519" s="5"/>
      <c r="G519" s="5"/>
      <c r="H519" s="5"/>
      <c r="I519" s="5"/>
      <c r="J519" s="5"/>
      <c r="K519" s="283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</row>
    <row r="520" spans="2:39" ht="15" customHeight="1" x14ac:dyDescent="0.15">
      <c r="B520" s="279"/>
      <c r="E520" s="5"/>
      <c r="F520" s="5"/>
      <c r="G520" s="5"/>
      <c r="H520" s="5"/>
      <c r="I520" s="5"/>
      <c r="J520" s="5"/>
      <c r="K520" s="283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</row>
    <row r="521" spans="2:39" ht="15" customHeight="1" x14ac:dyDescent="0.15">
      <c r="B521" s="279"/>
      <c r="E521" s="5"/>
      <c r="F521" s="5"/>
      <c r="G521" s="5"/>
      <c r="H521" s="5"/>
      <c r="I521" s="5"/>
      <c r="J521" s="5"/>
      <c r="K521" s="283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</row>
    <row r="522" spans="2:39" ht="15" customHeight="1" x14ac:dyDescent="0.15">
      <c r="B522" s="279"/>
      <c r="E522" s="5"/>
      <c r="F522" s="5"/>
      <c r="G522" s="5"/>
      <c r="H522" s="5"/>
      <c r="I522" s="5"/>
      <c r="J522" s="5"/>
      <c r="K522" s="283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</row>
    <row r="523" spans="2:39" ht="15" customHeight="1" x14ac:dyDescent="0.15">
      <c r="B523" s="279"/>
      <c r="E523" s="5"/>
      <c r="F523" s="5"/>
      <c r="G523" s="5"/>
      <c r="H523" s="5"/>
      <c r="I523" s="5"/>
      <c r="J523" s="5"/>
      <c r="K523" s="283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</row>
    <row r="524" spans="2:39" ht="15" customHeight="1" x14ac:dyDescent="0.15">
      <c r="B524" s="279"/>
      <c r="E524" s="5"/>
      <c r="F524" s="5"/>
      <c r="G524" s="5"/>
      <c r="H524" s="5"/>
      <c r="I524" s="5"/>
      <c r="J524" s="5"/>
      <c r="K524" s="283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</row>
    <row r="525" spans="2:39" ht="15" customHeight="1" x14ac:dyDescent="0.15">
      <c r="B525" s="279"/>
      <c r="E525" s="5"/>
      <c r="F525" s="5"/>
      <c r="G525" s="5"/>
      <c r="H525" s="5"/>
      <c r="I525" s="5"/>
      <c r="J525" s="5"/>
      <c r="K525" s="283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</row>
    <row r="526" spans="2:39" ht="15" customHeight="1" x14ac:dyDescent="0.15">
      <c r="B526" s="279"/>
      <c r="E526" s="5"/>
      <c r="F526" s="5"/>
      <c r="G526" s="5"/>
      <c r="H526" s="5"/>
      <c r="I526" s="5"/>
      <c r="J526" s="5"/>
      <c r="K526" s="283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</row>
    <row r="527" spans="2:39" ht="15" customHeight="1" x14ac:dyDescent="0.15">
      <c r="B527" s="279"/>
      <c r="E527" s="5"/>
      <c r="F527" s="5"/>
      <c r="G527" s="5"/>
      <c r="H527" s="5"/>
      <c r="I527" s="5"/>
      <c r="J527" s="5"/>
      <c r="K527" s="283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</row>
    <row r="528" spans="2:39" ht="15" customHeight="1" x14ac:dyDescent="0.15">
      <c r="B528" s="279"/>
      <c r="E528" s="5"/>
      <c r="F528" s="5"/>
      <c r="G528" s="5"/>
      <c r="H528" s="5"/>
      <c r="I528" s="5"/>
      <c r="J528" s="5"/>
      <c r="K528" s="283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</row>
    <row r="529" spans="2:39" ht="15" customHeight="1" x14ac:dyDescent="0.15">
      <c r="B529" s="279"/>
      <c r="E529" s="5"/>
      <c r="F529" s="5"/>
      <c r="G529" s="5"/>
      <c r="H529" s="5"/>
      <c r="I529" s="5"/>
      <c r="J529" s="5"/>
      <c r="K529" s="283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</row>
    <row r="530" spans="2:39" ht="15" customHeight="1" x14ac:dyDescent="0.15">
      <c r="B530" s="279"/>
      <c r="E530" s="5"/>
      <c r="F530" s="5"/>
      <c r="G530" s="5"/>
      <c r="H530" s="5"/>
      <c r="I530" s="5"/>
      <c r="J530" s="5"/>
      <c r="K530" s="283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</row>
    <row r="531" spans="2:39" ht="15" customHeight="1" x14ac:dyDescent="0.15">
      <c r="B531" s="279"/>
      <c r="E531" s="5"/>
      <c r="F531" s="5"/>
      <c r="G531" s="5"/>
      <c r="H531" s="5"/>
      <c r="I531" s="5"/>
      <c r="J531" s="5"/>
      <c r="K531" s="283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</row>
    <row r="532" spans="2:39" ht="15" customHeight="1" x14ac:dyDescent="0.15">
      <c r="B532" s="279"/>
      <c r="E532" s="5"/>
      <c r="F532" s="5"/>
      <c r="G532" s="5"/>
      <c r="H532" s="5"/>
      <c r="I532" s="5"/>
      <c r="J532" s="5"/>
      <c r="K532" s="283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</row>
    <row r="533" spans="2:39" ht="15" customHeight="1" x14ac:dyDescent="0.15">
      <c r="B533" s="279"/>
      <c r="E533" s="5"/>
      <c r="F533" s="5"/>
      <c r="G533" s="5"/>
      <c r="H533" s="5"/>
      <c r="I533" s="5"/>
      <c r="J533" s="5"/>
      <c r="K533" s="283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</row>
    <row r="534" spans="2:39" ht="15" customHeight="1" x14ac:dyDescent="0.15">
      <c r="B534" s="279"/>
      <c r="E534" s="5"/>
      <c r="F534" s="5"/>
      <c r="G534" s="5"/>
      <c r="H534" s="5"/>
      <c r="I534" s="5"/>
      <c r="J534" s="5"/>
      <c r="K534" s="283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</row>
    <row r="535" spans="2:39" ht="15" customHeight="1" x14ac:dyDescent="0.15">
      <c r="B535" s="279"/>
      <c r="E535" s="5"/>
      <c r="F535" s="5"/>
      <c r="G535" s="5"/>
      <c r="H535" s="5"/>
      <c r="I535" s="5"/>
      <c r="J535" s="5"/>
      <c r="K535" s="283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</row>
    <row r="536" spans="2:39" ht="15" customHeight="1" x14ac:dyDescent="0.15">
      <c r="B536" s="279"/>
      <c r="E536" s="5"/>
      <c r="F536" s="5"/>
      <c r="G536" s="5"/>
      <c r="H536" s="5"/>
      <c r="I536" s="5"/>
      <c r="J536" s="5"/>
      <c r="K536" s="283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</row>
    <row r="537" spans="2:39" ht="15" customHeight="1" x14ac:dyDescent="0.15">
      <c r="B537" s="279"/>
      <c r="E537" s="5"/>
      <c r="F537" s="5"/>
      <c r="G537" s="5"/>
      <c r="H537" s="5"/>
      <c r="I537" s="5"/>
      <c r="J537" s="5"/>
      <c r="K537" s="283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</row>
    <row r="538" spans="2:39" ht="15" customHeight="1" x14ac:dyDescent="0.15">
      <c r="B538" s="279"/>
      <c r="E538" s="5"/>
      <c r="F538" s="5"/>
      <c r="G538" s="5"/>
      <c r="H538" s="5"/>
      <c r="I538" s="5"/>
      <c r="J538" s="5"/>
      <c r="K538" s="283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</row>
    <row r="539" spans="2:39" ht="15" customHeight="1" x14ac:dyDescent="0.15">
      <c r="B539" s="279"/>
      <c r="E539" s="5"/>
      <c r="F539" s="5"/>
      <c r="G539" s="5"/>
      <c r="H539" s="5"/>
      <c r="I539" s="5"/>
      <c r="J539" s="5"/>
      <c r="K539" s="283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</row>
    <row r="540" spans="2:39" ht="15" customHeight="1" x14ac:dyDescent="0.15">
      <c r="B540" s="279"/>
      <c r="E540" s="5"/>
      <c r="F540" s="5"/>
      <c r="G540" s="5"/>
      <c r="H540" s="5"/>
      <c r="I540" s="5"/>
      <c r="J540" s="5"/>
      <c r="K540" s="283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</row>
    <row r="541" spans="2:39" ht="15" customHeight="1" x14ac:dyDescent="0.15">
      <c r="B541" s="279"/>
      <c r="E541" s="5"/>
      <c r="F541" s="5"/>
      <c r="G541" s="5"/>
      <c r="H541" s="5"/>
      <c r="I541" s="5"/>
      <c r="J541" s="5"/>
      <c r="K541" s="283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</row>
    <row r="542" spans="2:39" ht="15" customHeight="1" x14ac:dyDescent="0.15">
      <c r="B542" s="279"/>
      <c r="E542" s="5"/>
      <c r="F542" s="5"/>
      <c r="G542" s="5"/>
      <c r="H542" s="5"/>
      <c r="I542" s="5"/>
      <c r="J542" s="5"/>
      <c r="K542" s="283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</row>
    <row r="543" spans="2:39" ht="15" customHeight="1" x14ac:dyDescent="0.15">
      <c r="B543" s="279"/>
      <c r="E543" s="5"/>
      <c r="F543" s="5"/>
      <c r="G543" s="5"/>
      <c r="H543" s="5"/>
      <c r="I543" s="5"/>
      <c r="J543" s="5"/>
      <c r="K543" s="283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</row>
    <row r="544" spans="2:39" ht="15" customHeight="1" x14ac:dyDescent="0.15">
      <c r="B544" s="279"/>
      <c r="E544" s="5"/>
      <c r="F544" s="5"/>
      <c r="G544" s="5"/>
      <c r="H544" s="5"/>
      <c r="I544" s="5"/>
      <c r="J544" s="5"/>
      <c r="K544" s="283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</row>
    <row r="545" spans="2:39" ht="15" customHeight="1" x14ac:dyDescent="0.15">
      <c r="B545" s="279"/>
      <c r="E545" s="5"/>
      <c r="F545" s="5"/>
      <c r="G545" s="5"/>
      <c r="H545" s="5"/>
      <c r="I545" s="5"/>
      <c r="J545" s="5"/>
      <c r="K545" s="283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</row>
    <row r="546" spans="2:39" ht="15" customHeight="1" x14ac:dyDescent="0.15">
      <c r="B546" s="279"/>
      <c r="E546" s="5"/>
      <c r="F546" s="5"/>
      <c r="G546" s="5"/>
      <c r="H546" s="5"/>
      <c r="I546" s="5"/>
      <c r="J546" s="5"/>
      <c r="K546" s="283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</row>
    <row r="547" spans="2:39" ht="15" customHeight="1" x14ac:dyDescent="0.15">
      <c r="B547" s="279"/>
      <c r="E547" s="5"/>
      <c r="F547" s="5"/>
      <c r="G547" s="5"/>
      <c r="H547" s="5"/>
      <c r="I547" s="5"/>
      <c r="J547" s="5"/>
      <c r="K547" s="283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</row>
    <row r="548" spans="2:39" ht="15" customHeight="1" x14ac:dyDescent="0.15">
      <c r="B548" s="279"/>
      <c r="E548" s="5"/>
      <c r="F548" s="5"/>
      <c r="G548" s="5"/>
      <c r="H548" s="5"/>
      <c r="I548" s="5"/>
      <c r="J548" s="5"/>
      <c r="K548" s="283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</row>
    <row r="549" spans="2:39" ht="15" customHeight="1" x14ac:dyDescent="0.15">
      <c r="B549" s="279"/>
      <c r="E549" s="5"/>
      <c r="F549" s="5"/>
      <c r="G549" s="5"/>
      <c r="H549" s="5"/>
      <c r="I549" s="5"/>
      <c r="J549" s="5"/>
      <c r="K549" s="283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</row>
    <row r="550" spans="2:39" ht="15" customHeight="1" x14ac:dyDescent="0.15">
      <c r="B550" s="279"/>
      <c r="E550" s="5"/>
      <c r="F550" s="5"/>
      <c r="G550" s="5"/>
      <c r="H550" s="5"/>
      <c r="I550" s="5"/>
      <c r="J550" s="5"/>
      <c r="K550" s="283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</row>
    <row r="551" spans="2:39" ht="15" customHeight="1" x14ac:dyDescent="0.15">
      <c r="B551" s="279"/>
      <c r="E551" s="5"/>
      <c r="F551" s="5"/>
      <c r="G551" s="5"/>
      <c r="H551" s="5"/>
      <c r="I551" s="5"/>
      <c r="J551" s="5"/>
      <c r="K551" s="283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</row>
    <row r="552" spans="2:39" ht="15" customHeight="1" x14ac:dyDescent="0.15">
      <c r="B552" s="279"/>
      <c r="E552" s="5"/>
      <c r="F552" s="5"/>
      <c r="G552" s="5"/>
      <c r="H552" s="5"/>
      <c r="I552" s="5"/>
      <c r="J552" s="5"/>
      <c r="K552" s="283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</row>
    <row r="553" spans="2:39" ht="15" customHeight="1" x14ac:dyDescent="0.15">
      <c r="B553" s="279"/>
      <c r="E553" s="5"/>
      <c r="F553" s="5"/>
      <c r="G553" s="5"/>
      <c r="H553" s="5"/>
      <c r="I553" s="5"/>
      <c r="J553" s="5"/>
      <c r="K553" s="283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</row>
    <row r="554" spans="2:39" ht="15" customHeight="1" x14ac:dyDescent="0.15">
      <c r="B554" s="279"/>
      <c r="E554" s="5"/>
      <c r="F554" s="5"/>
      <c r="G554" s="5"/>
      <c r="H554" s="5"/>
      <c r="I554" s="5"/>
      <c r="J554" s="5"/>
      <c r="K554" s="283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</row>
    <row r="555" spans="2:39" ht="15" customHeight="1" x14ac:dyDescent="0.15">
      <c r="B555" s="279"/>
      <c r="E555" s="5"/>
      <c r="F555" s="5"/>
      <c r="G555" s="5"/>
      <c r="H555" s="5"/>
      <c r="I555" s="5"/>
      <c r="J555" s="5"/>
      <c r="K555" s="283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</row>
    <row r="556" spans="2:39" ht="15" customHeight="1" x14ac:dyDescent="0.15">
      <c r="B556" s="279"/>
      <c r="E556" s="5"/>
      <c r="F556" s="5"/>
      <c r="G556" s="5"/>
      <c r="H556" s="5"/>
      <c r="I556" s="5"/>
      <c r="J556" s="5"/>
      <c r="K556" s="283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</row>
    <row r="557" spans="2:39" ht="15" customHeight="1" x14ac:dyDescent="0.15">
      <c r="B557" s="279"/>
      <c r="E557" s="5"/>
      <c r="F557" s="5"/>
      <c r="G557" s="5"/>
      <c r="H557" s="5"/>
      <c r="I557" s="5"/>
      <c r="J557" s="5"/>
      <c r="K557" s="283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</row>
    <row r="558" spans="2:39" ht="15" customHeight="1" x14ac:dyDescent="0.15">
      <c r="B558" s="279"/>
      <c r="E558" s="5"/>
      <c r="F558" s="5"/>
      <c r="G558" s="5"/>
      <c r="H558" s="5"/>
      <c r="I558" s="5"/>
      <c r="J558" s="5"/>
      <c r="K558" s="283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</row>
    <row r="559" spans="2:39" ht="15" customHeight="1" x14ac:dyDescent="0.15">
      <c r="B559" s="279"/>
      <c r="E559" s="5"/>
      <c r="F559" s="5"/>
      <c r="G559" s="5"/>
      <c r="H559" s="5"/>
      <c r="I559" s="5"/>
      <c r="J559" s="5"/>
      <c r="K559" s="283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</row>
    <row r="560" spans="2:39" ht="15" customHeight="1" x14ac:dyDescent="0.15">
      <c r="B560" s="279"/>
      <c r="E560" s="5"/>
      <c r="F560" s="5"/>
      <c r="G560" s="5"/>
      <c r="H560" s="5"/>
      <c r="I560" s="5"/>
      <c r="J560" s="5"/>
      <c r="K560" s="283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</row>
    <row r="561" spans="2:39" ht="15" customHeight="1" x14ac:dyDescent="0.15">
      <c r="B561" s="279"/>
      <c r="E561" s="5"/>
      <c r="F561" s="5"/>
      <c r="G561" s="5"/>
      <c r="H561" s="5"/>
      <c r="I561" s="5"/>
      <c r="J561" s="5"/>
      <c r="K561" s="283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</row>
    <row r="562" spans="2:39" ht="15" customHeight="1" x14ac:dyDescent="0.15">
      <c r="B562" s="279"/>
      <c r="E562" s="5"/>
      <c r="F562" s="5"/>
      <c r="G562" s="5"/>
      <c r="H562" s="5"/>
      <c r="I562" s="5"/>
      <c r="J562" s="5"/>
      <c r="K562" s="283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</row>
    <row r="563" spans="2:39" ht="15" customHeight="1" x14ac:dyDescent="0.15">
      <c r="B563" s="279"/>
      <c r="E563" s="5"/>
      <c r="F563" s="5"/>
      <c r="G563" s="5"/>
      <c r="H563" s="5"/>
      <c r="I563" s="5"/>
      <c r="J563" s="5"/>
      <c r="K563" s="283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</row>
    <row r="564" spans="2:39" ht="15" customHeight="1" x14ac:dyDescent="0.15">
      <c r="B564" s="279"/>
      <c r="E564" s="5"/>
      <c r="F564" s="5"/>
      <c r="G564" s="5"/>
      <c r="H564" s="5"/>
      <c r="I564" s="5"/>
      <c r="J564" s="5"/>
      <c r="K564" s="283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</row>
    <row r="565" spans="2:39" ht="15" customHeight="1" x14ac:dyDescent="0.15">
      <c r="B565" s="279"/>
      <c r="E565" s="5"/>
      <c r="F565" s="5"/>
      <c r="G565" s="5"/>
      <c r="H565" s="5"/>
      <c r="I565" s="5"/>
      <c r="J565" s="5"/>
      <c r="K565" s="283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</row>
    <row r="566" spans="2:39" ht="15" customHeight="1" x14ac:dyDescent="0.15">
      <c r="B566" s="279"/>
      <c r="E566" s="5"/>
      <c r="F566" s="5"/>
      <c r="G566" s="5"/>
      <c r="H566" s="5"/>
      <c r="I566" s="5"/>
      <c r="J566" s="5"/>
      <c r="K566" s="283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</row>
    <row r="567" spans="2:39" ht="15" customHeight="1" x14ac:dyDescent="0.15">
      <c r="B567" s="279"/>
      <c r="E567" s="5"/>
      <c r="F567" s="5"/>
      <c r="G567" s="5"/>
      <c r="H567" s="5"/>
      <c r="I567" s="5"/>
      <c r="J567" s="5"/>
      <c r="K567" s="283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</row>
    <row r="568" spans="2:39" ht="15" customHeight="1" x14ac:dyDescent="0.15">
      <c r="B568" s="279"/>
      <c r="E568" s="5"/>
      <c r="F568" s="5"/>
      <c r="G568" s="5"/>
      <c r="H568" s="5"/>
      <c r="I568" s="5"/>
      <c r="J568" s="5"/>
      <c r="K568" s="283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</row>
    <row r="569" spans="2:39" ht="15" customHeight="1" x14ac:dyDescent="0.15">
      <c r="B569" s="279"/>
      <c r="E569" s="5"/>
      <c r="F569" s="5"/>
      <c r="G569" s="5"/>
      <c r="H569" s="5"/>
      <c r="I569" s="5"/>
      <c r="J569" s="5"/>
      <c r="K569" s="283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</row>
    <row r="570" spans="2:39" ht="15" customHeight="1" x14ac:dyDescent="0.15">
      <c r="B570" s="279"/>
      <c r="E570" s="5"/>
      <c r="F570" s="5"/>
      <c r="G570" s="5"/>
      <c r="H570" s="5"/>
      <c r="I570" s="5"/>
      <c r="J570" s="5"/>
      <c r="K570" s="283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</row>
    <row r="571" spans="2:39" ht="15" customHeight="1" x14ac:dyDescent="0.15">
      <c r="B571" s="279"/>
      <c r="E571" s="5"/>
      <c r="F571" s="5"/>
      <c r="G571" s="5"/>
      <c r="H571" s="5"/>
      <c r="I571" s="5"/>
      <c r="J571" s="5"/>
      <c r="K571" s="283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</row>
    <row r="572" spans="2:39" ht="15" customHeight="1" x14ac:dyDescent="0.15">
      <c r="B572" s="279"/>
      <c r="E572" s="5"/>
      <c r="F572" s="5"/>
      <c r="G572" s="5"/>
      <c r="H572" s="5"/>
      <c r="I572" s="5"/>
      <c r="J572" s="5"/>
      <c r="K572" s="283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</row>
    <row r="573" spans="2:39" ht="15" customHeight="1" x14ac:dyDescent="0.15">
      <c r="B573" s="279"/>
      <c r="E573" s="5"/>
      <c r="F573" s="5"/>
      <c r="G573" s="5"/>
      <c r="H573" s="5"/>
      <c r="I573" s="5"/>
      <c r="J573" s="5"/>
      <c r="K573" s="283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</row>
    <row r="574" spans="2:39" ht="15" customHeight="1" x14ac:dyDescent="0.15">
      <c r="B574" s="279"/>
      <c r="E574" s="5"/>
      <c r="F574" s="5"/>
      <c r="G574" s="5"/>
      <c r="H574" s="5"/>
      <c r="I574" s="5"/>
      <c r="J574" s="5"/>
      <c r="K574" s="283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</row>
    <row r="575" spans="2:39" ht="15" customHeight="1" x14ac:dyDescent="0.15">
      <c r="B575" s="279"/>
      <c r="E575" s="5"/>
      <c r="F575" s="5"/>
      <c r="G575" s="5"/>
      <c r="H575" s="5"/>
      <c r="I575" s="5"/>
      <c r="J575" s="5"/>
      <c r="K575" s="283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</row>
    <row r="576" spans="2:39" ht="15" customHeight="1" x14ac:dyDescent="0.15">
      <c r="B576" s="279"/>
      <c r="E576" s="5"/>
      <c r="F576" s="5"/>
      <c r="G576" s="5"/>
      <c r="H576" s="5"/>
      <c r="I576" s="5"/>
      <c r="J576" s="5"/>
      <c r="K576" s="283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</row>
    <row r="577" spans="2:39" ht="15" customHeight="1" x14ac:dyDescent="0.15">
      <c r="B577" s="279"/>
      <c r="E577" s="5"/>
      <c r="F577" s="5"/>
      <c r="G577" s="5"/>
      <c r="H577" s="5"/>
      <c r="I577" s="5"/>
      <c r="J577" s="5"/>
      <c r="K577" s="283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</row>
    <row r="578" spans="2:39" ht="15" customHeight="1" x14ac:dyDescent="0.15">
      <c r="B578" s="279"/>
      <c r="E578" s="5"/>
      <c r="F578" s="5"/>
      <c r="G578" s="5"/>
      <c r="H578" s="5"/>
      <c r="I578" s="5"/>
      <c r="J578" s="5"/>
      <c r="K578" s="283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</row>
    <row r="579" spans="2:39" ht="15" customHeight="1" x14ac:dyDescent="0.15">
      <c r="B579" s="279"/>
      <c r="E579" s="5"/>
      <c r="F579" s="5"/>
      <c r="G579" s="5"/>
      <c r="H579" s="5"/>
      <c r="I579" s="5"/>
      <c r="J579" s="5"/>
      <c r="K579" s="283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</row>
    <row r="580" spans="2:39" ht="15" customHeight="1" x14ac:dyDescent="0.15">
      <c r="B580" s="279"/>
      <c r="E580" s="5"/>
      <c r="F580" s="5"/>
      <c r="G580" s="5"/>
      <c r="H580" s="5"/>
      <c r="I580" s="5"/>
      <c r="J580" s="5"/>
      <c r="K580" s="283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</row>
    <row r="581" spans="2:39" ht="15" customHeight="1" x14ac:dyDescent="0.15">
      <c r="B581" s="279"/>
      <c r="E581" s="5"/>
      <c r="F581" s="5"/>
      <c r="G581" s="5"/>
      <c r="H581" s="5"/>
      <c r="I581" s="5"/>
      <c r="J581" s="5"/>
      <c r="K581" s="283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</row>
    <row r="582" spans="2:39" ht="15" customHeight="1" x14ac:dyDescent="0.15">
      <c r="B582" s="279"/>
      <c r="E582" s="5"/>
      <c r="F582" s="5"/>
      <c r="G582" s="5"/>
      <c r="H582" s="5"/>
      <c r="I582" s="5"/>
      <c r="J582" s="5"/>
      <c r="K582" s="283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</row>
    <row r="583" spans="2:39" ht="15" customHeight="1" x14ac:dyDescent="0.15">
      <c r="B583" s="279"/>
      <c r="E583" s="5"/>
      <c r="F583" s="5"/>
      <c r="G583" s="5"/>
      <c r="H583" s="5"/>
      <c r="I583" s="5"/>
      <c r="J583" s="5"/>
      <c r="K583" s="283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</row>
    <row r="584" spans="2:39" ht="15" customHeight="1" x14ac:dyDescent="0.15">
      <c r="B584" s="279"/>
      <c r="E584" s="5"/>
      <c r="F584" s="5"/>
      <c r="G584" s="5"/>
      <c r="H584" s="5"/>
      <c r="I584" s="5"/>
      <c r="J584" s="5"/>
      <c r="K584" s="283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</row>
    <row r="585" spans="2:39" ht="15" customHeight="1" x14ac:dyDescent="0.15">
      <c r="B585" s="279"/>
      <c r="E585" s="5"/>
      <c r="F585" s="5"/>
      <c r="G585" s="5"/>
      <c r="H585" s="5"/>
      <c r="I585" s="5"/>
      <c r="J585" s="5"/>
      <c r="K585" s="283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</row>
    <row r="586" spans="2:39" ht="15" customHeight="1" x14ac:dyDescent="0.15">
      <c r="B586" s="279"/>
      <c r="E586" s="5"/>
      <c r="F586" s="5"/>
      <c r="G586" s="5"/>
      <c r="H586" s="5"/>
      <c r="I586" s="5"/>
      <c r="J586" s="5"/>
      <c r="K586" s="283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</row>
    <row r="587" spans="2:39" ht="15" customHeight="1" x14ac:dyDescent="0.15">
      <c r="B587" s="279"/>
      <c r="E587" s="5"/>
      <c r="F587" s="5"/>
      <c r="G587" s="5"/>
      <c r="H587" s="5"/>
      <c r="I587" s="5"/>
      <c r="J587" s="5"/>
      <c r="K587" s="283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</row>
    <row r="588" spans="2:39" ht="15" customHeight="1" x14ac:dyDescent="0.15">
      <c r="B588" s="279"/>
      <c r="E588" s="5"/>
      <c r="F588" s="5"/>
      <c r="G588" s="5"/>
      <c r="H588" s="5"/>
      <c r="I588" s="5"/>
      <c r="J588" s="5"/>
      <c r="K588" s="283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</row>
    <row r="589" spans="2:39" ht="15" customHeight="1" x14ac:dyDescent="0.15">
      <c r="B589" s="279"/>
      <c r="E589" s="5"/>
      <c r="F589" s="5"/>
      <c r="G589" s="5"/>
      <c r="H589" s="5"/>
      <c r="I589" s="5"/>
      <c r="J589" s="5"/>
      <c r="K589" s="283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</row>
    <row r="590" spans="2:39" ht="15" customHeight="1" x14ac:dyDescent="0.15">
      <c r="B590" s="279"/>
      <c r="E590" s="5"/>
      <c r="F590" s="5"/>
      <c r="G590" s="5"/>
      <c r="H590" s="5"/>
      <c r="I590" s="5"/>
      <c r="J590" s="5"/>
      <c r="K590" s="283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</row>
    <row r="591" spans="2:39" ht="15" customHeight="1" x14ac:dyDescent="0.15">
      <c r="B591" s="279"/>
      <c r="E591" s="5"/>
      <c r="F591" s="5"/>
      <c r="G591" s="5"/>
      <c r="H591" s="5"/>
      <c r="I591" s="5"/>
      <c r="J591" s="5"/>
      <c r="K591" s="283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</row>
    <row r="592" spans="2:39" ht="15" customHeight="1" x14ac:dyDescent="0.15">
      <c r="B592" s="279"/>
      <c r="E592" s="5"/>
      <c r="F592" s="5"/>
      <c r="G592" s="5"/>
      <c r="H592" s="5"/>
      <c r="I592" s="5"/>
      <c r="J592" s="5"/>
      <c r="K592" s="283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</row>
    <row r="593" spans="2:39" ht="15" customHeight="1" x14ac:dyDescent="0.15">
      <c r="B593" s="279"/>
      <c r="E593" s="5"/>
      <c r="F593" s="5"/>
      <c r="G593" s="5"/>
      <c r="H593" s="5"/>
      <c r="I593" s="5"/>
      <c r="J593" s="5"/>
      <c r="K593" s="283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</row>
    <row r="594" spans="2:39" ht="15" customHeight="1" x14ac:dyDescent="0.15">
      <c r="B594" s="279"/>
      <c r="E594" s="5"/>
      <c r="F594" s="5"/>
      <c r="G594" s="5"/>
      <c r="H594" s="5"/>
      <c r="I594" s="5"/>
      <c r="J594" s="5"/>
      <c r="K594" s="283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</row>
    <row r="595" spans="2:39" ht="15" customHeight="1" x14ac:dyDescent="0.15">
      <c r="B595" s="279"/>
      <c r="E595" s="5"/>
      <c r="F595" s="5"/>
      <c r="G595" s="5"/>
      <c r="H595" s="5"/>
      <c r="I595" s="5"/>
      <c r="J595" s="5"/>
      <c r="K595" s="283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</row>
    <row r="596" spans="2:39" ht="15" customHeight="1" x14ac:dyDescent="0.15">
      <c r="B596" s="279"/>
      <c r="E596" s="5"/>
      <c r="F596" s="5"/>
      <c r="G596" s="5"/>
      <c r="H596" s="5"/>
      <c r="I596" s="5"/>
      <c r="J596" s="5"/>
      <c r="K596" s="283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</row>
    <row r="597" spans="2:39" ht="15" customHeight="1" x14ac:dyDescent="0.15">
      <c r="B597" s="279"/>
      <c r="E597" s="5"/>
      <c r="F597" s="5"/>
      <c r="G597" s="5"/>
      <c r="H597" s="5"/>
      <c r="I597" s="5"/>
      <c r="J597" s="5"/>
      <c r="K597" s="283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</row>
    <row r="598" spans="2:39" ht="15" customHeight="1" x14ac:dyDescent="0.15">
      <c r="B598" s="279"/>
      <c r="E598" s="5"/>
      <c r="F598" s="5"/>
      <c r="G598" s="5"/>
      <c r="H598" s="5"/>
      <c r="I598" s="5"/>
      <c r="J598" s="5"/>
      <c r="K598" s="283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</row>
    <row r="599" spans="2:39" ht="15" customHeight="1" x14ac:dyDescent="0.15">
      <c r="B599" s="279"/>
      <c r="E599" s="5"/>
      <c r="F599" s="5"/>
      <c r="G599" s="5"/>
      <c r="H599" s="5"/>
      <c r="I599" s="5"/>
      <c r="J599" s="5"/>
      <c r="K599" s="283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</row>
    <row r="600" spans="2:39" ht="15" customHeight="1" x14ac:dyDescent="0.15">
      <c r="B600" s="279"/>
      <c r="E600" s="5"/>
      <c r="F600" s="5"/>
      <c r="G600" s="5"/>
      <c r="H600" s="5"/>
      <c r="I600" s="5"/>
      <c r="J600" s="5"/>
      <c r="K600" s="283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</row>
    <row r="601" spans="2:39" ht="15" customHeight="1" x14ac:dyDescent="0.15">
      <c r="B601" s="279"/>
      <c r="E601" s="5"/>
      <c r="F601" s="5"/>
      <c r="G601" s="5"/>
      <c r="H601" s="5"/>
      <c r="I601" s="5"/>
      <c r="J601" s="5"/>
      <c r="K601" s="283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</row>
    <row r="602" spans="2:39" ht="15" customHeight="1" x14ac:dyDescent="0.15">
      <c r="B602" s="279"/>
      <c r="E602" s="5"/>
      <c r="F602" s="5"/>
      <c r="G602" s="5"/>
      <c r="H602" s="5"/>
      <c r="I602" s="5"/>
      <c r="J602" s="5"/>
      <c r="K602" s="283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</row>
    <row r="603" spans="2:39" ht="15" customHeight="1" x14ac:dyDescent="0.15">
      <c r="B603" s="279"/>
      <c r="E603" s="5"/>
      <c r="F603" s="5"/>
      <c r="G603" s="5"/>
      <c r="H603" s="5"/>
      <c r="I603" s="5"/>
      <c r="J603" s="5"/>
      <c r="K603" s="283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</row>
    <row r="604" spans="2:39" ht="15" customHeight="1" x14ac:dyDescent="0.15">
      <c r="B604" s="279"/>
      <c r="E604" s="5"/>
      <c r="F604" s="5"/>
      <c r="G604" s="5"/>
      <c r="H604" s="5"/>
      <c r="I604" s="5"/>
      <c r="J604" s="5"/>
      <c r="K604" s="283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</row>
    <row r="605" spans="2:39" ht="15" customHeight="1" x14ac:dyDescent="0.15">
      <c r="B605" s="279"/>
      <c r="E605" s="5"/>
      <c r="F605" s="5"/>
      <c r="G605" s="5"/>
      <c r="H605" s="5"/>
      <c r="I605" s="5"/>
      <c r="J605" s="5"/>
      <c r="K605" s="283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</row>
    <row r="606" spans="2:39" ht="15" customHeight="1" x14ac:dyDescent="0.15">
      <c r="B606" s="279"/>
      <c r="E606" s="5"/>
      <c r="F606" s="5"/>
      <c r="G606" s="5"/>
      <c r="H606" s="5"/>
      <c r="I606" s="5"/>
      <c r="J606" s="5"/>
      <c r="K606" s="283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</row>
    <row r="607" spans="2:39" ht="15" customHeight="1" x14ac:dyDescent="0.15">
      <c r="B607" s="279"/>
      <c r="E607" s="5"/>
      <c r="F607" s="5"/>
      <c r="G607" s="5"/>
      <c r="H607" s="5"/>
      <c r="I607" s="5"/>
      <c r="J607" s="5"/>
      <c r="K607" s="283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</row>
    <row r="608" spans="2:39" ht="15" customHeight="1" x14ac:dyDescent="0.15">
      <c r="B608" s="279"/>
      <c r="E608" s="5"/>
      <c r="F608" s="5"/>
      <c r="G608" s="5"/>
      <c r="H608" s="5"/>
      <c r="I608" s="5"/>
      <c r="J608" s="5"/>
      <c r="K608" s="283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</row>
    <row r="609" spans="2:39" ht="15" customHeight="1" x14ac:dyDescent="0.15">
      <c r="B609" s="279"/>
      <c r="E609" s="5"/>
      <c r="F609" s="5"/>
      <c r="G609" s="5"/>
      <c r="H609" s="5"/>
      <c r="I609" s="5"/>
      <c r="J609" s="5"/>
      <c r="K609" s="283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</row>
    <row r="610" spans="2:39" ht="15" customHeight="1" x14ac:dyDescent="0.15">
      <c r="B610" s="279"/>
      <c r="E610" s="5"/>
      <c r="F610" s="5"/>
      <c r="G610" s="5"/>
      <c r="H610" s="5"/>
      <c r="I610" s="5"/>
      <c r="J610" s="5"/>
      <c r="K610" s="283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</row>
    <row r="611" spans="2:39" ht="15" customHeight="1" x14ac:dyDescent="0.15">
      <c r="B611" s="279"/>
      <c r="E611" s="5"/>
      <c r="F611" s="5"/>
      <c r="G611" s="5"/>
      <c r="H611" s="5"/>
      <c r="I611" s="5"/>
      <c r="J611" s="5"/>
      <c r="K611" s="283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</row>
    <row r="612" spans="2:39" ht="15" customHeight="1" x14ac:dyDescent="0.15">
      <c r="B612" s="279"/>
      <c r="E612" s="5"/>
      <c r="F612" s="5"/>
      <c r="G612" s="5"/>
      <c r="H612" s="5"/>
      <c r="I612" s="5"/>
      <c r="J612" s="5"/>
      <c r="K612" s="283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</row>
    <row r="613" spans="2:39" ht="15" customHeight="1" x14ac:dyDescent="0.15">
      <c r="B613" s="279"/>
      <c r="E613" s="5"/>
      <c r="F613" s="5"/>
      <c r="G613" s="5"/>
      <c r="H613" s="5"/>
      <c r="I613" s="5"/>
      <c r="J613" s="5"/>
      <c r="K613" s="283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</row>
    <row r="614" spans="2:39" ht="15" customHeight="1" x14ac:dyDescent="0.15">
      <c r="B614" s="279"/>
      <c r="E614" s="5"/>
      <c r="F614" s="5"/>
      <c r="G614" s="5"/>
      <c r="H614" s="5"/>
      <c r="I614" s="5"/>
      <c r="J614" s="5"/>
      <c r="K614" s="283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</row>
    <row r="615" spans="2:39" ht="15" customHeight="1" x14ac:dyDescent="0.15">
      <c r="B615" s="279"/>
      <c r="E615" s="5"/>
      <c r="F615" s="5"/>
      <c r="G615" s="5"/>
      <c r="H615" s="5"/>
      <c r="I615" s="5"/>
      <c r="J615" s="5"/>
      <c r="K615" s="283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</row>
    <row r="616" spans="2:39" ht="15" customHeight="1" x14ac:dyDescent="0.15">
      <c r="B616" s="279"/>
      <c r="E616" s="5"/>
      <c r="F616" s="5"/>
      <c r="G616" s="5"/>
      <c r="H616" s="5"/>
      <c r="I616" s="5"/>
      <c r="J616" s="5"/>
      <c r="K616" s="283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</row>
    <row r="617" spans="2:39" ht="15" customHeight="1" x14ac:dyDescent="0.15">
      <c r="B617" s="279"/>
      <c r="E617" s="5"/>
      <c r="F617" s="5"/>
      <c r="G617" s="5"/>
      <c r="H617" s="5"/>
      <c r="I617" s="5"/>
      <c r="J617" s="5"/>
      <c r="K617" s="283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</row>
    <row r="618" spans="2:39" ht="15" customHeight="1" x14ac:dyDescent="0.15">
      <c r="B618" s="279"/>
      <c r="E618" s="5"/>
      <c r="F618" s="5"/>
      <c r="G618" s="5"/>
      <c r="H618" s="5"/>
      <c r="I618" s="5"/>
      <c r="J618" s="5"/>
      <c r="K618" s="283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</row>
    <row r="619" spans="2:39" ht="15" customHeight="1" x14ac:dyDescent="0.15">
      <c r="B619" s="279"/>
      <c r="E619" s="5"/>
      <c r="F619" s="5"/>
      <c r="G619" s="5"/>
      <c r="H619" s="5"/>
      <c r="I619" s="5"/>
      <c r="J619" s="5"/>
      <c r="K619" s="283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</row>
    <row r="620" spans="2:39" ht="15" customHeight="1" x14ac:dyDescent="0.15">
      <c r="B620" s="279"/>
      <c r="E620" s="5"/>
      <c r="F620" s="5"/>
      <c r="G620" s="5"/>
      <c r="H620" s="5"/>
      <c r="I620" s="5"/>
      <c r="J620" s="5"/>
      <c r="K620" s="283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</row>
    <row r="621" spans="2:39" ht="15" customHeight="1" x14ac:dyDescent="0.15">
      <c r="B621" s="279"/>
      <c r="E621" s="5"/>
      <c r="F621" s="5"/>
      <c r="G621" s="5"/>
      <c r="H621" s="5"/>
      <c r="I621" s="5"/>
      <c r="J621" s="5"/>
      <c r="K621" s="283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</row>
    <row r="622" spans="2:39" ht="15" customHeight="1" x14ac:dyDescent="0.15">
      <c r="B622" s="279"/>
      <c r="E622" s="5"/>
      <c r="F622" s="5"/>
      <c r="G622" s="5"/>
      <c r="H622" s="5"/>
      <c r="I622" s="5"/>
      <c r="J622" s="5"/>
      <c r="K622" s="283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</row>
    <row r="623" spans="2:39" ht="15" customHeight="1" x14ac:dyDescent="0.15">
      <c r="B623" s="279"/>
      <c r="E623" s="5"/>
      <c r="F623" s="5"/>
      <c r="G623" s="5"/>
      <c r="H623" s="5"/>
      <c r="I623" s="5"/>
      <c r="J623" s="5"/>
      <c r="K623" s="283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</row>
    <row r="624" spans="2:39" ht="15" customHeight="1" x14ac:dyDescent="0.15">
      <c r="B624" s="279"/>
      <c r="E624" s="5"/>
      <c r="F624" s="5"/>
      <c r="G624" s="5"/>
      <c r="H624" s="5"/>
      <c r="I624" s="5"/>
      <c r="J624" s="5"/>
      <c r="K624" s="283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</row>
    <row r="625" spans="2:39" ht="15" customHeight="1" x14ac:dyDescent="0.15">
      <c r="B625" s="279"/>
      <c r="E625" s="5"/>
      <c r="F625" s="5"/>
      <c r="G625" s="5"/>
      <c r="H625" s="5"/>
      <c r="I625" s="5"/>
      <c r="J625" s="5"/>
      <c r="K625" s="283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</row>
    <row r="626" spans="2:39" ht="15" customHeight="1" x14ac:dyDescent="0.15">
      <c r="B626" s="279"/>
      <c r="E626" s="5"/>
      <c r="F626" s="5"/>
      <c r="G626" s="5"/>
      <c r="H626" s="5"/>
      <c r="I626" s="5"/>
      <c r="J626" s="5"/>
      <c r="K626" s="283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</row>
    <row r="627" spans="2:39" ht="15" customHeight="1" x14ac:dyDescent="0.15">
      <c r="B627" s="279"/>
      <c r="E627" s="5"/>
      <c r="F627" s="5"/>
      <c r="G627" s="5"/>
      <c r="H627" s="5"/>
      <c r="I627" s="5"/>
      <c r="J627" s="5"/>
      <c r="K627" s="283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</row>
    <row r="628" spans="2:39" ht="15" customHeight="1" x14ac:dyDescent="0.15">
      <c r="B628" s="279"/>
      <c r="E628" s="5"/>
      <c r="F628" s="5"/>
      <c r="G628" s="5"/>
      <c r="H628" s="5"/>
      <c r="I628" s="5"/>
      <c r="J628" s="5"/>
      <c r="K628" s="283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</row>
    <row r="629" spans="2:39" ht="15" customHeight="1" x14ac:dyDescent="0.15">
      <c r="B629" s="279"/>
      <c r="E629" s="5"/>
      <c r="F629" s="5"/>
      <c r="G629" s="5"/>
      <c r="H629" s="5"/>
      <c r="I629" s="5"/>
      <c r="J629" s="5"/>
      <c r="K629" s="283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</row>
    <row r="630" spans="2:39" ht="15" customHeight="1" x14ac:dyDescent="0.15">
      <c r="B630" s="279"/>
      <c r="E630" s="5"/>
      <c r="F630" s="5"/>
      <c r="G630" s="5"/>
      <c r="H630" s="5"/>
      <c r="I630" s="5"/>
      <c r="J630" s="5"/>
      <c r="K630" s="283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</row>
    <row r="631" spans="2:39" ht="15" customHeight="1" x14ac:dyDescent="0.15">
      <c r="B631" s="279"/>
      <c r="E631" s="5"/>
      <c r="F631" s="5"/>
      <c r="G631" s="5"/>
      <c r="H631" s="5"/>
      <c r="I631" s="5"/>
      <c r="J631" s="5"/>
      <c r="K631" s="283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</row>
    <row r="632" spans="2:39" ht="15" customHeight="1" x14ac:dyDescent="0.15">
      <c r="B632" s="279"/>
      <c r="E632" s="5"/>
      <c r="F632" s="5"/>
      <c r="G632" s="5"/>
      <c r="H632" s="5"/>
      <c r="I632" s="5"/>
      <c r="J632" s="5"/>
      <c r="K632" s="283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</row>
    <row r="633" spans="2:39" ht="15" customHeight="1" x14ac:dyDescent="0.15">
      <c r="B633" s="279"/>
      <c r="E633" s="5"/>
      <c r="F633" s="5"/>
      <c r="G633" s="5"/>
      <c r="H633" s="5"/>
      <c r="I633" s="5"/>
      <c r="J633" s="5"/>
      <c r="K633" s="283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</row>
    <row r="634" spans="2:39" ht="15" customHeight="1" x14ac:dyDescent="0.15">
      <c r="B634" s="279"/>
      <c r="E634" s="5"/>
      <c r="F634" s="5"/>
      <c r="G634" s="5"/>
      <c r="H634" s="5"/>
      <c r="I634" s="5"/>
      <c r="J634" s="5"/>
      <c r="K634" s="283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</row>
    <row r="635" spans="2:39" ht="15" customHeight="1" x14ac:dyDescent="0.15">
      <c r="B635" s="279"/>
      <c r="E635" s="5"/>
      <c r="F635" s="5"/>
      <c r="G635" s="5"/>
      <c r="H635" s="5"/>
      <c r="I635" s="5"/>
      <c r="J635" s="5"/>
      <c r="K635" s="283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</row>
    <row r="636" spans="2:39" ht="15" customHeight="1" x14ac:dyDescent="0.15">
      <c r="B636" s="279"/>
      <c r="E636" s="5"/>
      <c r="F636" s="5"/>
      <c r="G636" s="5"/>
      <c r="H636" s="5"/>
      <c r="I636" s="5"/>
      <c r="J636" s="5"/>
      <c r="K636" s="283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</row>
    <row r="637" spans="2:39" ht="15" customHeight="1" x14ac:dyDescent="0.15">
      <c r="B637" s="279"/>
      <c r="E637" s="5"/>
      <c r="F637" s="5"/>
      <c r="G637" s="5"/>
      <c r="H637" s="5"/>
      <c r="I637" s="5"/>
      <c r="J637" s="5"/>
      <c r="K637" s="283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</row>
    <row r="638" spans="2:39" ht="15" customHeight="1" x14ac:dyDescent="0.15">
      <c r="B638" s="279"/>
      <c r="E638" s="5"/>
      <c r="F638" s="5"/>
      <c r="G638" s="5"/>
      <c r="H638" s="5"/>
      <c r="I638" s="5"/>
      <c r="J638" s="5"/>
      <c r="K638" s="283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</row>
    <row r="639" spans="2:39" ht="15" customHeight="1" x14ac:dyDescent="0.15">
      <c r="B639" s="279"/>
      <c r="E639" s="5"/>
      <c r="F639" s="5"/>
      <c r="G639" s="5"/>
      <c r="H639" s="5"/>
      <c r="I639" s="5"/>
      <c r="J639" s="5"/>
      <c r="K639" s="283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</row>
    <row r="640" spans="2:39" ht="15" customHeight="1" x14ac:dyDescent="0.15">
      <c r="B640" s="279"/>
      <c r="E640" s="5"/>
      <c r="F640" s="5"/>
      <c r="G640" s="5"/>
      <c r="H640" s="5"/>
      <c r="I640" s="5"/>
      <c r="J640" s="5"/>
      <c r="K640" s="283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</row>
    <row r="641" spans="2:39" ht="15" customHeight="1" x14ac:dyDescent="0.15">
      <c r="B641" s="279"/>
      <c r="E641" s="5"/>
      <c r="F641" s="5"/>
      <c r="G641" s="5"/>
      <c r="H641" s="5"/>
      <c r="I641" s="5"/>
      <c r="J641" s="5"/>
      <c r="K641" s="283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</row>
    <row r="642" spans="2:39" ht="15" customHeight="1" x14ac:dyDescent="0.15">
      <c r="B642" s="279"/>
      <c r="E642" s="5"/>
      <c r="F642" s="5"/>
      <c r="G642" s="5"/>
      <c r="H642" s="5"/>
      <c r="I642" s="5"/>
      <c r="J642" s="5"/>
      <c r="K642" s="283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</row>
    <row r="643" spans="2:39" ht="15" customHeight="1" x14ac:dyDescent="0.15">
      <c r="B643" s="279"/>
      <c r="E643" s="5"/>
      <c r="F643" s="5"/>
      <c r="G643" s="5"/>
      <c r="H643" s="5"/>
      <c r="I643" s="5"/>
      <c r="J643" s="5"/>
      <c r="K643" s="283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</row>
    <row r="644" spans="2:39" ht="15" customHeight="1" x14ac:dyDescent="0.15">
      <c r="B644" s="279"/>
      <c r="E644" s="5"/>
      <c r="F644" s="5"/>
      <c r="G644" s="5"/>
      <c r="H644" s="5"/>
      <c r="I644" s="5"/>
      <c r="J644" s="5"/>
      <c r="K644" s="283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</row>
    <row r="645" spans="2:39" ht="15" customHeight="1" x14ac:dyDescent="0.15">
      <c r="B645" s="279"/>
      <c r="E645" s="5"/>
      <c r="F645" s="5"/>
      <c r="G645" s="5"/>
      <c r="H645" s="5"/>
      <c r="I645" s="5"/>
      <c r="J645" s="5"/>
      <c r="K645" s="283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</row>
    <row r="646" spans="2:39" ht="15" customHeight="1" x14ac:dyDescent="0.15">
      <c r="B646" s="279"/>
      <c r="E646" s="5"/>
      <c r="F646" s="5"/>
      <c r="G646" s="5"/>
      <c r="H646" s="5"/>
      <c r="I646" s="5"/>
      <c r="J646" s="5"/>
      <c r="K646" s="283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</row>
    <row r="647" spans="2:39" ht="15" customHeight="1" x14ac:dyDescent="0.15">
      <c r="B647" s="279"/>
      <c r="E647" s="5"/>
      <c r="F647" s="5"/>
      <c r="G647" s="5"/>
      <c r="H647" s="5"/>
      <c r="I647" s="5"/>
      <c r="J647" s="5"/>
      <c r="K647" s="283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</row>
    <row r="648" spans="2:39" ht="15" customHeight="1" x14ac:dyDescent="0.15">
      <c r="B648" s="279"/>
      <c r="E648" s="5"/>
      <c r="F648" s="5"/>
      <c r="G648" s="5"/>
      <c r="H648" s="5"/>
      <c r="I648" s="5"/>
      <c r="J648" s="5"/>
      <c r="K648" s="283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</row>
    <row r="649" spans="2:39" ht="15" customHeight="1" x14ac:dyDescent="0.15">
      <c r="B649" s="279"/>
      <c r="E649" s="5"/>
      <c r="F649" s="5"/>
      <c r="G649" s="5"/>
      <c r="H649" s="5"/>
      <c r="I649" s="5"/>
      <c r="J649" s="5"/>
      <c r="K649" s="283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</row>
    <row r="650" spans="2:39" ht="15" customHeight="1" x14ac:dyDescent="0.15">
      <c r="B650" s="279"/>
      <c r="E650" s="5"/>
      <c r="F650" s="5"/>
      <c r="G650" s="5"/>
      <c r="H650" s="5"/>
      <c r="I650" s="5"/>
      <c r="J650" s="5"/>
      <c r="K650" s="283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</row>
    <row r="651" spans="2:39" ht="15" customHeight="1" x14ac:dyDescent="0.15">
      <c r="B651" s="279"/>
      <c r="E651" s="5"/>
      <c r="F651" s="5"/>
      <c r="G651" s="5"/>
      <c r="H651" s="5"/>
      <c r="I651" s="5"/>
      <c r="J651" s="5"/>
      <c r="K651" s="283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</row>
    <row r="652" spans="2:39" ht="15" customHeight="1" x14ac:dyDescent="0.15">
      <c r="B652" s="279"/>
      <c r="E652" s="5"/>
      <c r="F652" s="5"/>
      <c r="G652" s="5"/>
      <c r="H652" s="5"/>
      <c r="I652" s="5"/>
      <c r="J652" s="5"/>
      <c r="K652" s="283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</row>
    <row r="653" spans="2:39" ht="15" customHeight="1" x14ac:dyDescent="0.15">
      <c r="B653" s="279"/>
      <c r="E653" s="5"/>
      <c r="F653" s="5"/>
      <c r="G653" s="5"/>
      <c r="H653" s="5"/>
      <c r="I653" s="5"/>
      <c r="J653" s="5"/>
      <c r="K653" s="283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</row>
    <row r="654" spans="2:39" ht="15" customHeight="1" x14ac:dyDescent="0.15">
      <c r="B654" s="279"/>
      <c r="E654" s="5"/>
      <c r="F654" s="5"/>
      <c r="G654" s="5"/>
      <c r="H654" s="5"/>
      <c r="I654" s="5"/>
      <c r="J654" s="5"/>
      <c r="K654" s="283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</row>
    <row r="655" spans="2:39" ht="15" customHeight="1" x14ac:dyDescent="0.15">
      <c r="B655" s="279"/>
      <c r="E655" s="5"/>
      <c r="F655" s="5"/>
      <c r="G655" s="5"/>
      <c r="H655" s="5"/>
      <c r="I655" s="5"/>
      <c r="J655" s="5"/>
      <c r="K655" s="283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</row>
    <row r="656" spans="2:39" ht="15" customHeight="1" x14ac:dyDescent="0.15">
      <c r="B656" s="279"/>
      <c r="E656" s="5"/>
      <c r="F656" s="5"/>
      <c r="G656" s="5"/>
      <c r="H656" s="5"/>
      <c r="I656" s="5"/>
      <c r="J656" s="5"/>
      <c r="K656" s="283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</row>
    <row r="657" spans="2:39" ht="15" customHeight="1" x14ac:dyDescent="0.15">
      <c r="B657" s="279"/>
      <c r="E657" s="5"/>
      <c r="F657" s="5"/>
      <c r="G657" s="5"/>
      <c r="H657" s="5"/>
      <c r="I657" s="5"/>
      <c r="J657" s="5"/>
      <c r="K657" s="283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</row>
    <row r="658" spans="2:39" ht="15" customHeight="1" x14ac:dyDescent="0.15">
      <c r="B658" s="279"/>
      <c r="E658" s="5"/>
      <c r="F658" s="5"/>
      <c r="G658" s="5"/>
      <c r="H658" s="5"/>
      <c r="I658" s="5"/>
      <c r="J658" s="5"/>
      <c r="K658" s="283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</row>
    <row r="659" spans="2:39" ht="15" customHeight="1" x14ac:dyDescent="0.15">
      <c r="B659" s="279"/>
      <c r="E659" s="5"/>
      <c r="F659" s="5"/>
      <c r="G659" s="5"/>
      <c r="H659" s="5"/>
      <c r="I659" s="5"/>
      <c r="J659" s="5"/>
      <c r="K659" s="283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</row>
    <row r="660" spans="2:39" ht="15" customHeight="1" x14ac:dyDescent="0.15">
      <c r="B660" s="279"/>
      <c r="E660" s="5"/>
      <c r="F660" s="5"/>
      <c r="G660" s="5"/>
      <c r="H660" s="5"/>
      <c r="I660" s="5"/>
      <c r="J660" s="5"/>
      <c r="K660" s="283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</row>
    <row r="661" spans="2:39" ht="15" customHeight="1" x14ac:dyDescent="0.15">
      <c r="B661" s="279"/>
      <c r="E661" s="5"/>
      <c r="F661" s="5"/>
      <c r="G661" s="5"/>
      <c r="H661" s="5"/>
      <c r="I661" s="5"/>
      <c r="J661" s="5"/>
      <c r="K661" s="283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</row>
    <row r="662" spans="2:39" ht="15" customHeight="1" x14ac:dyDescent="0.15">
      <c r="B662" s="279"/>
      <c r="E662" s="5"/>
      <c r="F662" s="5"/>
      <c r="G662" s="5"/>
      <c r="H662" s="5"/>
      <c r="I662" s="5"/>
      <c r="J662" s="5"/>
      <c r="K662" s="283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</row>
    <row r="663" spans="2:39" ht="15" customHeight="1" x14ac:dyDescent="0.15">
      <c r="B663" s="279"/>
      <c r="E663" s="5"/>
      <c r="F663" s="5"/>
      <c r="G663" s="5"/>
      <c r="H663" s="5"/>
      <c r="I663" s="5"/>
      <c r="J663" s="5"/>
      <c r="K663" s="283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</row>
    <row r="664" spans="2:39" ht="15" customHeight="1" x14ac:dyDescent="0.15">
      <c r="B664" s="279"/>
      <c r="E664" s="5"/>
      <c r="F664" s="5"/>
      <c r="G664" s="5"/>
      <c r="H664" s="5"/>
      <c r="I664" s="5"/>
      <c r="J664" s="5"/>
      <c r="K664" s="283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</row>
    <row r="665" spans="2:39" ht="15" customHeight="1" x14ac:dyDescent="0.15">
      <c r="B665" s="279"/>
      <c r="E665" s="5"/>
      <c r="F665" s="5"/>
      <c r="G665" s="5"/>
      <c r="H665" s="5"/>
      <c r="I665" s="5"/>
      <c r="J665" s="5"/>
      <c r="K665" s="283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</row>
    <row r="666" spans="2:39" ht="15" customHeight="1" x14ac:dyDescent="0.15">
      <c r="B666" s="279"/>
      <c r="E666" s="5"/>
      <c r="F666" s="5"/>
      <c r="G666" s="5"/>
      <c r="H666" s="5"/>
      <c r="I666" s="5"/>
      <c r="J666" s="5"/>
      <c r="K666" s="283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</row>
    <row r="667" spans="2:39" ht="15" customHeight="1" x14ac:dyDescent="0.15">
      <c r="B667" s="279"/>
      <c r="E667" s="5"/>
      <c r="F667" s="5"/>
      <c r="G667" s="5"/>
      <c r="H667" s="5"/>
      <c r="I667" s="5"/>
      <c r="J667" s="5"/>
      <c r="K667" s="283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</row>
    <row r="668" spans="2:39" ht="15" customHeight="1" x14ac:dyDescent="0.15">
      <c r="B668" s="279"/>
      <c r="E668" s="5"/>
      <c r="F668" s="5"/>
      <c r="G668" s="5"/>
      <c r="H668" s="5"/>
      <c r="I668" s="5"/>
      <c r="J668" s="5"/>
      <c r="K668" s="283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</row>
    <row r="669" spans="2:39" ht="15" customHeight="1" x14ac:dyDescent="0.15">
      <c r="B669" s="279"/>
      <c r="E669" s="5"/>
      <c r="F669" s="5"/>
      <c r="G669" s="5"/>
      <c r="H669" s="5"/>
      <c r="I669" s="5"/>
      <c r="J669" s="5"/>
      <c r="K669" s="283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3A995-C922-4301-B753-B2F8C037AA51}">
  <sheetPr codeName="Sheet18"/>
  <dimension ref="C2:E20"/>
  <sheetViews>
    <sheetView showGridLines="0" workbookViewId="0">
      <selection activeCell="D5" sqref="D5"/>
    </sheetView>
  </sheetViews>
  <sheetFormatPr defaultRowHeight="15.75" x14ac:dyDescent="0.25"/>
  <cols>
    <col min="1" max="1" width="8.796875" style="23"/>
    <col min="2" max="2" width="21.3984375" style="23" customWidth="1"/>
    <col min="3" max="3" width="8.796875" style="23"/>
    <col min="4" max="4" width="26.3984375" style="23" customWidth="1"/>
    <col min="5" max="16384" width="8.796875" style="23"/>
  </cols>
  <sheetData>
    <row r="2" spans="3:5" x14ac:dyDescent="0.25">
      <c r="C2" s="232">
        <v>80102</v>
      </c>
      <c r="D2" s="155" t="s">
        <v>199</v>
      </c>
      <c r="E2" s="2" t="s">
        <v>14</v>
      </c>
    </row>
    <row r="3" spans="3:5" x14ac:dyDescent="0.25">
      <c r="C3" s="232">
        <v>80120</v>
      </c>
      <c r="D3" s="155" t="s">
        <v>197</v>
      </c>
      <c r="E3" s="2" t="s">
        <v>110</v>
      </c>
    </row>
    <row r="4" spans="3:5" x14ac:dyDescent="0.25">
      <c r="C4" s="232">
        <v>80140</v>
      </c>
      <c r="D4" s="155" t="s">
        <v>198</v>
      </c>
      <c r="E4" s="2" t="s">
        <v>14</v>
      </c>
    </row>
    <row r="5" spans="3:5" x14ac:dyDescent="0.25">
      <c r="C5" s="232">
        <v>80165</v>
      </c>
      <c r="D5" s="155" t="s">
        <v>192</v>
      </c>
      <c r="E5" s="2" t="s">
        <v>14</v>
      </c>
    </row>
    <row r="6" spans="3:5" x14ac:dyDescent="0.25">
      <c r="C6" s="232">
        <v>80166</v>
      </c>
      <c r="D6" s="155" t="s">
        <v>193</v>
      </c>
      <c r="E6" s="2" t="s">
        <v>14</v>
      </c>
    </row>
    <row r="7" spans="3:5" x14ac:dyDescent="0.25">
      <c r="C7" s="232">
        <v>80190</v>
      </c>
      <c r="D7" s="155" t="s">
        <v>196</v>
      </c>
      <c r="E7" s="2" t="s">
        <v>110</v>
      </c>
    </row>
    <row r="8" spans="3:5" x14ac:dyDescent="0.25">
      <c r="C8" s="232">
        <v>80191</v>
      </c>
      <c r="D8" s="155" t="s">
        <v>195</v>
      </c>
      <c r="E8" s="2" t="s">
        <v>110</v>
      </c>
    </row>
    <row r="9" spans="3:5" x14ac:dyDescent="0.25">
      <c r="C9" s="232">
        <v>80200</v>
      </c>
      <c r="D9" s="155" t="s">
        <v>19</v>
      </c>
      <c r="E9" s="2" t="s">
        <v>189</v>
      </c>
    </row>
    <row r="10" spans="3:5" x14ac:dyDescent="0.25">
      <c r="C10" s="232">
        <v>80310</v>
      </c>
      <c r="D10" s="155" t="s">
        <v>200</v>
      </c>
      <c r="E10" s="2" t="s">
        <v>110</v>
      </c>
    </row>
    <row r="11" spans="3:5" x14ac:dyDescent="0.25">
      <c r="C11" s="232">
        <v>80320</v>
      </c>
      <c r="D11" s="155" t="s">
        <v>201</v>
      </c>
      <c r="E11" s="2" t="s">
        <v>110</v>
      </c>
    </row>
    <row r="12" spans="3:5" x14ac:dyDescent="0.25">
      <c r="C12" s="232">
        <v>80330</v>
      </c>
      <c r="D12" s="155" t="s">
        <v>202</v>
      </c>
      <c r="E12" s="2" t="s">
        <v>110</v>
      </c>
    </row>
    <row r="13" spans="3:5" x14ac:dyDescent="0.25">
      <c r="C13" s="232">
        <v>80340</v>
      </c>
      <c r="D13" s="155" t="s">
        <v>203</v>
      </c>
      <c r="E13" s="2" t="s">
        <v>110</v>
      </c>
    </row>
    <row r="14" spans="3:5" x14ac:dyDescent="0.25">
      <c r="C14" s="232">
        <v>80350</v>
      </c>
      <c r="D14" s="155" t="s">
        <v>194</v>
      </c>
      <c r="E14" s="2" t="s">
        <v>110</v>
      </c>
    </row>
    <row r="15" spans="3:5" x14ac:dyDescent="0.25">
      <c r="C15" s="232">
        <v>80401</v>
      </c>
      <c r="D15" s="155" t="s">
        <v>191</v>
      </c>
      <c r="E15" s="2" t="s">
        <v>110</v>
      </c>
    </row>
    <row r="16" spans="3:5" x14ac:dyDescent="0.25">
      <c r="C16" s="232">
        <v>99001</v>
      </c>
      <c r="D16" s="155" t="s">
        <v>190</v>
      </c>
      <c r="E16" s="2" t="s">
        <v>14</v>
      </c>
    </row>
    <row r="17" spans="3:5" x14ac:dyDescent="0.25">
      <c r="C17" s="232">
        <v>99002</v>
      </c>
      <c r="D17" s="155" t="s">
        <v>204</v>
      </c>
      <c r="E17" s="2" t="s">
        <v>110</v>
      </c>
    </row>
    <row r="18" spans="3:5" x14ac:dyDescent="0.25">
      <c r="C18" s="232">
        <v>99005</v>
      </c>
      <c r="D18" s="155" t="s">
        <v>205</v>
      </c>
      <c r="E18" s="2" t="s">
        <v>110</v>
      </c>
    </row>
    <row r="19" spans="3:5" x14ac:dyDescent="0.25">
      <c r="C19" s="232">
        <v>99006</v>
      </c>
      <c r="D19" s="155" t="s">
        <v>206</v>
      </c>
      <c r="E19" s="2" t="s">
        <v>110</v>
      </c>
    </row>
    <row r="20" spans="3:5" x14ac:dyDescent="0.25">
      <c r="C20" s="233"/>
      <c r="D20" s="234"/>
    </row>
  </sheetData>
  <sortState xmlns:xlrd2="http://schemas.microsoft.com/office/spreadsheetml/2017/richdata2" ref="B2:C19">
    <sortCondition ref="C2:C1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FF740-A0A5-4349-BBE3-C3E5169B80DC}">
  <sheetPr codeName="Sheet36">
    <tabColor rgb="FFFFA3A5"/>
  </sheetPr>
  <dimension ref="A1:AH93"/>
  <sheetViews>
    <sheetView zoomScale="80" zoomScaleNormal="80" workbookViewId="0">
      <pane xSplit="3" ySplit="11" topLeftCell="K48" activePane="bottomRight" state="frozen"/>
      <selection activeCell="H64" sqref="H64"/>
      <selection pane="topRight" activeCell="H64" sqref="H64"/>
      <selection pane="bottomLeft" activeCell="H64" sqref="H64"/>
      <selection pane="bottomRight" activeCell="H64" sqref="H64"/>
    </sheetView>
  </sheetViews>
  <sheetFormatPr defaultRowHeight="12.75" x14ac:dyDescent="0.2"/>
  <cols>
    <col min="1" max="1" width="1.8984375" style="1" customWidth="1"/>
    <col min="2" max="2" width="1.296875" style="1" customWidth="1"/>
    <col min="3" max="3" width="47.5" style="1" customWidth="1"/>
    <col min="4" max="4" width="15.8984375" style="10" hidden="1" customWidth="1"/>
    <col min="5" max="5" width="0.69921875" style="11" customWidth="1"/>
    <col min="6" max="6" width="15.09765625" style="10" customWidth="1"/>
    <col min="7" max="7" width="0.5" style="12" customWidth="1"/>
    <col min="8" max="9" width="9.19921875" style="10" customWidth="1"/>
    <col min="10" max="11" width="8.19921875" style="1" customWidth="1"/>
    <col min="12" max="12" width="13" style="1" customWidth="1"/>
    <col min="13" max="15" width="9.3984375" style="1" customWidth="1"/>
    <col min="16" max="16" width="12.796875" style="1" hidden="1" customWidth="1"/>
    <col min="17" max="18" width="14.5" style="1" hidden="1" customWidth="1"/>
    <col min="19" max="20" width="12.5" style="1" hidden="1" customWidth="1"/>
    <col min="21" max="21" width="14.296875" style="1" hidden="1" customWidth="1"/>
    <col min="22" max="22" width="15.19921875" style="1" hidden="1" customWidth="1"/>
    <col min="23" max="23" width="15" style="1" hidden="1" customWidth="1"/>
    <col min="24" max="24" width="12.19921875" style="1" hidden="1" customWidth="1"/>
    <col min="25" max="25" width="1" style="1" customWidth="1"/>
    <col min="26" max="26" width="17" style="1" customWidth="1"/>
    <col min="27" max="29" width="6.19921875" style="17" customWidth="1"/>
    <col min="30" max="30" width="2.296875" style="1" customWidth="1"/>
    <col min="31" max="31" width="16.8984375" style="1" customWidth="1"/>
    <col min="32" max="34" width="6.19921875" style="17" customWidth="1"/>
    <col min="35" max="16384" width="8.796875" style="1"/>
  </cols>
  <sheetData>
    <row r="1" spans="1:34" ht="14.25" x14ac:dyDescent="0.2">
      <c r="A1" s="26" t="s">
        <v>156</v>
      </c>
      <c r="X1" s="9"/>
    </row>
    <row r="2" spans="1:34" ht="15" x14ac:dyDescent="0.2">
      <c r="A2" s="27" t="s">
        <v>157</v>
      </c>
      <c r="N2" s="209" t="s">
        <v>216</v>
      </c>
      <c r="X2" s="28"/>
    </row>
    <row r="3" spans="1:34" ht="14.25" x14ac:dyDescent="0.2">
      <c r="A3" s="27" t="s">
        <v>211</v>
      </c>
    </row>
    <row r="4" spans="1:34" ht="14.25" x14ac:dyDescent="0.2">
      <c r="A4" s="27" t="s">
        <v>225</v>
      </c>
      <c r="H4" s="12"/>
      <c r="I4" s="12"/>
      <c r="J4" s="11"/>
      <c r="K4" s="11"/>
      <c r="L4" s="11"/>
      <c r="M4" s="11"/>
    </row>
    <row r="5" spans="1:34" ht="14.25" x14ac:dyDescent="0.2">
      <c r="A5" s="27" t="s">
        <v>236</v>
      </c>
      <c r="H5" s="29"/>
      <c r="I5" s="29"/>
      <c r="J5" s="14"/>
      <c r="K5" s="14"/>
      <c r="L5" s="21"/>
      <c r="M5" s="14"/>
    </row>
    <row r="6" spans="1:34" x14ac:dyDescent="0.2">
      <c r="A6" s="1" t="s">
        <v>159</v>
      </c>
      <c r="D6" s="241" t="s">
        <v>213</v>
      </c>
      <c r="E6" s="241"/>
      <c r="F6" s="241"/>
    </row>
    <row r="7" spans="1:34" ht="3.75" customHeight="1" thickBot="1" x14ac:dyDescent="0.25"/>
    <row r="8" spans="1:34" ht="18.75" customHeight="1" thickTop="1" x14ac:dyDescent="0.25">
      <c r="A8" s="13"/>
      <c r="B8" s="13"/>
      <c r="C8" s="13"/>
      <c r="D8" s="98"/>
      <c r="E8" s="22"/>
      <c r="F8" s="98"/>
      <c r="G8" s="31"/>
      <c r="H8" s="235" t="s">
        <v>158</v>
      </c>
      <c r="I8" s="236"/>
      <c r="J8" s="236"/>
      <c r="K8" s="236"/>
      <c r="L8" s="236"/>
      <c r="M8" s="236"/>
      <c r="N8" s="236"/>
      <c r="O8" s="236"/>
      <c r="P8" s="85"/>
      <c r="Q8" s="85"/>
      <c r="R8" s="85"/>
      <c r="S8" s="85"/>
      <c r="T8" s="85"/>
      <c r="U8" s="85"/>
      <c r="V8" s="85"/>
      <c r="W8" s="85"/>
      <c r="X8" s="86"/>
    </row>
    <row r="9" spans="1:34" ht="18" customHeight="1" thickBot="1" x14ac:dyDescent="0.3">
      <c r="A9" s="13"/>
      <c r="B9" s="13"/>
      <c r="C9" s="13"/>
      <c r="D9" s="99"/>
      <c r="E9" s="22"/>
      <c r="F9" s="99"/>
      <c r="G9" s="31"/>
      <c r="H9" s="237" t="s">
        <v>184</v>
      </c>
      <c r="I9" s="238"/>
      <c r="J9" s="238"/>
      <c r="K9" s="238"/>
      <c r="L9" s="238"/>
      <c r="M9" s="238"/>
      <c r="N9" s="238"/>
      <c r="O9" s="242"/>
      <c r="P9" s="239" t="s">
        <v>185</v>
      </c>
      <c r="Q9" s="239"/>
      <c r="R9" s="239"/>
      <c r="S9" s="239"/>
      <c r="T9" s="239"/>
      <c r="U9" s="239"/>
      <c r="V9" s="239"/>
      <c r="W9" s="239"/>
      <c r="X9" s="240"/>
    </row>
    <row r="10" spans="1:34" ht="22.5" x14ac:dyDescent="0.3">
      <c r="A10" s="13"/>
      <c r="B10" s="13"/>
      <c r="C10" s="13"/>
      <c r="D10" s="105" t="s">
        <v>224</v>
      </c>
      <c r="E10" s="22"/>
      <c r="F10" s="105" t="s">
        <v>228</v>
      </c>
      <c r="G10" s="31"/>
      <c r="H10" s="102" t="s">
        <v>160</v>
      </c>
      <c r="I10" s="156" t="s">
        <v>214</v>
      </c>
      <c r="J10" s="101"/>
      <c r="K10" s="101"/>
      <c r="L10" s="174" t="s">
        <v>210</v>
      </c>
      <c r="M10" s="101"/>
      <c r="N10" s="101"/>
      <c r="O10" s="109"/>
      <c r="P10" s="20"/>
      <c r="Q10" s="19"/>
      <c r="R10" s="19"/>
      <c r="S10" s="19"/>
      <c r="T10" s="19"/>
      <c r="U10" s="19"/>
      <c r="V10" s="19"/>
      <c r="W10" s="19"/>
      <c r="X10" s="87"/>
    </row>
    <row r="11" spans="1:34" s="7" customFormat="1" ht="24.75" customHeight="1" thickBot="1" x14ac:dyDescent="0.3">
      <c r="A11" s="8"/>
      <c r="B11" s="8"/>
      <c r="C11" s="8"/>
      <c r="D11" s="104"/>
      <c r="E11" s="30"/>
      <c r="F11" s="104"/>
      <c r="G11" s="32"/>
      <c r="H11" s="103"/>
      <c r="I11" s="157"/>
      <c r="J11" s="172" t="s">
        <v>209</v>
      </c>
      <c r="K11" s="173" t="s">
        <v>208</v>
      </c>
      <c r="L11" s="157"/>
      <c r="M11" s="100" t="s">
        <v>207</v>
      </c>
      <c r="N11" s="100" t="s">
        <v>161</v>
      </c>
      <c r="O11" s="110" t="s">
        <v>19</v>
      </c>
      <c r="P11" s="88" t="s">
        <v>186</v>
      </c>
      <c r="Q11" s="88" t="s">
        <v>120</v>
      </c>
      <c r="R11" s="88" t="s">
        <v>187</v>
      </c>
      <c r="S11" s="88" t="s">
        <v>113</v>
      </c>
      <c r="T11" s="88" t="s">
        <v>188</v>
      </c>
      <c r="U11" s="88" t="s">
        <v>115</v>
      </c>
      <c r="V11" s="88" t="s">
        <v>162</v>
      </c>
      <c r="W11" s="88" t="s">
        <v>112</v>
      </c>
      <c r="X11" s="89" t="s">
        <v>114</v>
      </c>
      <c r="AA11" s="218"/>
      <c r="AB11" s="218"/>
      <c r="AC11" s="218"/>
      <c r="AF11" s="218"/>
      <c r="AG11" s="218"/>
      <c r="AH11" s="218"/>
    </row>
    <row r="12" spans="1:34" ht="6" customHeight="1" x14ac:dyDescent="0.2">
      <c r="D12" s="192"/>
      <c r="F12" s="192"/>
      <c r="H12" s="158"/>
      <c r="I12" s="158"/>
      <c r="J12" s="175"/>
      <c r="K12" s="15"/>
      <c r="L12" s="158"/>
      <c r="M12" s="15"/>
      <c r="N12" s="15"/>
      <c r="O12" s="111"/>
      <c r="P12" s="15"/>
      <c r="Q12" s="10"/>
      <c r="R12" s="10"/>
      <c r="S12" s="10"/>
      <c r="T12" s="10"/>
      <c r="U12" s="10"/>
      <c r="V12" s="10"/>
      <c r="W12" s="10"/>
      <c r="X12" s="16"/>
    </row>
    <row r="13" spans="1:34" s="34" customFormat="1" ht="15" x14ac:dyDescent="0.2">
      <c r="A13" s="33" t="s">
        <v>163</v>
      </c>
      <c r="D13" s="193"/>
      <c r="E13" s="35"/>
      <c r="F13" s="193"/>
      <c r="G13" s="36"/>
      <c r="H13" s="159"/>
      <c r="I13" s="159"/>
      <c r="J13" s="176"/>
      <c r="K13" s="37"/>
      <c r="L13" s="159"/>
      <c r="M13" s="37"/>
      <c r="N13" s="37"/>
      <c r="O13" s="112"/>
      <c r="P13" s="37"/>
      <c r="Q13" s="37"/>
      <c r="R13" s="37"/>
      <c r="S13" s="37"/>
      <c r="T13" s="37"/>
      <c r="U13" s="37"/>
      <c r="V13" s="37"/>
      <c r="W13" s="37"/>
      <c r="X13" s="39"/>
      <c r="Z13" s="215"/>
      <c r="AA13" s="219"/>
      <c r="AB13" s="219"/>
      <c r="AC13" s="219"/>
      <c r="AE13" s="215"/>
      <c r="AF13" s="219"/>
      <c r="AG13" s="219"/>
      <c r="AH13" s="219"/>
    </row>
    <row r="14" spans="1:34" s="34" customFormat="1" ht="3" customHeight="1" x14ac:dyDescent="0.2">
      <c r="A14" s="40"/>
      <c r="D14" s="193"/>
      <c r="E14" s="35"/>
      <c r="F14" s="193"/>
      <c r="G14" s="36"/>
      <c r="H14" s="160"/>
      <c r="I14" s="160"/>
      <c r="J14" s="176"/>
      <c r="K14" s="37"/>
      <c r="L14" s="160"/>
      <c r="M14" s="37"/>
      <c r="N14" s="37"/>
      <c r="O14" s="112"/>
      <c r="P14" s="37"/>
      <c r="Q14" s="37"/>
      <c r="R14" s="37"/>
      <c r="S14" s="37"/>
      <c r="T14" s="37"/>
      <c r="U14" s="37"/>
      <c r="V14" s="37"/>
      <c r="W14" s="37"/>
      <c r="X14" s="39"/>
      <c r="AA14" s="219"/>
      <c r="AB14" s="219"/>
      <c r="AC14" s="219"/>
      <c r="AF14" s="219"/>
      <c r="AG14" s="219"/>
      <c r="AH14" s="219"/>
    </row>
    <row r="15" spans="1:34" s="47" customFormat="1" x14ac:dyDescent="0.2">
      <c r="A15" s="42"/>
      <c r="B15" s="42" t="s">
        <v>105</v>
      </c>
      <c r="C15" s="42"/>
      <c r="D15" s="148" t="e">
        <f>+#REF!*0.0421814/1000000</f>
        <v>#REF!</v>
      </c>
      <c r="E15" s="43"/>
      <c r="F15" s="148" t="e">
        <f>+#REF!*0.0421814/1000000</f>
        <v>#REF!</v>
      </c>
      <c r="G15" s="41"/>
      <c r="H15" s="161" t="e">
        <f>+#REF!*0.0421814/1000000</f>
        <v>#REF!</v>
      </c>
      <c r="I15" s="161" t="e">
        <f>+#REF!*0.0421814/1000000</f>
        <v>#REF!</v>
      </c>
      <c r="J15" s="177" t="e">
        <f>+#REF!*0.0421814/1000000</f>
        <v>#REF!</v>
      </c>
      <c r="K15" s="113" t="e">
        <f>+#REF!*0.0421814/1000000</f>
        <v>#REF!</v>
      </c>
      <c r="L15" s="161" t="e">
        <f>+#REF!*0.0421814/1000000</f>
        <v>#REF!</v>
      </c>
      <c r="M15" s="113" t="e">
        <f>+#REF!*0.0421814/1000000</f>
        <v>#REF!</v>
      </c>
      <c r="N15" s="113" t="e">
        <f>+#REF!*0.0421814/1000000</f>
        <v>#REF!</v>
      </c>
      <c r="O15" s="114" t="e">
        <f>+#REF!*0.0421814/1000000</f>
        <v>#REF!</v>
      </c>
      <c r="P15" s="45"/>
      <c r="Q15" s="45"/>
      <c r="R15" s="45"/>
      <c r="S15" s="45"/>
      <c r="T15" s="45"/>
      <c r="U15" s="45"/>
      <c r="V15" s="45"/>
      <c r="W15" s="45"/>
      <c r="X15" s="46"/>
      <c r="Z15" s="215"/>
      <c r="AA15" s="219"/>
      <c r="AB15" s="219"/>
      <c r="AC15" s="220"/>
      <c r="AE15" s="215"/>
      <c r="AF15" s="219"/>
      <c r="AG15" s="219"/>
      <c r="AH15" s="220"/>
    </row>
    <row r="16" spans="1:34" s="34" customFormat="1" x14ac:dyDescent="0.2">
      <c r="C16" s="4" t="s">
        <v>14</v>
      </c>
      <c r="D16" s="195" t="e">
        <f>+#REF!*0.0421814/1000000</f>
        <v>#REF!</v>
      </c>
      <c r="E16" s="35"/>
      <c r="F16" s="195" t="e">
        <f>+#REF!*0.0421814/1000000</f>
        <v>#REF!</v>
      </c>
      <c r="G16" s="48"/>
      <c r="H16" s="202" t="e">
        <f>+#REF!*0.0421814/1000000</f>
        <v>#REF!</v>
      </c>
      <c r="I16" s="162" t="e">
        <f>+#REF!*0.0421814/1000000</f>
        <v>#REF!</v>
      </c>
      <c r="J16" s="178" t="e">
        <f>+#REF!*0.0421814/1000000</f>
        <v>#REF!</v>
      </c>
      <c r="K16" s="115" t="e">
        <f>+#REF!*0.0421814/1000000</f>
        <v>#REF!</v>
      </c>
      <c r="L16" s="162" t="e">
        <f>+#REF!*0.0421814/1000000</f>
        <v>#REF!</v>
      </c>
      <c r="M16" s="115" t="e">
        <f>+#REF!*0.0421814/1000000</f>
        <v>#REF!</v>
      </c>
      <c r="N16" s="115" t="e">
        <f>+#REF!*0.0421814/1000000</f>
        <v>#REF!</v>
      </c>
      <c r="O16" s="116" t="e">
        <f>+#REF!*0.0421814/1000000</f>
        <v>#REF!</v>
      </c>
      <c r="P16" s="49"/>
      <c r="Q16" s="49"/>
      <c r="R16" s="49"/>
      <c r="S16" s="49"/>
      <c r="T16" s="49"/>
      <c r="U16" s="49"/>
      <c r="V16" s="49"/>
      <c r="W16" s="49"/>
      <c r="X16" s="50"/>
      <c r="Z16" s="215"/>
      <c r="AA16" s="219"/>
      <c r="AB16" s="219"/>
      <c r="AC16" s="219"/>
      <c r="AE16" s="215"/>
      <c r="AF16" s="219"/>
      <c r="AG16" s="219"/>
      <c r="AH16" s="219"/>
    </row>
    <row r="17" spans="1:34" s="34" customFormat="1" x14ac:dyDescent="0.2">
      <c r="C17" s="34" t="s">
        <v>19</v>
      </c>
      <c r="D17" s="191" t="e">
        <f>+#REF!*0.0421814/1000000</f>
        <v>#REF!</v>
      </c>
      <c r="E17" s="35"/>
      <c r="F17" s="191" t="e">
        <f>+#REF!*0.0421814/1000000</f>
        <v>#REF!</v>
      </c>
      <c r="G17" s="48"/>
      <c r="H17" s="162" t="e">
        <f>+#REF!*0.0421814/1000000</f>
        <v>#REF!</v>
      </c>
      <c r="I17" s="162" t="e">
        <f>+#REF!*0.0421814/1000000</f>
        <v>#REF!</v>
      </c>
      <c r="J17" s="178" t="e">
        <f>+#REF!*0.0421814/1000000</f>
        <v>#REF!</v>
      </c>
      <c r="K17" s="115" t="e">
        <f>+#REF!*0.0421814/1000000</f>
        <v>#REF!</v>
      </c>
      <c r="L17" s="162" t="e">
        <f>+#REF!*0.0421814/1000000</f>
        <v>#REF!</v>
      </c>
      <c r="M17" s="115" t="e">
        <f>+#REF!*0.0421814/1000000</f>
        <v>#REF!</v>
      </c>
      <c r="N17" s="115" t="e">
        <f>+#REF!*0.0421814/1000000</f>
        <v>#REF!</v>
      </c>
      <c r="O17" s="116" t="e">
        <f>+#REF!*0.0421814/1000000</f>
        <v>#REF!</v>
      </c>
      <c r="P17" s="49"/>
      <c r="Q17" s="49"/>
      <c r="R17" s="49"/>
      <c r="S17" s="49"/>
      <c r="T17" s="49"/>
      <c r="U17" s="49"/>
      <c r="V17" s="49"/>
      <c r="W17" s="49"/>
      <c r="X17" s="50"/>
      <c r="Z17" s="215"/>
      <c r="AA17" s="219"/>
      <c r="AB17" s="219"/>
      <c r="AC17" s="219"/>
      <c r="AE17" s="215"/>
      <c r="AF17" s="219"/>
      <c r="AG17" s="219"/>
      <c r="AH17" s="219"/>
    </row>
    <row r="18" spans="1:34" s="34" customFormat="1" x14ac:dyDescent="0.2">
      <c r="C18" s="34" t="s">
        <v>12</v>
      </c>
      <c r="D18" s="191" t="e">
        <f>+#REF!*0.0421814/1000000</f>
        <v>#REF!</v>
      </c>
      <c r="E18" s="35"/>
      <c r="F18" s="191" t="e">
        <f>+#REF!*0.0421814/1000000</f>
        <v>#REF!</v>
      </c>
      <c r="G18" s="48"/>
      <c r="H18" s="162" t="e">
        <f>+#REF!*0.0421814/1000000</f>
        <v>#REF!</v>
      </c>
      <c r="I18" s="162" t="e">
        <f>+#REF!*0.0421814/1000000</f>
        <v>#REF!</v>
      </c>
      <c r="J18" s="178" t="e">
        <f>+#REF!*0.0421814/1000000</f>
        <v>#REF!</v>
      </c>
      <c r="K18" s="115" t="e">
        <f>+#REF!*0.0421814/1000000</f>
        <v>#REF!</v>
      </c>
      <c r="L18" s="162" t="e">
        <f>+#REF!*0.0421814/1000000</f>
        <v>#REF!</v>
      </c>
      <c r="M18" s="115" t="e">
        <f>+#REF!*0.0421814/1000000</f>
        <v>#REF!</v>
      </c>
      <c r="N18" s="115" t="e">
        <f>+#REF!*0.0421814/1000000</f>
        <v>#REF!</v>
      </c>
      <c r="O18" s="116" t="e">
        <f>+#REF!*0.0421814/1000000</f>
        <v>#REF!</v>
      </c>
      <c r="P18" s="49"/>
      <c r="Q18" s="49"/>
      <c r="R18" s="49"/>
      <c r="S18" s="49"/>
      <c r="T18" s="49"/>
      <c r="U18" s="49"/>
      <c r="V18" s="49"/>
      <c r="W18" s="49"/>
      <c r="X18" s="50"/>
      <c r="Z18" s="215"/>
      <c r="AA18" s="219"/>
      <c r="AB18" s="219"/>
      <c r="AC18" s="219"/>
      <c r="AE18" s="215"/>
      <c r="AF18" s="219"/>
      <c r="AG18" s="219"/>
      <c r="AH18" s="219"/>
    </row>
    <row r="19" spans="1:34" s="34" customFormat="1" x14ac:dyDescent="0.2">
      <c r="C19" s="34" t="s">
        <v>101</v>
      </c>
      <c r="D19" s="191" t="e">
        <f>+#REF!*0.0421814/1000000</f>
        <v>#REF!</v>
      </c>
      <c r="E19" s="35"/>
      <c r="F19" s="191" t="e">
        <f>+#REF!*0.0421814/1000000</f>
        <v>#REF!</v>
      </c>
      <c r="G19" s="48"/>
      <c r="H19" s="162" t="e">
        <f>+#REF!*0.0421814/1000000</f>
        <v>#REF!</v>
      </c>
      <c r="I19" s="162" t="e">
        <f>+#REF!*0.0421814/1000000</f>
        <v>#REF!</v>
      </c>
      <c r="J19" s="178" t="e">
        <f>+#REF!*0.0421814/1000000</f>
        <v>#REF!</v>
      </c>
      <c r="K19" s="115" t="e">
        <f>+#REF!*0.0421814/1000000</f>
        <v>#REF!</v>
      </c>
      <c r="L19" s="162" t="e">
        <f>+#REF!*0.0421814/1000000</f>
        <v>#REF!</v>
      </c>
      <c r="M19" s="115" t="e">
        <f>+#REF!*0.0421814/1000000</f>
        <v>#REF!</v>
      </c>
      <c r="N19" s="115" t="e">
        <f>+#REF!*0.0421814/1000000</f>
        <v>#REF!</v>
      </c>
      <c r="O19" s="116" t="e">
        <f>+#REF!*0.0421814/1000000</f>
        <v>#REF!</v>
      </c>
      <c r="P19" s="49"/>
      <c r="Q19" s="49"/>
      <c r="R19" s="49"/>
      <c r="S19" s="49"/>
      <c r="T19" s="49"/>
      <c r="U19" s="49"/>
      <c r="V19" s="49"/>
      <c r="W19" s="49"/>
      <c r="X19" s="50"/>
      <c r="Z19" s="215"/>
      <c r="AA19" s="219"/>
      <c r="AB19" s="219"/>
      <c r="AC19" s="219"/>
      <c r="AE19" s="215"/>
      <c r="AF19" s="219"/>
      <c r="AG19" s="219"/>
      <c r="AH19" s="219"/>
    </row>
    <row r="20" spans="1:34" s="34" customFormat="1" x14ac:dyDescent="0.2">
      <c r="C20" s="34" t="s">
        <v>17</v>
      </c>
      <c r="D20" s="191" t="e">
        <f>+#REF!*0.0421814/1000000</f>
        <v>#REF!</v>
      </c>
      <c r="E20" s="35"/>
      <c r="F20" s="191" t="e">
        <f>+#REF!*0.0421814/1000000</f>
        <v>#REF!</v>
      </c>
      <c r="G20" s="48"/>
      <c r="H20" s="162" t="e">
        <f>+#REF!*0.0421814/1000000</f>
        <v>#REF!</v>
      </c>
      <c r="I20" s="162" t="e">
        <f>+#REF!*0.0421814/1000000</f>
        <v>#REF!</v>
      </c>
      <c r="J20" s="178" t="e">
        <f>+#REF!*0.0421814/1000000</f>
        <v>#REF!</v>
      </c>
      <c r="K20" s="115" t="e">
        <f>+#REF!*0.0421814/1000000</f>
        <v>#REF!</v>
      </c>
      <c r="L20" s="162" t="e">
        <f>+#REF!*0.0421814/1000000</f>
        <v>#REF!</v>
      </c>
      <c r="M20" s="115" t="e">
        <f>+#REF!*0.0421814/1000000</f>
        <v>#REF!</v>
      </c>
      <c r="N20" s="115" t="e">
        <f>+#REF!*0.0421814/1000000</f>
        <v>#REF!</v>
      </c>
      <c r="O20" s="116" t="e">
        <f>+#REF!*0.0421814/1000000</f>
        <v>#REF!</v>
      </c>
      <c r="P20" s="49"/>
      <c r="Q20" s="49"/>
      <c r="R20" s="49"/>
      <c r="S20" s="49"/>
      <c r="T20" s="49"/>
      <c r="U20" s="49"/>
      <c r="V20" s="49"/>
      <c r="W20" s="49"/>
      <c r="X20" s="50"/>
      <c r="Z20" s="215"/>
      <c r="AA20" s="219"/>
      <c r="AB20" s="219"/>
      <c r="AC20" s="219"/>
      <c r="AE20" s="215"/>
      <c r="AF20" s="219"/>
      <c r="AG20" s="219"/>
      <c r="AH20" s="219"/>
    </row>
    <row r="21" spans="1:34" s="34" customFormat="1" x14ac:dyDescent="0.2">
      <c r="B21" s="34" t="s">
        <v>22</v>
      </c>
      <c r="D21" s="191" t="e">
        <f>+#REF!*0.0421814/1000000</f>
        <v>#REF!</v>
      </c>
      <c r="E21" s="35"/>
      <c r="F21" s="191" t="e">
        <f>+#REF!*0.0421814/1000000</f>
        <v>#REF!</v>
      </c>
      <c r="G21" s="48"/>
      <c r="H21" s="162" t="e">
        <f>+#REF!*0.0421814/1000000</f>
        <v>#REF!</v>
      </c>
      <c r="I21" s="162" t="e">
        <f>+#REF!*0.0421814/1000000</f>
        <v>#REF!</v>
      </c>
      <c r="J21" s="178" t="e">
        <f>+#REF!*0.0421814/1000000</f>
        <v>#REF!</v>
      </c>
      <c r="K21" s="115" t="e">
        <f>+#REF!*0.0421814/1000000</f>
        <v>#REF!</v>
      </c>
      <c r="L21" s="162" t="e">
        <f>+#REF!*0.0421814/1000000</f>
        <v>#REF!</v>
      </c>
      <c r="M21" s="115" t="e">
        <f>+#REF!*0.0421814/1000000</f>
        <v>#REF!</v>
      </c>
      <c r="N21" s="115" t="e">
        <f>+#REF!*0.0421814/1000000</f>
        <v>#REF!</v>
      </c>
      <c r="O21" s="116" t="e">
        <f>+#REF!*0.0421814/1000000</f>
        <v>#REF!</v>
      </c>
      <c r="P21" s="49"/>
      <c r="Q21" s="49"/>
      <c r="R21" s="49"/>
      <c r="S21" s="49"/>
      <c r="T21" s="49"/>
      <c r="U21" s="49"/>
      <c r="V21" s="49"/>
      <c r="W21" s="49"/>
      <c r="X21" s="50"/>
      <c r="Z21" s="215"/>
      <c r="AA21" s="219"/>
      <c r="AB21" s="219"/>
      <c r="AC21" s="219"/>
      <c r="AE21" s="215"/>
      <c r="AF21" s="219"/>
      <c r="AG21" s="219"/>
      <c r="AH21" s="219"/>
    </row>
    <row r="22" spans="1:34" s="34" customFormat="1" x14ac:dyDescent="0.2">
      <c r="B22" s="211" t="s">
        <v>39</v>
      </c>
      <c r="D22" s="191" t="e">
        <f>+#REF!*0.0421814/1000000</f>
        <v>#REF!</v>
      </c>
      <c r="E22" s="35"/>
      <c r="F22" s="191" t="e">
        <f>+#REF!*0.0421814/1000000</f>
        <v>#REF!</v>
      </c>
      <c r="G22" s="48"/>
      <c r="H22" s="210" t="e">
        <f>+#REF!*0.0421814/1000000</f>
        <v>#REF!</v>
      </c>
      <c r="I22" s="162" t="e">
        <f>+#REF!*0.0421814/1000000</f>
        <v>#REF!</v>
      </c>
      <c r="J22" s="178" t="e">
        <f>+#REF!*0.0421814/1000000</f>
        <v>#REF!</v>
      </c>
      <c r="K22" s="115" t="e">
        <f>+#REF!*0.0421814/1000000</f>
        <v>#REF!</v>
      </c>
      <c r="L22" s="162" t="e">
        <f>+#REF!*0.0421814/1000000</f>
        <v>#REF!</v>
      </c>
      <c r="M22" s="115" t="e">
        <f>+#REF!*0.0421814/1000000</f>
        <v>#REF!</v>
      </c>
      <c r="N22" s="115" t="e">
        <f>+#REF!*0.0421814/1000000</f>
        <v>#REF!</v>
      </c>
      <c r="O22" s="116" t="e">
        <f>+#REF!*0.0421814/1000000</f>
        <v>#REF!</v>
      </c>
      <c r="P22" s="49"/>
      <c r="Q22" s="49"/>
      <c r="R22" s="49"/>
      <c r="S22" s="49"/>
      <c r="T22" s="49"/>
      <c r="U22" s="49"/>
      <c r="V22" s="49"/>
      <c r="W22" s="49"/>
      <c r="X22" s="50"/>
      <c r="Z22" s="215"/>
      <c r="AA22" s="219"/>
      <c r="AB22" s="219"/>
      <c r="AC22" s="219"/>
      <c r="AE22" s="215"/>
      <c r="AF22" s="219"/>
      <c r="AG22" s="219"/>
      <c r="AH22" s="219"/>
    </row>
    <row r="23" spans="1:34" s="34" customFormat="1" ht="16.5" customHeight="1" x14ac:dyDescent="0.2">
      <c r="B23" s="34" t="s">
        <v>7</v>
      </c>
      <c r="D23" s="191" t="e">
        <f>+#REF!*0.0421814/1000000</f>
        <v>#REF!</v>
      </c>
      <c r="E23" s="35"/>
      <c r="F23" s="191" t="e">
        <f>+#REF!*0.0421814/1000000</f>
        <v>#REF!</v>
      </c>
      <c r="G23" s="48"/>
      <c r="H23" s="162" t="e">
        <f>+#REF!*0.0421814/1000000</f>
        <v>#REF!</v>
      </c>
      <c r="I23" s="162" t="e">
        <f>+#REF!*0.0421814/1000000</f>
        <v>#REF!</v>
      </c>
      <c r="J23" s="178" t="e">
        <f>+#REF!*0.0421814/1000000</f>
        <v>#REF!</v>
      </c>
      <c r="K23" s="115" t="e">
        <f>+#REF!*0.0421814/1000000</f>
        <v>#REF!</v>
      </c>
      <c r="L23" s="162" t="e">
        <f>+#REF!*0.0421814/1000000</f>
        <v>#REF!</v>
      </c>
      <c r="M23" s="115" t="e">
        <f>+#REF!*0.0421814/1000000</f>
        <v>#REF!</v>
      </c>
      <c r="N23" s="115" t="e">
        <f>+#REF!*0.0421814/1000000</f>
        <v>#REF!</v>
      </c>
      <c r="O23" s="116" t="e">
        <f>+#REF!*0.0421814/1000000</f>
        <v>#REF!</v>
      </c>
      <c r="P23" s="49"/>
      <c r="Q23" s="49"/>
      <c r="R23" s="49"/>
      <c r="S23" s="49"/>
      <c r="T23" s="49"/>
      <c r="U23" s="49"/>
      <c r="V23" s="49"/>
      <c r="W23" s="49"/>
      <c r="X23" s="50"/>
      <c r="Z23" s="215"/>
      <c r="AA23" s="219"/>
      <c r="AB23" s="219"/>
      <c r="AC23" s="219"/>
      <c r="AE23" s="215"/>
      <c r="AF23" s="219"/>
      <c r="AG23" s="219"/>
      <c r="AH23" s="219"/>
    </row>
    <row r="24" spans="1:34" s="34" customFormat="1" x14ac:dyDescent="0.2">
      <c r="B24" s="206" t="s">
        <v>106</v>
      </c>
      <c r="D24" s="208" t="e">
        <f>+#REF!*0.0421814/1000000</f>
        <v>#REF!</v>
      </c>
      <c r="E24" s="35"/>
      <c r="F24" s="208" t="e">
        <f>+#REF!*0.0421814/1000000</f>
        <v>#REF!</v>
      </c>
      <c r="G24" s="48"/>
      <c r="H24" s="205" t="e">
        <f>+#REF!*0.0421814/1000000</f>
        <v>#REF!</v>
      </c>
      <c r="I24" s="162" t="e">
        <f>+#REF!*0.0421814/1000000</f>
        <v>#REF!</v>
      </c>
      <c r="J24" s="178" t="e">
        <f>+#REF!*0.0421814/1000000</f>
        <v>#REF!</v>
      </c>
      <c r="K24" s="115" t="e">
        <f>+#REF!*0.0421814/1000000</f>
        <v>#REF!</v>
      </c>
      <c r="L24" s="162" t="e">
        <f>+#REF!*0.0421814/1000000</f>
        <v>#REF!</v>
      </c>
      <c r="M24" s="115" t="e">
        <f>+#REF!*0.0421814/1000000</f>
        <v>#REF!</v>
      </c>
      <c r="N24" s="115" t="e">
        <f>+#REF!*0.0421814/1000000</f>
        <v>#REF!</v>
      </c>
      <c r="O24" s="116" t="e">
        <f>+#REF!*0.0421814/1000000</f>
        <v>#REF!</v>
      </c>
      <c r="P24" s="49"/>
      <c r="Q24" s="49"/>
      <c r="R24" s="49"/>
      <c r="S24" s="49"/>
      <c r="T24" s="49"/>
      <c r="U24" s="49"/>
      <c r="V24" s="49"/>
      <c r="W24" s="49"/>
      <c r="X24" s="50"/>
      <c r="Z24" s="215"/>
      <c r="AA24" s="219"/>
      <c r="AB24" s="219"/>
      <c r="AC24" s="219"/>
      <c r="AE24" s="215"/>
      <c r="AF24" s="219"/>
      <c r="AG24" s="219"/>
      <c r="AH24" s="219"/>
    </row>
    <row r="25" spans="1:34" s="34" customFormat="1" x14ac:dyDescent="0.2">
      <c r="A25" s="51"/>
      <c r="B25" s="42" t="s">
        <v>107</v>
      </c>
      <c r="C25" s="51"/>
      <c r="D25" s="148" t="e">
        <f>+#REF!*0.0421814/1000000</f>
        <v>#REF!</v>
      </c>
      <c r="E25" s="35"/>
      <c r="F25" s="148" t="e">
        <f>+#REF!*0.0421814/1000000</f>
        <v>#REF!</v>
      </c>
      <c r="G25" s="41"/>
      <c r="H25" s="161" t="e">
        <f>+#REF!*0.0421814/1000000</f>
        <v>#REF!</v>
      </c>
      <c r="I25" s="161" t="e">
        <f>+#REF!*0.0421814/1000000</f>
        <v>#REF!</v>
      </c>
      <c r="J25" s="177" t="e">
        <f>+#REF!*0.0421814/1000000</f>
        <v>#REF!</v>
      </c>
      <c r="K25" s="113" t="e">
        <f>+#REF!*0.0421814/1000000</f>
        <v>#REF!</v>
      </c>
      <c r="L25" s="161" t="e">
        <f>+#REF!*0.0421814/1000000</f>
        <v>#REF!</v>
      </c>
      <c r="M25" s="113" t="e">
        <f>+#REF!*0.0421814/1000000</f>
        <v>#REF!</v>
      </c>
      <c r="N25" s="113" t="e">
        <f>+#REF!*0.0421814/1000000</f>
        <v>#REF!</v>
      </c>
      <c r="O25" s="114" t="e">
        <f>+#REF!*0.0421814/1000000</f>
        <v>#REF!</v>
      </c>
      <c r="P25" s="49"/>
      <c r="Q25" s="49"/>
      <c r="R25" s="49"/>
      <c r="S25" s="49"/>
      <c r="T25" s="49"/>
      <c r="U25" s="49"/>
      <c r="V25" s="49"/>
      <c r="W25" s="49"/>
      <c r="X25" s="50"/>
      <c r="Z25" s="215"/>
      <c r="AA25" s="219"/>
      <c r="AB25" s="219"/>
      <c r="AC25" s="219"/>
      <c r="AE25" s="215"/>
      <c r="AF25" s="219"/>
      <c r="AG25" s="219"/>
      <c r="AH25" s="219"/>
    </row>
    <row r="26" spans="1:34" s="34" customFormat="1" x14ac:dyDescent="0.2">
      <c r="C26" s="206" t="s">
        <v>42</v>
      </c>
      <c r="D26" s="208" t="e">
        <f>+#REF!*0.0421814/1000000</f>
        <v>#REF!</v>
      </c>
      <c r="E26" s="35"/>
      <c r="F26" s="208" t="e">
        <f>+#REF!*0.0421814/1000000</f>
        <v>#REF!</v>
      </c>
      <c r="G26" s="48"/>
      <c r="H26" s="205" t="e">
        <f>+#REF!*0.0421814/1000000</f>
        <v>#REF!</v>
      </c>
      <c r="I26" s="162" t="e">
        <f>+#REF!*0.0421814/1000000</f>
        <v>#REF!</v>
      </c>
      <c r="J26" s="178" t="e">
        <f>+#REF!*0.0421814/1000000</f>
        <v>#REF!</v>
      </c>
      <c r="K26" s="115" t="e">
        <f>+#REF!*0.0421814/1000000</f>
        <v>#REF!</v>
      </c>
      <c r="L26" s="162" t="e">
        <f>+#REF!*0.0421814/1000000</f>
        <v>#REF!</v>
      </c>
      <c r="M26" s="115" t="e">
        <f>+#REF!*0.0421814/1000000</f>
        <v>#REF!</v>
      </c>
      <c r="N26" s="115" t="e">
        <f>+#REF!*0.0421814/1000000</f>
        <v>#REF!</v>
      </c>
      <c r="O26" s="116" t="e">
        <f>+#REF!*0.0421814/1000000</f>
        <v>#REF!</v>
      </c>
      <c r="P26" s="49"/>
      <c r="Q26" s="49"/>
      <c r="R26" s="49"/>
      <c r="S26" s="49"/>
      <c r="T26" s="49"/>
      <c r="U26" s="49"/>
      <c r="V26" s="49"/>
      <c r="W26" s="49"/>
      <c r="X26" s="50"/>
      <c r="Z26" s="215"/>
      <c r="AA26" s="219"/>
      <c r="AB26" s="219"/>
      <c r="AC26" s="219"/>
      <c r="AE26" s="215"/>
      <c r="AF26" s="219"/>
      <c r="AG26" s="219"/>
      <c r="AH26" s="219"/>
    </row>
    <row r="27" spans="1:34" s="34" customFormat="1" x14ac:dyDescent="0.2">
      <c r="C27" s="34" t="s">
        <v>102</v>
      </c>
      <c r="D27" s="191" t="e">
        <f>+#REF!*0.0421814/1000000</f>
        <v>#REF!</v>
      </c>
      <c r="E27" s="35"/>
      <c r="F27" s="191" t="e">
        <f>+#REF!*0.0421814/1000000</f>
        <v>#REF!</v>
      </c>
      <c r="G27" s="48"/>
      <c r="H27" s="162" t="e">
        <f>+#REF!*0.0421814/1000000</f>
        <v>#REF!</v>
      </c>
      <c r="I27" s="162" t="e">
        <f>+#REF!*0.0421814/1000000</f>
        <v>#REF!</v>
      </c>
      <c r="J27" s="178" t="e">
        <f>+#REF!*0.0421814/1000000</f>
        <v>#REF!</v>
      </c>
      <c r="K27" s="115" t="e">
        <f>+#REF!*0.0421814/1000000</f>
        <v>#REF!</v>
      </c>
      <c r="L27" s="162" t="e">
        <f>+#REF!*0.0421814/1000000</f>
        <v>#REF!</v>
      </c>
      <c r="M27" s="115" t="e">
        <f>+#REF!*0.0421814/1000000</f>
        <v>#REF!</v>
      </c>
      <c r="N27" s="115" t="e">
        <f>+#REF!*0.0421814/1000000</f>
        <v>#REF!</v>
      </c>
      <c r="O27" s="116" t="e">
        <f>+#REF!*0.0421814/1000000</f>
        <v>#REF!</v>
      </c>
      <c r="P27" s="49"/>
      <c r="Q27" s="49"/>
      <c r="R27" s="49"/>
      <c r="S27" s="49"/>
      <c r="T27" s="49"/>
      <c r="U27" s="49"/>
      <c r="V27" s="49"/>
      <c r="W27" s="49"/>
      <c r="X27" s="50"/>
      <c r="Z27" s="215"/>
      <c r="AA27" s="219"/>
      <c r="AB27" s="219"/>
      <c r="AC27" s="219"/>
      <c r="AE27" s="215"/>
      <c r="AF27" s="219"/>
      <c r="AG27" s="219"/>
      <c r="AH27" s="219"/>
    </row>
    <row r="28" spans="1:34" s="34" customFormat="1" x14ac:dyDescent="0.2">
      <c r="C28" s="34" t="s">
        <v>103</v>
      </c>
      <c r="D28" s="191" t="e">
        <f>+#REF!*0.0421814/1000000</f>
        <v>#REF!</v>
      </c>
      <c r="E28" s="35"/>
      <c r="F28" s="191" t="e">
        <f>+#REF!*0.0421814/1000000</f>
        <v>#REF!</v>
      </c>
      <c r="G28" s="48"/>
      <c r="H28" s="162" t="e">
        <f>+#REF!*0.0421814/1000000</f>
        <v>#REF!</v>
      </c>
      <c r="I28" s="162" t="e">
        <f>+#REF!*0.0421814/1000000</f>
        <v>#REF!</v>
      </c>
      <c r="J28" s="178" t="e">
        <f>+#REF!*0.0421814/1000000</f>
        <v>#REF!</v>
      </c>
      <c r="K28" s="115" t="e">
        <f>+#REF!*0.0421814/1000000</f>
        <v>#REF!</v>
      </c>
      <c r="L28" s="162" t="e">
        <f>+#REF!*0.0421814/1000000</f>
        <v>#REF!</v>
      </c>
      <c r="M28" s="115" t="e">
        <f>+#REF!*0.0421814/1000000</f>
        <v>#REF!</v>
      </c>
      <c r="N28" s="115" t="e">
        <f>+#REF!*0.0421814/1000000</f>
        <v>#REF!</v>
      </c>
      <c r="O28" s="116" t="e">
        <f>+#REF!*0.0421814/1000000</f>
        <v>#REF!</v>
      </c>
      <c r="P28" s="49"/>
      <c r="Q28" s="49"/>
      <c r="R28" s="49"/>
      <c r="S28" s="49"/>
      <c r="T28" s="49"/>
      <c r="U28" s="49"/>
      <c r="V28" s="49"/>
      <c r="W28" s="49"/>
      <c r="X28" s="50"/>
      <c r="Z28" s="215"/>
      <c r="AA28" s="219"/>
      <c r="AB28" s="219"/>
      <c r="AC28" s="219"/>
      <c r="AE28" s="215"/>
      <c r="AF28" s="219"/>
      <c r="AG28" s="219"/>
      <c r="AH28" s="219"/>
    </row>
    <row r="29" spans="1:34" s="34" customFormat="1" x14ac:dyDescent="0.2">
      <c r="C29" s="34" t="s">
        <v>104</v>
      </c>
      <c r="D29" s="191" t="e">
        <f>+#REF!*0.0421814/1000000</f>
        <v>#REF!</v>
      </c>
      <c r="E29" s="35"/>
      <c r="F29" s="191" t="e">
        <f>+#REF!*0.0421814/1000000</f>
        <v>#REF!</v>
      </c>
      <c r="G29" s="48"/>
      <c r="H29" s="162" t="e">
        <f>+#REF!*0.0421814/1000000</f>
        <v>#REF!</v>
      </c>
      <c r="I29" s="162" t="e">
        <f>+#REF!*0.0421814/1000000</f>
        <v>#REF!</v>
      </c>
      <c r="J29" s="178" t="e">
        <f>+#REF!*0.0421814/1000000</f>
        <v>#REF!</v>
      </c>
      <c r="K29" s="115" t="e">
        <f>+#REF!*0.0421814/1000000</f>
        <v>#REF!</v>
      </c>
      <c r="L29" s="162" t="e">
        <f>+#REF!*0.0421814/1000000</f>
        <v>#REF!</v>
      </c>
      <c r="M29" s="115" t="e">
        <f>+#REF!*0.0421814/1000000</f>
        <v>#REF!</v>
      </c>
      <c r="N29" s="115" t="e">
        <f>+#REF!*0.0421814/1000000</f>
        <v>#REF!</v>
      </c>
      <c r="O29" s="116" t="e">
        <f>+#REF!*0.0421814/1000000</f>
        <v>#REF!</v>
      </c>
      <c r="P29" s="49"/>
      <c r="Q29" s="49"/>
      <c r="R29" s="49"/>
      <c r="S29" s="49"/>
      <c r="T29" s="49"/>
      <c r="U29" s="49"/>
      <c r="V29" s="49"/>
      <c r="W29" s="49"/>
      <c r="X29" s="50"/>
      <c r="Z29" s="215"/>
      <c r="AA29" s="219"/>
      <c r="AB29" s="219"/>
      <c r="AC29" s="219"/>
      <c r="AE29" s="215"/>
      <c r="AF29" s="219"/>
      <c r="AG29" s="219"/>
      <c r="AH29" s="219"/>
    </row>
    <row r="30" spans="1:34" s="34" customFormat="1" x14ac:dyDescent="0.2">
      <c r="C30" s="34" t="s">
        <v>25</v>
      </c>
      <c r="D30" s="191" t="e">
        <f>+#REF!*0.0421814/1000000</f>
        <v>#REF!</v>
      </c>
      <c r="E30" s="35"/>
      <c r="F30" s="191" t="e">
        <f>+#REF!*0.0421814/1000000</f>
        <v>#REF!</v>
      </c>
      <c r="G30" s="48"/>
      <c r="H30" s="162" t="e">
        <f>+#REF!*0.0421814/1000000</f>
        <v>#REF!</v>
      </c>
      <c r="I30" s="162" t="e">
        <f>+#REF!*0.0421814/1000000</f>
        <v>#REF!</v>
      </c>
      <c r="J30" s="178" t="e">
        <f>+#REF!*0.0421814/1000000</f>
        <v>#REF!</v>
      </c>
      <c r="K30" s="115" t="e">
        <f>+#REF!*0.0421814/1000000</f>
        <v>#REF!</v>
      </c>
      <c r="L30" s="162" t="e">
        <f>+#REF!*0.0421814/1000000</f>
        <v>#REF!</v>
      </c>
      <c r="M30" s="115" t="e">
        <f>+#REF!*0.0421814/1000000</f>
        <v>#REF!</v>
      </c>
      <c r="N30" s="115" t="e">
        <f>+#REF!*0.0421814/1000000</f>
        <v>#REF!</v>
      </c>
      <c r="O30" s="116" t="e">
        <f>+#REF!*0.0421814/1000000</f>
        <v>#REF!</v>
      </c>
      <c r="P30" s="49"/>
      <c r="Q30" s="49"/>
      <c r="R30" s="49"/>
      <c r="S30" s="49"/>
      <c r="T30" s="49"/>
      <c r="U30" s="49"/>
      <c r="V30" s="49"/>
      <c r="W30" s="49"/>
      <c r="X30" s="50"/>
      <c r="Z30" s="215"/>
      <c r="AA30" s="219"/>
      <c r="AB30" s="219"/>
      <c r="AC30" s="219"/>
      <c r="AE30" s="215"/>
      <c r="AF30" s="219"/>
      <c r="AG30" s="219"/>
      <c r="AH30" s="219"/>
    </row>
    <row r="31" spans="1:34" s="34" customFormat="1" x14ac:dyDescent="0.2">
      <c r="C31" s="47" t="s">
        <v>164</v>
      </c>
      <c r="D31" s="191" t="e">
        <f>+#REF!*0.0421814/1000000</f>
        <v>#REF!</v>
      </c>
      <c r="E31" s="43"/>
      <c r="F31" s="191" t="e">
        <f>+#REF!*0.0421814/1000000</f>
        <v>#REF!</v>
      </c>
      <c r="G31" s="48"/>
      <c r="H31" s="163" t="e">
        <f>+#REF!*0.0421814/1000000</f>
        <v>#REF!</v>
      </c>
      <c r="I31" s="163" t="e">
        <f>+#REF!*0.0421814/1000000</f>
        <v>#REF!</v>
      </c>
      <c r="J31" s="179" t="e">
        <f>+#REF!*0.0421814/1000000</f>
        <v>#REF!</v>
      </c>
      <c r="K31" s="117" t="e">
        <f>+#REF!*0.0421814/1000000</f>
        <v>#REF!</v>
      </c>
      <c r="L31" s="163" t="e">
        <f>+#REF!*0.0421814/1000000</f>
        <v>#REF!</v>
      </c>
      <c r="M31" s="115" t="e">
        <f>+#REF!*0.0421814/1000000</f>
        <v>#REF!</v>
      </c>
      <c r="N31" s="117" t="e">
        <f>+#REF!*0.0421814/1000000</f>
        <v>#REF!</v>
      </c>
      <c r="O31" s="118" t="e">
        <f>+#REF!*0.0421814/1000000</f>
        <v>#REF!</v>
      </c>
      <c r="P31" s="49"/>
      <c r="Q31" s="49"/>
      <c r="R31" s="49"/>
      <c r="S31" s="49"/>
      <c r="T31" s="49"/>
      <c r="U31" s="49"/>
      <c r="V31" s="49"/>
      <c r="W31" s="49"/>
      <c r="X31" s="50"/>
      <c r="Z31" s="215"/>
      <c r="AA31" s="219"/>
      <c r="AB31" s="219"/>
      <c r="AC31" s="219"/>
      <c r="AE31" s="215"/>
      <c r="AF31" s="219"/>
      <c r="AG31" s="219"/>
      <c r="AH31" s="219"/>
    </row>
    <row r="32" spans="1:34" s="34" customFormat="1" x14ac:dyDescent="0.2">
      <c r="A32" s="51"/>
      <c r="B32" s="51"/>
      <c r="C32" s="51"/>
      <c r="D32" s="149" t="e">
        <f>+#REF!*0.0421814/1000000</f>
        <v>#REF!</v>
      </c>
      <c r="E32" s="35"/>
      <c r="F32" s="149" t="e">
        <f>+#REF!*0.0421814/1000000</f>
        <v>#REF!</v>
      </c>
      <c r="G32" s="41"/>
      <c r="H32" s="164" t="e">
        <f>+#REF!*0.0421814/1000000</f>
        <v>#REF!</v>
      </c>
      <c r="I32" s="164" t="e">
        <f>+#REF!*0.0421814/1000000</f>
        <v>#REF!</v>
      </c>
      <c r="J32" s="180" t="e">
        <f>+#REF!*0.0421814/1000000</f>
        <v>#REF!</v>
      </c>
      <c r="K32" s="119" t="e">
        <f>+#REF!*0.0421814/1000000</f>
        <v>#REF!</v>
      </c>
      <c r="L32" s="164" t="e">
        <f>+#REF!*0.0421814/1000000</f>
        <v>#REF!</v>
      </c>
      <c r="M32" s="119" t="e">
        <f>+#REF!*0.0421814/1000000</f>
        <v>#REF!</v>
      </c>
      <c r="N32" s="119" t="e">
        <f>+#REF!*0.0421814/1000000</f>
        <v>#REF!</v>
      </c>
      <c r="O32" s="120" t="e">
        <f>+#REF!*0.0421814/1000000</f>
        <v>#REF!</v>
      </c>
      <c r="P32" s="52"/>
      <c r="Q32" s="52"/>
      <c r="R32" s="52"/>
      <c r="S32" s="52"/>
      <c r="T32" s="52"/>
      <c r="U32" s="52"/>
      <c r="V32" s="52"/>
      <c r="W32" s="52"/>
      <c r="X32" s="53"/>
      <c r="Z32" s="215"/>
      <c r="AA32" s="219"/>
      <c r="AB32" s="219"/>
      <c r="AC32" s="219"/>
      <c r="AE32" s="215"/>
      <c r="AF32" s="219"/>
      <c r="AG32" s="219"/>
      <c r="AH32" s="219"/>
    </row>
    <row r="33" spans="1:34" s="34" customFormat="1" ht="15" x14ac:dyDescent="0.2">
      <c r="A33" s="33" t="s">
        <v>108</v>
      </c>
      <c r="D33" s="193" t="e">
        <f>+#REF!*0.0421814/1000000</f>
        <v>#REF!</v>
      </c>
      <c r="E33" s="35"/>
      <c r="F33" s="193" t="e">
        <f>+#REF!*0.0421814/1000000</f>
        <v>#REF!</v>
      </c>
      <c r="G33" s="36"/>
      <c r="H33" s="162" t="e">
        <f>+#REF!*0.0421814/1000000</f>
        <v>#REF!</v>
      </c>
      <c r="I33" s="162" t="e">
        <f>+#REF!*0.0421814/1000000</f>
        <v>#REF!</v>
      </c>
      <c r="J33" s="181" t="e">
        <f>+#REF!*0.0421814/1000000</f>
        <v>#REF!</v>
      </c>
      <c r="K33" s="121" t="e">
        <f>+#REF!*0.0421814/1000000</f>
        <v>#REF!</v>
      </c>
      <c r="L33" s="162" t="e">
        <f>+#REF!*0.0421814/1000000</f>
        <v>#REF!</v>
      </c>
      <c r="M33" s="121" t="e">
        <f>+#REF!*0.0421814/1000000</f>
        <v>#REF!</v>
      </c>
      <c r="N33" s="121" t="e">
        <f>+#REF!*0.0421814/1000000</f>
        <v>#REF!</v>
      </c>
      <c r="O33" s="122" t="e">
        <f>+#REF!*0.0421814/1000000</f>
        <v>#REF!</v>
      </c>
      <c r="P33" s="37"/>
      <c r="Q33" s="37"/>
      <c r="R33" s="37"/>
      <c r="S33" s="37"/>
      <c r="T33" s="37"/>
      <c r="U33" s="37"/>
      <c r="V33" s="37"/>
      <c r="W33" s="37"/>
      <c r="X33" s="39"/>
      <c r="Z33" s="215"/>
      <c r="AA33" s="219"/>
      <c r="AB33" s="219"/>
      <c r="AC33" s="219"/>
      <c r="AE33" s="215"/>
      <c r="AF33" s="219"/>
      <c r="AG33" s="219"/>
      <c r="AH33" s="219"/>
    </row>
    <row r="34" spans="1:34" s="34" customFormat="1" ht="4.5" customHeight="1" x14ac:dyDescent="0.2">
      <c r="A34" s="40"/>
      <c r="D34" s="193" t="e">
        <f>+#REF!*0.0421814/1000000</f>
        <v>#REF!</v>
      </c>
      <c r="E34" s="35"/>
      <c r="F34" s="193" t="e">
        <f>+#REF!*0.0421814/1000000</f>
        <v>#REF!</v>
      </c>
      <c r="G34" s="36"/>
      <c r="H34" s="162" t="e">
        <f>+#REF!*0.0421814/1000000</f>
        <v>#REF!</v>
      </c>
      <c r="I34" s="162" t="e">
        <f>+#REF!*0.0421814/1000000</f>
        <v>#REF!</v>
      </c>
      <c r="J34" s="181" t="e">
        <f>+#REF!*0.0421814/1000000</f>
        <v>#REF!</v>
      </c>
      <c r="K34" s="121" t="e">
        <f>+#REF!*0.0421814/1000000</f>
        <v>#REF!</v>
      </c>
      <c r="L34" s="162" t="e">
        <f>+#REF!*0.0421814/1000000</f>
        <v>#REF!</v>
      </c>
      <c r="M34" s="121" t="e">
        <f>+#REF!*0.0421814/1000000</f>
        <v>#REF!</v>
      </c>
      <c r="N34" s="121" t="e">
        <f>+#REF!*0.0421814/1000000</f>
        <v>#REF!</v>
      </c>
      <c r="O34" s="122" t="e">
        <f>+#REF!*0.0421814/1000000</f>
        <v>#REF!</v>
      </c>
      <c r="P34" s="37"/>
      <c r="Q34" s="37"/>
      <c r="R34" s="37"/>
      <c r="S34" s="37"/>
      <c r="T34" s="37"/>
      <c r="U34" s="37"/>
      <c r="V34" s="37"/>
      <c r="W34" s="37"/>
      <c r="X34" s="39"/>
      <c r="Z34" s="215"/>
      <c r="AA34" s="219"/>
      <c r="AB34" s="219"/>
      <c r="AC34" s="219"/>
      <c r="AE34" s="215"/>
      <c r="AF34" s="219"/>
      <c r="AG34" s="219"/>
      <c r="AH34" s="219"/>
    </row>
    <row r="35" spans="1:34" s="34" customFormat="1" x14ac:dyDescent="0.2">
      <c r="A35" s="54"/>
      <c r="B35" s="42" t="s">
        <v>165</v>
      </c>
      <c r="C35" s="42"/>
      <c r="D35" s="148" t="e">
        <f>+#REF!*0.0421814/1000000</f>
        <v>#REF!</v>
      </c>
      <c r="E35" s="43"/>
      <c r="F35" s="148" t="e">
        <f>+#REF!*0.0421814/1000000</f>
        <v>#REF!</v>
      </c>
      <c r="G35" s="41"/>
      <c r="H35" s="161" t="e">
        <f>+#REF!*0.0421814/1000000</f>
        <v>#REF!</v>
      </c>
      <c r="I35" s="161" t="e">
        <f>+#REF!*0.0421814/1000000</f>
        <v>#REF!</v>
      </c>
      <c r="J35" s="177" t="e">
        <f>+#REF!*0.0421814/1000000</f>
        <v>#REF!</v>
      </c>
      <c r="K35" s="113" t="e">
        <f>+#REF!*0.0421814/1000000</f>
        <v>#REF!</v>
      </c>
      <c r="L35" s="161" t="e">
        <f>+#REF!*0.0421814/1000000</f>
        <v>#REF!</v>
      </c>
      <c r="M35" s="113" t="e">
        <f>+#REF!*0.0421814/1000000</f>
        <v>#REF!</v>
      </c>
      <c r="N35" s="113" t="e">
        <f>+#REF!*0.0421814/1000000</f>
        <v>#REF!</v>
      </c>
      <c r="O35" s="114" t="e">
        <f>+#REF!*0.0421814/1000000</f>
        <v>#REF!</v>
      </c>
      <c r="P35" s="45"/>
      <c r="Q35" s="45"/>
      <c r="R35" s="45"/>
      <c r="S35" s="45"/>
      <c r="T35" s="45"/>
      <c r="U35" s="45"/>
      <c r="V35" s="45"/>
      <c r="W35" s="45"/>
      <c r="X35" s="46"/>
      <c r="Z35" s="215"/>
      <c r="AA35" s="219"/>
      <c r="AB35" s="219"/>
      <c r="AC35" s="219"/>
      <c r="AE35" s="215"/>
      <c r="AF35" s="219"/>
      <c r="AG35" s="219"/>
      <c r="AH35" s="219"/>
    </row>
    <row r="36" spans="1:34" s="34" customFormat="1" x14ac:dyDescent="0.2">
      <c r="A36" s="40"/>
      <c r="C36" s="34" t="s">
        <v>166</v>
      </c>
      <c r="D36" s="191" t="e">
        <f>+#REF!*0.0421814/1000000</f>
        <v>#REF!</v>
      </c>
      <c r="E36" s="35"/>
      <c r="F36" s="191" t="e">
        <f>+#REF!*0.0421814/1000000</f>
        <v>#REF!</v>
      </c>
      <c r="G36" s="36"/>
      <c r="H36" s="162" t="e">
        <f>+#REF!*0.0421814/1000000</f>
        <v>#REF!</v>
      </c>
      <c r="I36" s="162" t="e">
        <f>+#REF!*0.0421814/1000000</f>
        <v>#REF!</v>
      </c>
      <c r="J36" s="178" t="e">
        <f>+#REF!*0.0421814/1000000</f>
        <v>#REF!</v>
      </c>
      <c r="K36" s="115" t="e">
        <f>+#REF!*0.0421814/1000000</f>
        <v>#REF!</v>
      </c>
      <c r="L36" s="162" t="e">
        <f>+#REF!*0.0421814/1000000</f>
        <v>#REF!</v>
      </c>
      <c r="M36" s="115" t="e">
        <f>+#REF!*0.0421814/1000000</f>
        <v>#REF!</v>
      </c>
      <c r="N36" s="115" t="e">
        <f>+#REF!*0.0421814/1000000</f>
        <v>#REF!</v>
      </c>
      <c r="O36" s="116" t="e">
        <f>+#REF!*0.0421814/1000000</f>
        <v>#REF!</v>
      </c>
      <c r="P36" s="49"/>
      <c r="Q36" s="55"/>
      <c r="R36" s="55"/>
      <c r="S36" s="55"/>
      <c r="T36" s="55"/>
      <c r="U36" s="55"/>
      <c r="V36" s="55"/>
      <c r="W36" s="55"/>
      <c r="X36" s="56"/>
      <c r="Z36" s="215"/>
      <c r="AA36" s="219"/>
      <c r="AB36" s="219"/>
      <c r="AC36" s="219"/>
      <c r="AE36" s="215"/>
      <c r="AF36" s="219"/>
      <c r="AG36" s="219"/>
      <c r="AH36" s="219"/>
    </row>
    <row r="37" spans="1:34" s="34" customFormat="1" x14ac:dyDescent="0.2">
      <c r="A37" s="40"/>
      <c r="C37" s="34" t="s">
        <v>66</v>
      </c>
      <c r="D37" s="191" t="e">
        <f>+#REF!*0.0421814/1000000</f>
        <v>#REF!</v>
      </c>
      <c r="E37" s="35"/>
      <c r="F37" s="191" t="e">
        <f>+#REF!*0.0421814/1000000</f>
        <v>#REF!</v>
      </c>
      <c r="G37" s="48"/>
      <c r="H37" s="162" t="e">
        <f>+#REF!*0.0421814/1000000</f>
        <v>#REF!</v>
      </c>
      <c r="I37" s="162" t="e">
        <f>+#REF!*0.0421814/1000000</f>
        <v>#REF!</v>
      </c>
      <c r="J37" s="178" t="e">
        <f>+#REF!*0.0421814/1000000</f>
        <v>#REF!</v>
      </c>
      <c r="K37" s="115" t="e">
        <f>+#REF!*0.0421814/1000000</f>
        <v>#REF!</v>
      </c>
      <c r="L37" s="162" t="e">
        <f>+#REF!*0.0421814/1000000</f>
        <v>#REF!</v>
      </c>
      <c r="M37" s="115" t="e">
        <f>+#REF!*0.0421814/1000000</f>
        <v>#REF!</v>
      </c>
      <c r="N37" s="115" t="e">
        <f>+#REF!*0.0421814/1000000</f>
        <v>#REF!</v>
      </c>
      <c r="O37" s="116" t="e">
        <f>+#REF!*0.0421814/1000000</f>
        <v>#REF!</v>
      </c>
      <c r="P37" s="49"/>
      <c r="Q37" s="55"/>
      <c r="R37" s="55"/>
      <c r="S37" s="55"/>
      <c r="T37" s="55"/>
      <c r="U37" s="55"/>
      <c r="V37" s="55"/>
      <c r="W37" s="55"/>
      <c r="X37" s="56"/>
      <c r="Z37" s="215"/>
      <c r="AA37" s="219"/>
      <c r="AB37" s="219"/>
      <c r="AC37" s="219"/>
      <c r="AE37" s="215"/>
      <c r="AF37" s="219"/>
      <c r="AG37" s="219"/>
      <c r="AH37" s="219"/>
    </row>
    <row r="38" spans="1:34" s="34" customFormat="1" x14ac:dyDescent="0.2">
      <c r="A38" s="40"/>
      <c r="B38" s="34" t="s">
        <v>54</v>
      </c>
      <c r="D38" s="191" t="e">
        <f>+#REF!*0.0421814/1000000</f>
        <v>#REF!</v>
      </c>
      <c r="E38" s="35"/>
      <c r="F38" s="191" t="e">
        <f>+#REF!*0.0421814/1000000</f>
        <v>#REF!</v>
      </c>
      <c r="G38" s="48"/>
      <c r="H38" s="162" t="e">
        <f>+#REF!*0.0421814/1000000</f>
        <v>#REF!</v>
      </c>
      <c r="I38" s="162" t="e">
        <f>+#REF!*0.0421814/1000000</f>
        <v>#REF!</v>
      </c>
      <c r="J38" s="178" t="e">
        <f>+#REF!*0.0421814/1000000</f>
        <v>#REF!</v>
      </c>
      <c r="K38" s="115" t="e">
        <f>+#REF!*0.0421814/1000000</f>
        <v>#REF!</v>
      </c>
      <c r="L38" s="162" t="e">
        <f>+#REF!*0.0421814/1000000</f>
        <v>#REF!</v>
      </c>
      <c r="M38" s="115" t="e">
        <f>+#REF!*0.0421814/1000000</f>
        <v>#REF!</v>
      </c>
      <c r="N38" s="115" t="e">
        <f>+#REF!*0.0421814/1000000</f>
        <v>#REF!</v>
      </c>
      <c r="O38" s="116" t="e">
        <f>+#REF!*0.0421814/1000000</f>
        <v>#REF!</v>
      </c>
      <c r="P38" s="49"/>
      <c r="Q38" s="55"/>
      <c r="R38" s="55"/>
      <c r="S38" s="55"/>
      <c r="T38" s="55"/>
      <c r="U38" s="55"/>
      <c r="V38" s="55"/>
      <c r="W38" s="55"/>
      <c r="X38" s="56"/>
      <c r="Z38" s="215"/>
      <c r="AA38" s="219"/>
      <c r="AB38" s="219"/>
      <c r="AC38" s="219"/>
      <c r="AE38" s="215"/>
      <c r="AF38" s="219"/>
      <c r="AG38" s="219"/>
      <c r="AH38" s="219"/>
    </row>
    <row r="39" spans="1:34" s="34" customFormat="1" x14ac:dyDescent="0.2">
      <c r="A39" s="40"/>
      <c r="B39" s="206" t="s">
        <v>109</v>
      </c>
      <c r="D39" s="208" t="e">
        <f>+#REF!*0.0421814/1000000</f>
        <v>#REF!</v>
      </c>
      <c r="E39" s="35"/>
      <c r="F39" s="208" t="e">
        <f>+#REF!*0.0421814/1000000</f>
        <v>#REF!</v>
      </c>
      <c r="G39" s="48"/>
      <c r="H39" s="205" t="e">
        <f>+#REF!*0.0421814/1000000</f>
        <v>#REF!</v>
      </c>
      <c r="I39" s="162" t="e">
        <f>+#REF!*0.0421814/1000000</f>
        <v>#REF!</v>
      </c>
      <c r="J39" s="178" t="e">
        <f>+#REF!*0.0421814/1000000</f>
        <v>#REF!</v>
      </c>
      <c r="K39" s="115" t="e">
        <f>+#REF!*0.0421814/1000000</f>
        <v>#REF!</v>
      </c>
      <c r="L39" s="162" t="e">
        <f>+#REF!*0.0421814/1000000</f>
        <v>#REF!</v>
      </c>
      <c r="M39" s="115" t="e">
        <f>+#REF!*0.0421814/1000000</f>
        <v>#REF!</v>
      </c>
      <c r="N39" s="115" t="e">
        <f>+#REF!*0.0421814/1000000</f>
        <v>#REF!</v>
      </c>
      <c r="O39" s="116" t="e">
        <f>+#REF!*0.0421814/1000000</f>
        <v>#REF!</v>
      </c>
      <c r="P39" s="49"/>
      <c r="Q39" s="55"/>
      <c r="R39" s="55"/>
      <c r="S39" s="55"/>
      <c r="T39" s="55"/>
      <c r="U39" s="55"/>
      <c r="V39" s="55"/>
      <c r="W39" s="55"/>
      <c r="X39" s="56"/>
      <c r="Z39" s="215"/>
      <c r="AA39" s="219"/>
      <c r="AB39" s="219"/>
      <c r="AC39" s="219"/>
      <c r="AE39" s="215"/>
      <c r="AF39" s="219"/>
      <c r="AG39" s="219"/>
      <c r="AH39" s="219"/>
    </row>
    <row r="40" spans="1:34" s="34" customFormat="1" x14ac:dyDescent="0.2">
      <c r="A40" s="40"/>
      <c r="B40" s="34" t="s">
        <v>110</v>
      </c>
      <c r="D40" s="191" t="e">
        <f>+#REF!*0.0421814/1000000</f>
        <v>#REF!</v>
      </c>
      <c r="E40" s="35"/>
      <c r="F40" s="191" t="e">
        <f>+#REF!*0.0421814/1000000</f>
        <v>#REF!</v>
      </c>
      <c r="G40" s="48"/>
      <c r="H40" s="162" t="e">
        <f>+#REF!*0.0421814/1000000</f>
        <v>#REF!</v>
      </c>
      <c r="I40" s="162" t="e">
        <f>+#REF!*0.0421814/1000000</f>
        <v>#REF!</v>
      </c>
      <c r="J40" s="178" t="e">
        <f>+#REF!*0.0421814/1000000</f>
        <v>#REF!</v>
      </c>
      <c r="K40" s="115" t="e">
        <f>+#REF!*0.0421814/1000000</f>
        <v>#REF!</v>
      </c>
      <c r="L40" s="162" t="e">
        <f>+#REF!*0.0421814/1000000</f>
        <v>#REF!</v>
      </c>
      <c r="M40" s="115" t="e">
        <f>+#REF!*0.0421814/1000000</f>
        <v>#REF!</v>
      </c>
      <c r="N40" s="115" t="e">
        <f>+#REF!*0.0421814/1000000</f>
        <v>#REF!</v>
      </c>
      <c r="O40" s="116" t="e">
        <f>+#REF!*0.0421814/1000000</f>
        <v>#REF!</v>
      </c>
      <c r="P40" s="106"/>
      <c r="Q40" s="57"/>
      <c r="R40" s="57"/>
      <c r="S40" s="57"/>
      <c r="T40" s="57"/>
      <c r="U40" s="57"/>
      <c r="V40" s="57"/>
      <c r="W40" s="57"/>
      <c r="X40" s="58"/>
      <c r="Z40" s="215"/>
      <c r="AA40" s="219"/>
      <c r="AB40" s="219"/>
      <c r="AC40" s="219"/>
      <c r="AE40" s="215"/>
      <c r="AF40" s="219"/>
      <c r="AG40" s="219"/>
      <c r="AH40" s="219"/>
    </row>
    <row r="41" spans="1:34" s="34" customFormat="1" x14ac:dyDescent="0.2">
      <c r="A41" s="54"/>
      <c r="B41" s="51"/>
      <c r="C41" s="51"/>
      <c r="D41" s="149" t="e">
        <f>+#REF!*0.0421814/1000000</f>
        <v>#REF!</v>
      </c>
      <c r="E41" s="35"/>
      <c r="F41" s="149" t="e">
        <f>+#REF!*0.0421814/1000000</f>
        <v>#REF!</v>
      </c>
      <c r="G41" s="41"/>
      <c r="H41" s="164" t="e">
        <f>+#REF!*0.0421814/1000000</f>
        <v>#REF!</v>
      </c>
      <c r="I41" s="164" t="e">
        <f>+#REF!*0.0421814/1000000</f>
        <v>#REF!</v>
      </c>
      <c r="J41" s="180" t="e">
        <f>+#REF!*0.0421814/1000000</f>
        <v>#REF!</v>
      </c>
      <c r="K41" s="119" t="e">
        <f>+#REF!*0.0421814/1000000</f>
        <v>#REF!</v>
      </c>
      <c r="L41" s="164" t="e">
        <f>+#REF!*0.0421814/1000000</f>
        <v>#REF!</v>
      </c>
      <c r="M41" s="119" t="e">
        <f>+#REF!*0.0421814/1000000</f>
        <v>#REF!</v>
      </c>
      <c r="N41" s="119" t="e">
        <f>+#REF!*0.0421814/1000000</f>
        <v>#REF!</v>
      </c>
      <c r="O41" s="120" t="e">
        <f>+#REF!*0.0421814/1000000</f>
        <v>#REF!</v>
      </c>
      <c r="P41" s="44">
        <f t="shared" ref="P41:X41" si="0">SUM(P38:P40)+P35</f>
        <v>0</v>
      </c>
      <c r="Q41" s="44">
        <f t="shared" si="0"/>
        <v>0</v>
      </c>
      <c r="R41" s="44">
        <f t="shared" si="0"/>
        <v>0</v>
      </c>
      <c r="S41" s="44">
        <f t="shared" si="0"/>
        <v>0</v>
      </c>
      <c r="T41" s="44">
        <f t="shared" si="0"/>
        <v>0</v>
      </c>
      <c r="U41" s="44">
        <f t="shared" si="0"/>
        <v>0</v>
      </c>
      <c r="V41" s="44">
        <f t="shared" si="0"/>
        <v>0</v>
      </c>
      <c r="W41" s="44">
        <f t="shared" ref="W41" si="1">SUM(W38:W40)+W35</f>
        <v>0</v>
      </c>
      <c r="X41" s="59">
        <f t="shared" si="0"/>
        <v>0</v>
      </c>
      <c r="Z41" s="215"/>
      <c r="AA41" s="219"/>
      <c r="AB41" s="219"/>
      <c r="AC41" s="219"/>
      <c r="AE41" s="215"/>
      <c r="AF41" s="219"/>
      <c r="AG41" s="219"/>
      <c r="AH41" s="219"/>
    </row>
    <row r="42" spans="1:34" s="34" customFormat="1" x14ac:dyDescent="0.2">
      <c r="A42" s="40"/>
      <c r="D42" s="191" t="e">
        <f>+#REF!*0.0421814/1000000</f>
        <v>#REF!</v>
      </c>
      <c r="E42" s="35"/>
      <c r="F42" s="191" t="e">
        <f>+#REF!*0.0421814/1000000</f>
        <v>#REF!</v>
      </c>
      <c r="G42" s="48"/>
      <c r="H42" s="162" t="e">
        <f>+#REF!*0.0421814/1000000</f>
        <v>#REF!</v>
      </c>
      <c r="I42" s="162" t="e">
        <f>+#REF!*0.0421814/1000000</f>
        <v>#REF!</v>
      </c>
      <c r="J42" s="178" t="e">
        <f>+#REF!*0.0421814/1000000</f>
        <v>#REF!</v>
      </c>
      <c r="K42" s="115" t="e">
        <f>+#REF!*0.0421814/1000000</f>
        <v>#REF!</v>
      </c>
      <c r="L42" s="162" t="e">
        <f>+#REF!*0.0421814/1000000</f>
        <v>#REF!</v>
      </c>
      <c r="M42" s="115" t="e">
        <f>+#REF!*0.0421814/1000000</f>
        <v>#REF!</v>
      </c>
      <c r="N42" s="115" t="e">
        <f>+#REF!*0.0421814/1000000</f>
        <v>#REF!</v>
      </c>
      <c r="O42" s="116" t="e">
        <f>+#REF!*0.0421814/1000000</f>
        <v>#REF!</v>
      </c>
      <c r="P42" s="48"/>
      <c r="Q42" s="36"/>
      <c r="R42" s="37"/>
      <c r="S42" s="37"/>
      <c r="T42" s="37"/>
      <c r="U42" s="37"/>
      <c r="V42" s="37"/>
      <c r="W42" s="37"/>
      <c r="X42" s="39"/>
      <c r="Z42" s="215"/>
      <c r="AA42" s="219"/>
      <c r="AB42" s="219"/>
      <c r="AC42" s="219"/>
      <c r="AE42" s="215"/>
      <c r="AF42" s="219"/>
      <c r="AG42" s="219"/>
      <c r="AH42" s="219"/>
    </row>
    <row r="43" spans="1:34" s="34" customFormat="1" ht="15" x14ac:dyDescent="0.2">
      <c r="A43" s="60" t="s">
        <v>111</v>
      </c>
      <c r="B43" s="51"/>
      <c r="C43" s="51"/>
      <c r="D43" s="150" t="e">
        <f>+#REF!*0.0421814/1000000</f>
        <v>#REF!</v>
      </c>
      <c r="E43" s="35"/>
      <c r="F43" s="150" t="e">
        <f>+#REF!*0.0421814/1000000</f>
        <v>#REF!</v>
      </c>
      <c r="G43" s="41"/>
      <c r="H43" s="165" t="e">
        <f>+#REF!*0.0421814/1000000</f>
        <v>#REF!</v>
      </c>
      <c r="I43" s="165" t="e">
        <f>+#REF!*0.0421814/1000000</f>
        <v>#REF!</v>
      </c>
      <c r="J43" s="182" t="e">
        <f>+#REF!*0.0421814/1000000</f>
        <v>#REF!</v>
      </c>
      <c r="K43" s="123" t="e">
        <f>+#REF!*0.0421814/1000000</f>
        <v>#REF!</v>
      </c>
      <c r="L43" s="165" t="e">
        <f>+#REF!*0.0421814/1000000</f>
        <v>#REF!</v>
      </c>
      <c r="M43" s="123" t="e">
        <f>+#REF!*0.0421814/1000000</f>
        <v>#REF!</v>
      </c>
      <c r="N43" s="123" t="e">
        <f>+#REF!*0.0421814/1000000</f>
        <v>#REF!</v>
      </c>
      <c r="O43" s="124" t="e">
        <f>+#REF!*0.0421814/1000000</f>
        <v>#REF!</v>
      </c>
      <c r="P43" s="61">
        <f t="shared" ref="P43:X43" si="2">P32-P41</f>
        <v>0</v>
      </c>
      <c r="Q43" s="61">
        <f t="shared" si="2"/>
        <v>0</v>
      </c>
      <c r="R43" s="61">
        <f t="shared" si="2"/>
        <v>0</v>
      </c>
      <c r="S43" s="61">
        <f t="shared" si="2"/>
        <v>0</v>
      </c>
      <c r="T43" s="61">
        <f t="shared" si="2"/>
        <v>0</v>
      </c>
      <c r="U43" s="61">
        <f t="shared" si="2"/>
        <v>0</v>
      </c>
      <c r="V43" s="61">
        <f t="shared" si="2"/>
        <v>0</v>
      </c>
      <c r="W43" s="61">
        <f t="shared" si="2"/>
        <v>0</v>
      </c>
      <c r="X43" s="62">
        <f t="shared" si="2"/>
        <v>0</v>
      </c>
      <c r="Z43" s="215"/>
      <c r="AA43" s="219"/>
      <c r="AB43" s="219"/>
      <c r="AC43" s="219"/>
      <c r="AE43" s="215"/>
      <c r="AF43" s="219"/>
      <c r="AG43" s="219"/>
      <c r="AH43" s="219"/>
    </row>
    <row r="44" spans="1:34" s="34" customFormat="1" ht="3" customHeight="1" x14ac:dyDescent="0.2">
      <c r="D44" s="191" t="e">
        <f>+#REF!*0.0421814/1000000</f>
        <v>#REF!</v>
      </c>
      <c r="E44" s="35"/>
      <c r="F44" s="191" t="e">
        <f>+#REF!*0.0421814/1000000</f>
        <v>#REF!</v>
      </c>
      <c r="G44" s="36"/>
      <c r="H44" s="162" t="e">
        <f>+#REF!*0.0421814/1000000</f>
        <v>#REF!</v>
      </c>
      <c r="I44" s="162" t="e">
        <f>+#REF!*0.0421814/1000000</f>
        <v>#REF!</v>
      </c>
      <c r="J44" s="183" t="e">
        <f>+#REF!*0.0421814/1000000</f>
        <v>#REF!</v>
      </c>
      <c r="K44" s="125" t="e">
        <f>+#REF!*0.0421814/1000000</f>
        <v>#REF!</v>
      </c>
      <c r="L44" s="162" t="e">
        <f>+#REF!*0.0421814/1000000</f>
        <v>#REF!</v>
      </c>
      <c r="M44" s="125" t="e">
        <f>+#REF!*0.0421814/1000000</f>
        <v>#REF!</v>
      </c>
      <c r="N44" s="125" t="e">
        <f>+#REF!*0.0421814/1000000</f>
        <v>#REF!</v>
      </c>
      <c r="O44" s="122" t="e">
        <f>+#REF!*0.0421814/1000000</f>
        <v>#REF!</v>
      </c>
      <c r="P44" s="63"/>
      <c r="Q44" s="37"/>
      <c r="R44" s="37"/>
      <c r="S44" s="37"/>
      <c r="T44" s="37"/>
      <c r="U44" s="37"/>
      <c r="V44" s="37"/>
      <c r="W44" s="37"/>
      <c r="X44" s="39"/>
      <c r="Z44" s="215"/>
      <c r="AA44" s="219"/>
      <c r="AB44" s="219"/>
      <c r="AC44" s="219"/>
      <c r="AE44" s="215"/>
      <c r="AF44" s="219"/>
      <c r="AG44" s="219"/>
      <c r="AH44" s="219"/>
    </row>
    <row r="45" spans="1:34" s="34" customFormat="1" ht="15" x14ac:dyDescent="0.2">
      <c r="A45" s="33" t="s">
        <v>167</v>
      </c>
      <c r="D45" s="191" t="e">
        <f>+#REF!*0.0421814/1000000</f>
        <v>#REF!</v>
      </c>
      <c r="E45" s="35"/>
      <c r="F45" s="191" t="e">
        <f>+#REF!*0.0421814/1000000</f>
        <v>#REF!</v>
      </c>
      <c r="G45" s="36"/>
      <c r="H45" s="162" t="e">
        <f>+#REF!*0.0421814/1000000</f>
        <v>#REF!</v>
      </c>
      <c r="I45" s="162" t="e">
        <f>+#REF!*0.0421814/1000000</f>
        <v>#REF!</v>
      </c>
      <c r="J45" s="181" t="e">
        <f>+#REF!*0.0421814/1000000</f>
        <v>#REF!</v>
      </c>
      <c r="K45" s="121" t="e">
        <f>+#REF!*0.0421814/1000000</f>
        <v>#REF!</v>
      </c>
      <c r="L45" s="162" t="e">
        <f>+#REF!*0.0421814/1000000</f>
        <v>#REF!</v>
      </c>
      <c r="M45" s="121" t="e">
        <f>+#REF!*0.0421814/1000000</f>
        <v>#REF!</v>
      </c>
      <c r="N45" s="121" t="e">
        <f>+#REF!*0.0421814/1000000</f>
        <v>#REF!</v>
      </c>
      <c r="O45" s="122" t="e">
        <f>+#REF!*0.0421814/1000000</f>
        <v>#REF!</v>
      </c>
      <c r="P45" s="63"/>
      <c r="Q45" s="37"/>
      <c r="R45" s="37"/>
      <c r="S45" s="37"/>
      <c r="T45" s="37"/>
      <c r="U45" s="37"/>
      <c r="V45" s="37"/>
      <c r="W45" s="37"/>
      <c r="X45" s="39"/>
      <c r="Z45" s="215"/>
      <c r="AA45" s="219"/>
      <c r="AB45" s="219"/>
      <c r="AC45" s="219"/>
      <c r="AE45" s="215"/>
      <c r="AF45" s="219"/>
      <c r="AG45" s="219"/>
      <c r="AH45" s="219"/>
    </row>
    <row r="46" spans="1:34" s="34" customFormat="1" ht="4.5" customHeight="1" x14ac:dyDescent="0.2">
      <c r="A46" s="33"/>
      <c r="D46" s="191" t="e">
        <f>+#REF!*0.0421814/1000000</f>
        <v>#REF!</v>
      </c>
      <c r="E46" s="35"/>
      <c r="F46" s="191" t="e">
        <f>+#REF!*0.0421814/1000000</f>
        <v>#REF!</v>
      </c>
      <c r="G46" s="36"/>
      <c r="H46" s="162" t="e">
        <f>+#REF!*0.0421814/1000000</f>
        <v>#REF!</v>
      </c>
      <c r="I46" s="162" t="e">
        <f>+#REF!*0.0421814/1000000</f>
        <v>#REF!</v>
      </c>
      <c r="J46" s="181" t="e">
        <f>+#REF!*0.0421814/1000000</f>
        <v>#REF!</v>
      </c>
      <c r="K46" s="121" t="e">
        <f>+#REF!*0.0421814/1000000</f>
        <v>#REF!</v>
      </c>
      <c r="L46" s="162" t="e">
        <f>+#REF!*0.0421814/1000000</f>
        <v>#REF!</v>
      </c>
      <c r="M46" s="121" t="e">
        <f>+#REF!*0.0421814/1000000</f>
        <v>#REF!</v>
      </c>
      <c r="N46" s="121" t="e">
        <f>+#REF!*0.0421814/1000000</f>
        <v>#REF!</v>
      </c>
      <c r="O46" s="122" t="e">
        <f>+#REF!*0.0421814/1000000</f>
        <v>#REF!</v>
      </c>
      <c r="P46" s="63"/>
      <c r="Q46" s="37"/>
      <c r="R46" s="37"/>
      <c r="S46" s="37"/>
      <c r="T46" s="37"/>
      <c r="U46" s="37"/>
      <c r="V46" s="37"/>
      <c r="W46" s="37"/>
      <c r="X46" s="39"/>
      <c r="Z46" s="215"/>
      <c r="AA46" s="219"/>
      <c r="AB46" s="219"/>
      <c r="AC46" s="219"/>
      <c r="AE46" s="215"/>
      <c r="AF46" s="219"/>
      <c r="AG46" s="219"/>
      <c r="AH46" s="219"/>
    </row>
    <row r="47" spans="1:34" s="34" customFormat="1" ht="42.75" customHeight="1" x14ac:dyDescent="0.2">
      <c r="B47" s="26" t="s">
        <v>168</v>
      </c>
      <c r="D47" s="191" t="e">
        <f>+#REF!*0.0421814/1000000</f>
        <v>#REF!</v>
      </c>
      <c r="E47" s="35"/>
      <c r="F47" s="191" t="e">
        <f>+#REF!*0.0421814/1000000</f>
        <v>#REF!</v>
      </c>
      <c r="G47" s="36"/>
      <c r="H47" s="162" t="e">
        <f>+#REF!*0.0421814/1000000</f>
        <v>#REF!</v>
      </c>
      <c r="I47" s="162" t="e">
        <f>+#REF!*0.0421814/1000000</f>
        <v>#REF!</v>
      </c>
      <c r="J47" s="181" t="e">
        <f>+#REF!*0.0421814/1000000</f>
        <v>#REF!</v>
      </c>
      <c r="K47" s="121" t="e">
        <f>+#REF!*0.0421814/1000000</f>
        <v>#REF!</v>
      </c>
      <c r="L47" s="162" t="e">
        <f>+#REF!*0.0421814/1000000</f>
        <v>#REF!</v>
      </c>
      <c r="M47" s="121" t="e">
        <f>+#REF!*0.0421814/1000000</f>
        <v>#REF!</v>
      </c>
      <c r="N47" s="121" t="e">
        <f>+#REF!*0.0421814/1000000</f>
        <v>#REF!</v>
      </c>
      <c r="O47" s="122" t="e">
        <f>+#REF!*0.0421814/1000000</f>
        <v>#REF!</v>
      </c>
      <c r="P47" s="121"/>
      <c r="Q47" s="121"/>
      <c r="R47" s="121"/>
      <c r="S47" s="121"/>
      <c r="T47" s="121"/>
      <c r="U47" s="121"/>
      <c r="V47" s="121"/>
      <c r="W47" s="121"/>
      <c r="X47" s="143"/>
      <c r="Z47" s="223" t="s">
        <v>230</v>
      </c>
      <c r="AA47" s="222" t="s">
        <v>231</v>
      </c>
      <c r="AB47" s="222" t="s">
        <v>232</v>
      </c>
      <c r="AC47" s="222" t="s">
        <v>233</v>
      </c>
      <c r="AE47" s="223" t="s">
        <v>237</v>
      </c>
      <c r="AF47" s="222" t="s">
        <v>231</v>
      </c>
      <c r="AG47" s="222" t="s">
        <v>232</v>
      </c>
      <c r="AH47" s="222" t="s">
        <v>233</v>
      </c>
    </row>
    <row r="48" spans="1:34" s="34" customFormat="1" x14ac:dyDescent="0.2">
      <c r="C48" s="34" t="s">
        <v>67</v>
      </c>
      <c r="D48" s="191" t="e">
        <f>+#REF!*0.0421814/1000000</f>
        <v>#REF!</v>
      </c>
      <c r="E48" s="35"/>
      <c r="F48" s="191" t="e">
        <f>+#REF!*0.0421814/1000000</f>
        <v>#REF!</v>
      </c>
      <c r="G48" s="48"/>
      <c r="H48" s="162" t="e">
        <f>+#REF!*0.0421814/1000000</f>
        <v>#REF!</v>
      </c>
      <c r="I48" s="162" t="e">
        <f>+#REF!*0.0421814/1000000</f>
        <v>#REF!</v>
      </c>
      <c r="J48" s="178" t="e">
        <f>+#REF!*0.0421814/1000000</f>
        <v>#REF!</v>
      </c>
      <c r="K48" s="115" t="e">
        <f>+#REF!*0.0421814/1000000</f>
        <v>#REF!</v>
      </c>
      <c r="L48" s="162" t="e">
        <f>+#REF!*0.0421814/1000000</f>
        <v>#REF!</v>
      </c>
      <c r="M48" s="115" t="e">
        <f>+#REF!*0.0421814/1000000</f>
        <v>#REF!</v>
      </c>
      <c r="N48" s="115" t="e">
        <f>+#REF!*0.0421814/1000000</f>
        <v>#REF!</v>
      </c>
      <c r="O48" s="116" t="e">
        <f>+#REF!*0.0421814/1000000</f>
        <v>#REF!</v>
      </c>
      <c r="P48" s="133" t="e">
        <f>+#REF!*0.0421814/1000000</f>
        <v>#REF!</v>
      </c>
      <c r="Q48" s="133" t="e">
        <f>+#REF!*0.0421814/1000000</f>
        <v>#REF!</v>
      </c>
      <c r="R48" s="133" t="e">
        <f>+#REF!*0.0421814/1000000</f>
        <v>#REF!</v>
      </c>
      <c r="S48" s="133" t="e">
        <f>+#REF!*0.0421814/1000000</f>
        <v>#REF!</v>
      </c>
      <c r="T48" s="133" t="e">
        <f>+#REF!*0.0421814/1000000</f>
        <v>#REF!</v>
      </c>
      <c r="U48" s="133" t="e">
        <f>+#REF!*0.0421814/1000000</f>
        <v>#REF!</v>
      </c>
      <c r="V48" s="133" t="e">
        <f>+#REF!*0.0421814/1000000</f>
        <v>#REF!</v>
      </c>
      <c r="W48" s="133" t="e">
        <f>+#REF!*0.0421814/1000000</f>
        <v>#REF!</v>
      </c>
      <c r="X48" s="144" t="e">
        <f>+#REF!*0.0421814/1000000</f>
        <v>#REF!</v>
      </c>
      <c r="Z48" s="224" t="e">
        <f>(+I48+L48)/9*12</f>
        <v>#REF!</v>
      </c>
      <c r="AA48" s="217">
        <v>11.1</v>
      </c>
      <c r="AB48" s="217">
        <v>11.4</v>
      </c>
      <c r="AC48" s="217">
        <v>11.8</v>
      </c>
      <c r="AE48" s="224" t="e">
        <f>(+I48+M48)/9*12</f>
        <v>#REF!</v>
      </c>
      <c r="AF48" s="217">
        <v>10.3</v>
      </c>
      <c r="AG48" s="217">
        <v>11.1</v>
      </c>
      <c r="AH48" s="217">
        <v>11.8</v>
      </c>
    </row>
    <row r="49" spans="1:34" s="34" customFormat="1" x14ac:dyDescent="0.2">
      <c r="C49" s="34" t="s">
        <v>70</v>
      </c>
      <c r="D49" s="191" t="e">
        <f>+#REF!*0.0421814/1000000</f>
        <v>#REF!</v>
      </c>
      <c r="E49" s="35"/>
      <c r="F49" s="191" t="e">
        <f>+#REF!*0.0421814/1000000</f>
        <v>#REF!</v>
      </c>
      <c r="G49" s="48"/>
      <c r="H49" s="162" t="e">
        <f>+#REF!*0.0421814/1000000</f>
        <v>#REF!</v>
      </c>
      <c r="I49" s="162" t="e">
        <f>+#REF!*0.0421814/1000000</f>
        <v>#REF!</v>
      </c>
      <c r="J49" s="178" t="e">
        <f>+#REF!*0.0421814/1000000</f>
        <v>#REF!</v>
      </c>
      <c r="K49" s="115" t="e">
        <f>+#REF!*0.0421814/1000000</f>
        <v>#REF!</v>
      </c>
      <c r="L49" s="162" t="e">
        <f>+#REF!*0.0421814/1000000</f>
        <v>#REF!</v>
      </c>
      <c r="M49" s="115" t="e">
        <f>+#REF!*0.0421814/1000000</f>
        <v>#REF!</v>
      </c>
      <c r="N49" s="115" t="e">
        <f>+#REF!*0.0421814/1000000</f>
        <v>#REF!</v>
      </c>
      <c r="O49" s="116" t="e">
        <f>+#REF!*0.0421814/1000000</f>
        <v>#REF!</v>
      </c>
      <c r="P49" s="133" t="e">
        <f>+#REF!*0.0421814/1000000</f>
        <v>#REF!</v>
      </c>
      <c r="Q49" s="133" t="e">
        <f>+#REF!*0.0421814/1000000</f>
        <v>#REF!</v>
      </c>
      <c r="R49" s="133" t="e">
        <f>+#REF!*0.0421814/1000000</f>
        <v>#REF!</v>
      </c>
      <c r="S49" s="133" t="e">
        <f>+#REF!*0.0421814/1000000</f>
        <v>#REF!</v>
      </c>
      <c r="T49" s="133" t="e">
        <f>+#REF!*0.0421814/1000000</f>
        <v>#REF!</v>
      </c>
      <c r="U49" s="133" t="e">
        <f>+#REF!*0.0421814/1000000</f>
        <v>#REF!</v>
      </c>
      <c r="V49" s="133" t="e">
        <f>+#REF!*0.0421814/1000000</f>
        <v>#REF!</v>
      </c>
      <c r="W49" s="133" t="e">
        <f>+#REF!*0.0421814/1000000</f>
        <v>#REF!</v>
      </c>
      <c r="X49" s="144" t="e">
        <f>+#REF!*0.0421814/1000000</f>
        <v>#REF!</v>
      </c>
      <c r="Z49" s="224" t="e">
        <f t="shared" ref="Z49:Z53" si="3">(+I49+L49)/9*12</f>
        <v>#REF!</v>
      </c>
      <c r="AA49" s="217">
        <v>1.6</v>
      </c>
      <c r="AB49" s="217">
        <v>1.6</v>
      </c>
      <c r="AC49" s="217">
        <v>1.7</v>
      </c>
      <c r="AE49" s="224" t="e">
        <f t="shared" ref="AE49:AE52" si="4">(+I49+M49)/9*12</f>
        <v>#REF!</v>
      </c>
      <c r="AF49" s="217">
        <v>1.5</v>
      </c>
      <c r="AG49" s="217">
        <v>1.55</v>
      </c>
      <c r="AH49" s="217">
        <v>1.6</v>
      </c>
    </row>
    <row r="50" spans="1:34" s="34" customFormat="1" x14ac:dyDescent="0.2">
      <c r="C50" s="34" t="s">
        <v>80</v>
      </c>
      <c r="D50" s="191" t="e">
        <f>+#REF!*0.0421814/1000000</f>
        <v>#REF!</v>
      </c>
      <c r="E50" s="35"/>
      <c r="F50" s="191" t="e">
        <f>+#REF!*0.0421814/1000000</f>
        <v>#REF!</v>
      </c>
      <c r="G50" s="48"/>
      <c r="H50" s="162" t="e">
        <f>+#REF!*0.0421814/1000000</f>
        <v>#REF!</v>
      </c>
      <c r="I50" s="162" t="e">
        <f>+#REF!*0.0421814/1000000</f>
        <v>#REF!</v>
      </c>
      <c r="J50" s="178" t="e">
        <f>+#REF!*0.0421814/1000000</f>
        <v>#REF!</v>
      </c>
      <c r="K50" s="115" t="e">
        <f>+#REF!*0.0421814/1000000</f>
        <v>#REF!</v>
      </c>
      <c r="L50" s="162" t="e">
        <f>+#REF!*0.0421814/1000000</f>
        <v>#REF!</v>
      </c>
      <c r="M50" s="115" t="e">
        <f>+#REF!*0.0421814/1000000</f>
        <v>#REF!</v>
      </c>
      <c r="N50" s="115" t="e">
        <f>+#REF!*0.0421814/1000000</f>
        <v>#REF!</v>
      </c>
      <c r="O50" s="116" t="e">
        <f>+#REF!*0.0421814/1000000</f>
        <v>#REF!</v>
      </c>
      <c r="P50" s="133" t="e">
        <f>+#REF!*0.0421814/1000000</f>
        <v>#REF!</v>
      </c>
      <c r="Q50" s="133" t="e">
        <f>+#REF!*0.0421814/1000000</f>
        <v>#REF!</v>
      </c>
      <c r="R50" s="133" t="e">
        <f>+#REF!*0.0421814/1000000</f>
        <v>#REF!</v>
      </c>
      <c r="S50" s="133" t="e">
        <f>+#REF!*0.0421814/1000000</f>
        <v>#REF!</v>
      </c>
      <c r="T50" s="133" t="e">
        <f>+#REF!*0.0421814/1000000</f>
        <v>#REF!</v>
      </c>
      <c r="U50" s="133" t="e">
        <f>+#REF!*0.0421814/1000000</f>
        <v>#REF!</v>
      </c>
      <c r="V50" s="133" t="e">
        <f>+#REF!*0.0421814/1000000</f>
        <v>#REF!</v>
      </c>
      <c r="W50" s="133" t="e">
        <f>+#REF!*0.0421814/1000000</f>
        <v>#REF!</v>
      </c>
      <c r="X50" s="144" t="e">
        <f>+#REF!*0.0421814/1000000</f>
        <v>#REF!</v>
      </c>
      <c r="Z50" s="224" t="e">
        <f t="shared" si="3"/>
        <v>#REF!</v>
      </c>
      <c r="AA50" s="217">
        <v>1.6</v>
      </c>
      <c r="AB50" s="217">
        <v>1.8</v>
      </c>
      <c r="AC50" s="217">
        <v>1.6</v>
      </c>
      <c r="AE50" s="224" t="e">
        <f t="shared" si="4"/>
        <v>#REF!</v>
      </c>
      <c r="AF50" s="217">
        <v>1.4</v>
      </c>
      <c r="AG50" s="217">
        <v>1.55</v>
      </c>
      <c r="AH50" s="217">
        <v>1.5</v>
      </c>
    </row>
    <row r="51" spans="1:34" s="34" customFormat="1" x14ac:dyDescent="0.2">
      <c r="C51" s="34" t="s">
        <v>75</v>
      </c>
      <c r="D51" s="191" t="e">
        <f>+#REF!*0.0421814/1000000</f>
        <v>#REF!</v>
      </c>
      <c r="E51" s="35"/>
      <c r="F51" s="191" t="e">
        <f>+#REF!*0.0421814/1000000</f>
        <v>#REF!</v>
      </c>
      <c r="G51" s="48"/>
      <c r="H51" s="162" t="e">
        <f>+#REF!*0.0421814/1000000</f>
        <v>#REF!</v>
      </c>
      <c r="I51" s="162" t="e">
        <f>+#REF!*0.0421814/1000000</f>
        <v>#REF!</v>
      </c>
      <c r="J51" s="178" t="e">
        <f>+#REF!*0.0421814/1000000</f>
        <v>#REF!</v>
      </c>
      <c r="K51" s="115" t="e">
        <f>+#REF!*0.0421814/1000000</f>
        <v>#REF!</v>
      </c>
      <c r="L51" s="162" t="e">
        <f>+#REF!*0.0421814/1000000</f>
        <v>#REF!</v>
      </c>
      <c r="M51" s="115" t="e">
        <f>+#REF!*0.0421814/1000000</f>
        <v>#REF!</v>
      </c>
      <c r="N51" s="115" t="e">
        <f>+#REF!*0.0421814/1000000</f>
        <v>#REF!</v>
      </c>
      <c r="O51" s="116" t="e">
        <f>+#REF!*0.0421814/1000000</f>
        <v>#REF!</v>
      </c>
      <c r="P51" s="133" t="e">
        <f>+#REF!*0.0421814/1000000</f>
        <v>#REF!</v>
      </c>
      <c r="Q51" s="133" t="e">
        <f>+#REF!*0.0421814/1000000</f>
        <v>#REF!</v>
      </c>
      <c r="R51" s="133" t="e">
        <f>+#REF!*0.0421814/1000000</f>
        <v>#REF!</v>
      </c>
      <c r="S51" s="133" t="e">
        <f>+#REF!*0.0421814/1000000</f>
        <v>#REF!</v>
      </c>
      <c r="T51" s="133" t="e">
        <f>+#REF!*0.0421814/1000000</f>
        <v>#REF!</v>
      </c>
      <c r="U51" s="133" t="e">
        <f>+#REF!*0.0421814/1000000</f>
        <v>#REF!</v>
      </c>
      <c r="V51" s="133" t="e">
        <f>+#REF!*0.0421814/1000000</f>
        <v>#REF!</v>
      </c>
      <c r="W51" s="133" t="e">
        <f>+#REF!*0.0421814/1000000</f>
        <v>#REF!</v>
      </c>
      <c r="X51" s="144" t="e">
        <f>+#REF!*0.0421814/1000000</f>
        <v>#REF!</v>
      </c>
      <c r="Z51" s="224" t="e">
        <f t="shared" si="3"/>
        <v>#REF!</v>
      </c>
      <c r="AA51" s="217">
        <v>0.7</v>
      </c>
      <c r="AB51" s="217">
        <v>0.7</v>
      </c>
      <c r="AC51" s="217">
        <v>0.8</v>
      </c>
      <c r="AE51" s="224" t="e">
        <f t="shared" si="4"/>
        <v>#REF!</v>
      </c>
      <c r="AF51" s="217">
        <v>0.7</v>
      </c>
      <c r="AG51" s="217">
        <v>0.7</v>
      </c>
      <c r="AH51" s="217">
        <v>0.7</v>
      </c>
    </row>
    <row r="52" spans="1:34" s="34" customFormat="1" x14ac:dyDescent="0.2">
      <c r="C52" s="206" t="s">
        <v>85</v>
      </c>
      <c r="D52" s="208" t="e">
        <f>+#REF!*0.0421814/1000000</f>
        <v>#REF!</v>
      </c>
      <c r="E52" s="35"/>
      <c r="F52" s="208" t="e">
        <f>+#REF!*0.0421814/1000000</f>
        <v>#REF!</v>
      </c>
      <c r="G52" s="48"/>
      <c r="H52" s="205" t="e">
        <f>+#REF!*0.0421814/1000000</f>
        <v>#REF!</v>
      </c>
      <c r="I52" s="162" t="e">
        <f>+#REF!*0.0421814/1000000</f>
        <v>#REF!</v>
      </c>
      <c r="J52" s="178" t="e">
        <f>+#REF!*0.0421814/1000000</f>
        <v>#REF!</v>
      </c>
      <c r="K52" s="115" t="e">
        <f>+#REF!*0.0421814/1000000</f>
        <v>#REF!</v>
      </c>
      <c r="L52" s="162" t="e">
        <f>+#REF!*0.0421814/1000000</f>
        <v>#REF!</v>
      </c>
      <c r="M52" s="115" t="e">
        <f>+#REF!*0.0421814/1000000</f>
        <v>#REF!</v>
      </c>
      <c r="N52" s="115" t="e">
        <f>+#REF!*0.0421814/1000000</f>
        <v>#REF!</v>
      </c>
      <c r="O52" s="116" t="e">
        <f>+#REF!*0.0421814/1000000</f>
        <v>#REF!</v>
      </c>
      <c r="P52" s="197" t="e">
        <f>+#REF!*0.0421814/1000000</f>
        <v>#REF!</v>
      </c>
      <c r="Q52" s="145" t="e">
        <f>+#REF!*0.0421814/1000000</f>
        <v>#REF!</v>
      </c>
      <c r="R52" s="145" t="e">
        <f>+#REF!*0.0421814/1000000</f>
        <v>#REF!</v>
      </c>
      <c r="S52" s="145" t="e">
        <f>+#REF!*0.0421814/1000000</f>
        <v>#REF!</v>
      </c>
      <c r="T52" s="145" t="e">
        <f>+#REF!*0.0421814/1000000</f>
        <v>#REF!</v>
      </c>
      <c r="U52" s="145" t="e">
        <f>+#REF!*0.0421814/1000000</f>
        <v>#REF!</v>
      </c>
      <c r="V52" s="145" t="e">
        <f>+#REF!*0.0421814/1000000</f>
        <v>#REF!</v>
      </c>
      <c r="W52" s="204" t="e">
        <f>+#REF!*0.0421814/1000000</f>
        <v>#REF!</v>
      </c>
      <c r="X52" s="146" t="e">
        <f>+#REF!*0.0421814/1000000</f>
        <v>#REF!</v>
      </c>
      <c r="Z52" s="224" t="e">
        <f t="shared" si="3"/>
        <v>#REF!</v>
      </c>
      <c r="AA52" s="225">
        <v>1.6</v>
      </c>
      <c r="AB52" s="217">
        <v>1.6</v>
      </c>
      <c r="AC52" s="217">
        <v>1.7</v>
      </c>
      <c r="AE52" s="224" t="e">
        <f t="shared" si="4"/>
        <v>#REF!</v>
      </c>
      <c r="AF52" s="225">
        <v>1.4</v>
      </c>
      <c r="AG52" s="217">
        <v>1.4</v>
      </c>
      <c r="AH52" s="217">
        <v>1.5</v>
      </c>
    </row>
    <row r="53" spans="1:34" s="34" customFormat="1" ht="12.75" customHeight="1" thickBot="1" x14ac:dyDescent="0.25">
      <c r="B53" s="43" t="s">
        <v>168</v>
      </c>
      <c r="D53" s="151" t="e">
        <f>+#REF!*0.0421814/1000000</f>
        <v>#REF!</v>
      </c>
      <c r="E53" s="35"/>
      <c r="F53" s="151" t="e">
        <f>+#REF!*0.0421814/1000000</f>
        <v>#REF!</v>
      </c>
      <c r="G53" s="48"/>
      <c r="H53" s="166" t="e">
        <f>+#REF!*0.0421814/1000000</f>
        <v>#REF!</v>
      </c>
      <c r="I53" s="166" t="e">
        <f>+#REF!*0.0421814/1000000</f>
        <v>#REF!</v>
      </c>
      <c r="J53" s="184" t="e">
        <f>+#REF!*0.0421814/1000000</f>
        <v>#REF!</v>
      </c>
      <c r="K53" s="126" t="e">
        <f>+#REF!*0.0421814/1000000</f>
        <v>#REF!</v>
      </c>
      <c r="L53" s="166" t="e">
        <f>+#REF!*0.0421814/1000000</f>
        <v>#REF!</v>
      </c>
      <c r="M53" s="126" t="e">
        <f>+#REF!*0.0421814/1000000</f>
        <v>#REF!</v>
      </c>
      <c r="N53" s="126" t="e">
        <f>+#REF!*0.0421814/1000000</f>
        <v>#REF!</v>
      </c>
      <c r="O53" s="127" t="e">
        <f>+#REF!*0.0421814/1000000</f>
        <v>#REF!</v>
      </c>
      <c r="P53" s="145" t="e">
        <f>+#REF!*0.0421814/1000000</f>
        <v>#REF!</v>
      </c>
      <c r="Q53" s="145" t="e">
        <f>+#REF!*0.0421814/1000000</f>
        <v>#REF!</v>
      </c>
      <c r="R53" s="145" t="e">
        <f>+#REF!*0.0421814/1000000</f>
        <v>#REF!</v>
      </c>
      <c r="S53" s="145" t="e">
        <f>+#REF!*0.0421814/1000000</f>
        <v>#REF!</v>
      </c>
      <c r="T53" s="145" t="e">
        <f>+#REF!*0.0421814/1000000</f>
        <v>#REF!</v>
      </c>
      <c r="U53" s="145" t="e">
        <f>+#REF!*0.0421814/1000000</f>
        <v>#REF!</v>
      </c>
      <c r="V53" s="145" t="e">
        <f>+#REF!*0.0421814/1000000</f>
        <v>#REF!</v>
      </c>
      <c r="W53" s="145" t="e">
        <f>+#REF!*0.0421814/1000000</f>
        <v>#REF!</v>
      </c>
      <c r="X53" s="146" t="e">
        <f>+#REF!*0.0421814/1000000</f>
        <v>#REF!</v>
      </c>
      <c r="Z53" s="226" t="e">
        <f t="shared" si="3"/>
        <v>#REF!</v>
      </c>
      <c r="AA53" s="227">
        <f>SUM(AA48:AA52)</f>
        <v>16.599999999999998</v>
      </c>
      <c r="AB53" s="227">
        <f t="shared" ref="AB53:AC53" si="5">SUM(AB48:AB52)</f>
        <v>17.100000000000001</v>
      </c>
      <c r="AC53" s="227">
        <f t="shared" si="5"/>
        <v>17.600000000000001</v>
      </c>
      <c r="AE53" s="226" t="e">
        <f>(+I53+M53)/9*12</f>
        <v>#REF!</v>
      </c>
      <c r="AF53" s="227">
        <f t="shared" ref="AF53:AH53" si="6">SUM(AF48:AF52)</f>
        <v>15.3</v>
      </c>
      <c r="AG53" s="227">
        <f t="shared" si="6"/>
        <v>16.3</v>
      </c>
      <c r="AH53" s="227">
        <f t="shared" si="6"/>
        <v>17.100000000000001</v>
      </c>
    </row>
    <row r="54" spans="1:34" s="34" customFormat="1" ht="5.25" customHeight="1" thickTop="1" x14ac:dyDescent="0.2">
      <c r="D54" s="191" t="e">
        <f>+#REF!*0.0421814/1000000</f>
        <v>#REF!</v>
      </c>
      <c r="E54" s="35"/>
      <c r="F54" s="191" t="e">
        <f>+#REF!*0.0421814/1000000</f>
        <v>#REF!</v>
      </c>
      <c r="G54" s="48"/>
      <c r="H54" s="162" t="e">
        <f>+#REF!*0.0421814/1000000</f>
        <v>#REF!</v>
      </c>
      <c r="I54" s="162" t="e">
        <f>+#REF!*0.0421814/1000000</f>
        <v>#REF!</v>
      </c>
      <c r="J54" s="181" t="e">
        <f>+#REF!*0.0421814/1000000</f>
        <v>#REF!</v>
      </c>
      <c r="K54" s="121" t="e">
        <f>+#REF!*0.0421814/1000000</f>
        <v>#REF!</v>
      </c>
      <c r="L54" s="162" t="e">
        <f>+#REF!*0.0421814/1000000</f>
        <v>#REF!</v>
      </c>
      <c r="M54" s="121" t="e">
        <f>+#REF!*0.0421814/1000000</f>
        <v>#REF!</v>
      </c>
      <c r="N54" s="121" t="e">
        <f>+#REF!*0.0421814/1000000</f>
        <v>#REF!</v>
      </c>
      <c r="O54" s="122" t="e">
        <f>+#REF!*0.0421814/1000000</f>
        <v>#REF!</v>
      </c>
      <c r="P54" s="121" t="e">
        <f>+#REF!*0.0421814/1000000</f>
        <v>#REF!</v>
      </c>
      <c r="Q54" s="121" t="e">
        <f>+#REF!*0.0421814/1000000</f>
        <v>#REF!</v>
      </c>
      <c r="R54" s="121" t="e">
        <f>+#REF!*0.0421814/1000000</f>
        <v>#REF!</v>
      </c>
      <c r="S54" s="121" t="e">
        <f>+#REF!*0.0421814/1000000</f>
        <v>#REF!</v>
      </c>
      <c r="T54" s="121" t="e">
        <f>+#REF!*0.0421814/1000000</f>
        <v>#REF!</v>
      </c>
      <c r="U54" s="121" t="e">
        <f>+#REF!*0.0421814/1000000</f>
        <v>#REF!</v>
      </c>
      <c r="V54" s="121" t="e">
        <f>+#REF!*0.0421814/1000000</f>
        <v>#REF!</v>
      </c>
      <c r="W54" s="121" t="e">
        <f>+#REF!*0.0421814/1000000</f>
        <v>#REF!</v>
      </c>
      <c r="X54" s="143" t="e">
        <f>+#REF!*0.0421814/1000000</f>
        <v>#REF!</v>
      </c>
      <c r="Z54" s="224"/>
      <c r="AA54" s="17"/>
      <c r="AB54" s="17"/>
      <c r="AC54" s="17"/>
      <c r="AE54" s="224"/>
      <c r="AF54" s="17"/>
      <c r="AG54" s="17"/>
      <c r="AH54" s="17"/>
    </row>
    <row r="55" spans="1:34" s="34" customFormat="1" ht="15" x14ac:dyDescent="0.2">
      <c r="A55" s="60" t="s">
        <v>169</v>
      </c>
      <c r="B55" s="51"/>
      <c r="C55" s="51"/>
      <c r="D55" s="148" t="e">
        <f>+#REF!*0.0421814/1000000</f>
        <v>#REF!</v>
      </c>
      <c r="E55" s="35"/>
      <c r="F55" s="148" t="e">
        <f>+#REF!*0.0421814/1000000</f>
        <v>#REF!</v>
      </c>
      <c r="G55" s="41"/>
      <c r="H55" s="161" t="e">
        <f>+#REF!*0.0421814/1000000</f>
        <v>#REF!</v>
      </c>
      <c r="I55" s="161" t="e">
        <f>+#REF!*0.0421814/1000000</f>
        <v>#REF!</v>
      </c>
      <c r="J55" s="177" t="e">
        <f>+#REF!*0.0421814/1000000</f>
        <v>#REF!</v>
      </c>
      <c r="K55" s="113" t="e">
        <f>+#REF!*0.0421814/1000000</f>
        <v>#REF!</v>
      </c>
      <c r="L55" s="161" t="e">
        <f>+#REF!*0.0421814/1000000</f>
        <v>#REF!</v>
      </c>
      <c r="M55" s="113" t="e">
        <f>+#REF!*0.0421814/1000000</f>
        <v>#REF!</v>
      </c>
      <c r="N55" s="113" t="e">
        <f>+#REF!*0.0421814/1000000</f>
        <v>#REF!</v>
      </c>
      <c r="O55" s="114" t="e">
        <f>+#REF!*0.0421814/1000000</f>
        <v>#REF!</v>
      </c>
      <c r="P55" s="113" t="e">
        <f>+#REF!*0.0421814/1000000</f>
        <v>#REF!</v>
      </c>
      <c r="Q55" s="113" t="e">
        <f>+#REF!*0.0421814/1000000</f>
        <v>#REF!</v>
      </c>
      <c r="R55" s="113" t="e">
        <f>+#REF!*0.0421814/1000000</f>
        <v>#REF!</v>
      </c>
      <c r="S55" s="113" t="e">
        <f>+#REF!*0.0421814/1000000</f>
        <v>#REF!</v>
      </c>
      <c r="T55" s="113" t="e">
        <f>+#REF!*0.0421814/1000000</f>
        <v>#REF!</v>
      </c>
      <c r="U55" s="113" t="e">
        <f>+#REF!*0.0421814/1000000</f>
        <v>#REF!</v>
      </c>
      <c r="V55" s="113" t="e">
        <f>+#REF!*0.0421814/1000000</f>
        <v>#REF!</v>
      </c>
      <c r="W55" s="113" t="e">
        <f>+#REF!*0.0421814/1000000</f>
        <v>#REF!</v>
      </c>
      <c r="X55" s="147" t="e">
        <f>+#REF!*0.0421814/1000000</f>
        <v>#REF!</v>
      </c>
      <c r="Z55" s="224"/>
      <c r="AA55" s="17"/>
      <c r="AB55" s="17"/>
      <c r="AC55" s="17"/>
      <c r="AE55" s="224"/>
      <c r="AF55" s="17"/>
      <c r="AG55" s="17"/>
      <c r="AH55" s="17"/>
    </row>
    <row r="56" spans="1:34" s="35" customFormat="1" ht="6.75" customHeight="1" x14ac:dyDescent="0.2">
      <c r="A56" s="64"/>
      <c r="D56" s="191" t="e">
        <f>+#REF!*0.0421814/1000000</f>
        <v>#REF!</v>
      </c>
      <c r="F56" s="191" t="e">
        <f>+#REF!*0.0421814/1000000</f>
        <v>#REF!</v>
      </c>
      <c r="G56" s="36"/>
      <c r="H56" s="167" t="e">
        <f>+#REF!*0.0421814/1000000</f>
        <v>#REF!</v>
      </c>
      <c r="I56" s="167" t="e">
        <f>+#REF!*0.0421814/1000000</f>
        <v>#REF!</v>
      </c>
      <c r="J56" s="185" t="e">
        <f>+#REF!*0.0421814/1000000</f>
        <v>#REF!</v>
      </c>
      <c r="K56" s="128" t="e">
        <f>+#REF!*0.0421814/1000000</f>
        <v>#REF!</v>
      </c>
      <c r="L56" s="167" t="e">
        <f>+#REF!*0.0421814/1000000</f>
        <v>#REF!</v>
      </c>
      <c r="M56" s="128" t="e">
        <f>+#REF!*0.0421814/1000000</f>
        <v>#REF!</v>
      </c>
      <c r="N56" s="128" t="e">
        <f>+#REF!*0.0421814/1000000</f>
        <v>#REF!</v>
      </c>
      <c r="O56" s="129" t="e">
        <f>+#REF!*0.0421814/1000000</f>
        <v>#REF!</v>
      </c>
      <c r="P56" s="128"/>
      <c r="Q56" s="128"/>
      <c r="R56" s="128"/>
      <c r="S56" s="128"/>
      <c r="T56" s="128"/>
      <c r="U56" s="128"/>
      <c r="V56" s="128"/>
      <c r="W56" s="128"/>
      <c r="X56" s="198"/>
      <c r="Z56" s="224"/>
      <c r="AA56" s="17"/>
      <c r="AB56" s="17"/>
      <c r="AC56" s="228"/>
      <c r="AE56" s="224"/>
      <c r="AF56" s="17"/>
      <c r="AG56" s="17"/>
      <c r="AH56" s="228"/>
    </row>
    <row r="57" spans="1:34" s="34" customFormat="1" ht="14.25" x14ac:dyDescent="0.2">
      <c r="B57" s="26" t="s">
        <v>170</v>
      </c>
      <c r="D57" s="191" t="e">
        <f>+#REF!*0.0421814/1000000</f>
        <v>#REF!</v>
      </c>
      <c r="E57" s="35"/>
      <c r="F57" s="191" t="e">
        <f>+#REF!*0.0421814/1000000</f>
        <v>#REF!</v>
      </c>
      <c r="G57" s="36"/>
      <c r="H57" s="162" t="e">
        <f>+#REF!*0.0421814/1000000</f>
        <v>#REF!</v>
      </c>
      <c r="I57" s="162" t="e">
        <f>+#REF!*0.0421814/1000000</f>
        <v>#REF!</v>
      </c>
      <c r="J57" s="181" t="e">
        <f>+#REF!*0.0421814/1000000</f>
        <v>#REF!</v>
      </c>
      <c r="K57" s="121" t="e">
        <f>+#REF!*0.0421814/1000000</f>
        <v>#REF!</v>
      </c>
      <c r="L57" s="162" t="e">
        <f>+#REF!*0.0421814/1000000</f>
        <v>#REF!</v>
      </c>
      <c r="M57" s="121" t="e">
        <f>+#REF!*0.0421814/1000000</f>
        <v>#REF!</v>
      </c>
      <c r="N57" s="121" t="e">
        <f>+#REF!*0.0421814/1000000</f>
        <v>#REF!</v>
      </c>
      <c r="O57" s="122" t="e">
        <f>+#REF!*0.0421814/1000000</f>
        <v>#REF!</v>
      </c>
      <c r="P57" s="63"/>
      <c r="Q57" s="37"/>
      <c r="R57" s="37"/>
      <c r="S57" s="37"/>
      <c r="T57" s="37"/>
      <c r="U57" s="37"/>
      <c r="V57" s="37"/>
      <c r="W57" s="37"/>
      <c r="X57" s="39"/>
      <c r="Z57" s="224"/>
      <c r="AA57" s="17"/>
      <c r="AB57" s="17"/>
      <c r="AC57" s="17"/>
      <c r="AE57" s="224"/>
      <c r="AF57" s="17"/>
      <c r="AG57" s="17"/>
      <c r="AH57" s="17"/>
    </row>
    <row r="58" spans="1:34" s="34" customFormat="1" ht="4.5" customHeight="1" x14ac:dyDescent="0.2">
      <c r="B58" s="47"/>
      <c r="D58" s="191" t="e">
        <f>+#REF!*0.0421814/1000000</f>
        <v>#REF!</v>
      </c>
      <c r="E58" s="35"/>
      <c r="F58" s="191" t="e">
        <f>+#REF!*0.0421814/1000000</f>
        <v>#REF!</v>
      </c>
      <c r="G58" s="36"/>
      <c r="H58" s="162" t="e">
        <f>+#REF!*0.0421814/1000000</f>
        <v>#REF!</v>
      </c>
      <c r="I58" s="162" t="e">
        <f>+#REF!*0.0421814/1000000</f>
        <v>#REF!</v>
      </c>
      <c r="J58" s="181" t="e">
        <f>+#REF!*0.0421814/1000000</f>
        <v>#REF!</v>
      </c>
      <c r="K58" s="121" t="e">
        <f>+#REF!*0.0421814/1000000</f>
        <v>#REF!</v>
      </c>
      <c r="L58" s="162" t="e">
        <f>+#REF!*0.0421814/1000000</f>
        <v>#REF!</v>
      </c>
      <c r="M58" s="121" t="e">
        <f>+#REF!*0.0421814/1000000</f>
        <v>#REF!</v>
      </c>
      <c r="N58" s="121" t="e">
        <f>+#REF!*0.0421814/1000000</f>
        <v>#REF!</v>
      </c>
      <c r="O58" s="122" t="e">
        <f>+#REF!*0.0421814/1000000</f>
        <v>#REF!</v>
      </c>
      <c r="P58" s="63"/>
      <c r="Q58" s="37"/>
      <c r="R58" s="37"/>
      <c r="S58" s="37"/>
      <c r="T58" s="37"/>
      <c r="U58" s="37"/>
      <c r="V58" s="37"/>
      <c r="W58" s="37"/>
      <c r="X58" s="39"/>
      <c r="Z58" s="224"/>
      <c r="AA58" s="17"/>
      <c r="AB58" s="17"/>
      <c r="AC58" s="17"/>
      <c r="AE58" s="224"/>
      <c r="AF58" s="17"/>
      <c r="AG58" s="17"/>
      <c r="AH58" s="17"/>
    </row>
    <row r="59" spans="1:34" s="34" customFormat="1" x14ac:dyDescent="0.2">
      <c r="B59" s="65"/>
      <c r="C59" s="66" t="s">
        <v>171</v>
      </c>
      <c r="D59" s="194" t="e">
        <f>+#REF!*0.0421814/1000000</f>
        <v>#REF!</v>
      </c>
      <c r="E59" s="67"/>
      <c r="F59" s="194" t="e">
        <f>+#REF!*0.0421814/1000000</f>
        <v>#REF!</v>
      </c>
      <c r="G59" s="68"/>
      <c r="H59" s="168" t="e">
        <f>+#REF!*0.0421814/1000000</f>
        <v>#REF!</v>
      </c>
      <c r="I59" s="168" t="e">
        <f>+#REF!*0.0421814/1000000</f>
        <v>#REF!</v>
      </c>
      <c r="J59" s="183" t="e">
        <f>+#REF!*0.0421814/1000000</f>
        <v>#REF!</v>
      </c>
      <c r="K59" s="125" t="e">
        <f>+#REF!*0.0421814/1000000</f>
        <v>#REF!</v>
      </c>
      <c r="L59" s="168" t="e">
        <f>+#REF!*0.0421814/1000000</f>
        <v>#REF!</v>
      </c>
      <c r="M59" s="125" t="e">
        <f>+#REF!*0.0421814/1000000</f>
        <v>#REF!</v>
      </c>
      <c r="N59" s="125" t="e">
        <f>+#REF!*0.0421814/1000000</f>
        <v>#REF!</v>
      </c>
      <c r="O59" s="130" t="e">
        <f>+#REF!*0.0421814/1000000</f>
        <v>#REF!</v>
      </c>
      <c r="P59" s="63"/>
      <c r="Q59" s="37"/>
      <c r="R59" s="37"/>
      <c r="S59" s="37"/>
      <c r="T59" s="37"/>
      <c r="U59" s="37"/>
      <c r="V59" s="37"/>
      <c r="W59" s="37"/>
      <c r="X59" s="39"/>
      <c r="Z59" s="224"/>
      <c r="AA59" s="17"/>
      <c r="AB59" s="17"/>
      <c r="AC59" s="17"/>
      <c r="AE59" s="224"/>
      <c r="AF59" s="17"/>
      <c r="AG59" s="17"/>
      <c r="AH59" s="17"/>
    </row>
    <row r="60" spans="1:34" s="34" customFormat="1" x14ac:dyDescent="0.2">
      <c r="B60" s="38"/>
      <c r="C60" s="37" t="s">
        <v>67</v>
      </c>
      <c r="D60" s="191" t="e">
        <f>+#REF!*0.0421814/1000000</f>
        <v>#REF!</v>
      </c>
      <c r="E60" s="36"/>
      <c r="F60" s="191" t="e">
        <f>+#REF!*0.0421814/1000000</f>
        <v>#REF!</v>
      </c>
      <c r="G60" s="48"/>
      <c r="H60" s="162" t="e">
        <f>+#REF!*0.0421814/1000000</f>
        <v>#REF!</v>
      </c>
      <c r="I60" s="162" t="e">
        <f>+#REF!*0.0421814/1000000</f>
        <v>#REF!</v>
      </c>
      <c r="J60" s="178" t="e">
        <f>+#REF!*0.0421814/1000000</f>
        <v>#REF!</v>
      </c>
      <c r="K60" s="115" t="e">
        <f>+#REF!*0.0421814/1000000</f>
        <v>#REF!</v>
      </c>
      <c r="L60" s="162" t="e">
        <f>+#REF!*0.0421814/1000000</f>
        <v>#REF!</v>
      </c>
      <c r="M60" s="115" t="e">
        <f>+#REF!*0.0421814/1000000</f>
        <v>#REF!</v>
      </c>
      <c r="N60" s="115" t="e">
        <f>+#REF!*0.0421814/1000000</f>
        <v>#REF!</v>
      </c>
      <c r="O60" s="116" t="e">
        <f>+#REF!*0.0421814/1000000</f>
        <v>#REF!</v>
      </c>
      <c r="P60" s="107"/>
      <c r="Q60" s="69"/>
      <c r="R60" s="69"/>
      <c r="S60" s="69"/>
      <c r="T60" s="69"/>
      <c r="U60" s="69"/>
      <c r="V60" s="69"/>
      <c r="W60" s="69"/>
      <c r="X60" s="70"/>
      <c r="Z60" s="224" t="e">
        <f t="shared" ref="Z60:Z64" si="7">(+I60+L60)/9*12</f>
        <v>#REF!</v>
      </c>
      <c r="AA60" s="17"/>
      <c r="AB60" s="17"/>
      <c r="AC60" s="17"/>
      <c r="AE60" s="224" t="e">
        <f t="shared" ref="AE60:AE64" si="8">(+I60+M60)/9*12</f>
        <v>#REF!</v>
      </c>
      <c r="AF60" s="17"/>
      <c r="AG60" s="17"/>
      <c r="AH60" s="17"/>
    </row>
    <row r="61" spans="1:34" s="34" customFormat="1" x14ac:dyDescent="0.2">
      <c r="B61" s="38"/>
      <c r="C61" s="37" t="s">
        <v>70</v>
      </c>
      <c r="D61" s="191" t="e">
        <f>+#REF!*0.0421814/1000000</f>
        <v>#REF!</v>
      </c>
      <c r="E61" s="36"/>
      <c r="F61" s="191" t="e">
        <f>+#REF!*0.0421814/1000000</f>
        <v>#REF!</v>
      </c>
      <c r="G61" s="48"/>
      <c r="H61" s="162" t="e">
        <f>+#REF!*0.0421814/1000000</f>
        <v>#REF!</v>
      </c>
      <c r="I61" s="162" t="e">
        <f>+#REF!*0.0421814/1000000</f>
        <v>#REF!</v>
      </c>
      <c r="J61" s="178" t="e">
        <f>+#REF!*0.0421814/1000000</f>
        <v>#REF!</v>
      </c>
      <c r="K61" s="115" t="e">
        <f>+#REF!*0.0421814/1000000</f>
        <v>#REF!</v>
      </c>
      <c r="L61" s="162" t="e">
        <f>+#REF!*0.0421814/1000000</f>
        <v>#REF!</v>
      </c>
      <c r="M61" s="115" t="e">
        <f>+#REF!*0.0421814/1000000</f>
        <v>#REF!</v>
      </c>
      <c r="N61" s="115" t="e">
        <f>+#REF!*0.0421814/1000000</f>
        <v>#REF!</v>
      </c>
      <c r="O61" s="116" t="e">
        <f>+#REF!*0.0421814/1000000</f>
        <v>#REF!</v>
      </c>
      <c r="P61" s="49"/>
      <c r="Q61" s="55"/>
      <c r="R61" s="55"/>
      <c r="S61" s="55"/>
      <c r="T61" s="55"/>
      <c r="U61" s="55"/>
      <c r="V61" s="55"/>
      <c r="W61" s="55"/>
      <c r="X61" s="56"/>
      <c r="Z61" s="224" t="e">
        <f t="shared" si="7"/>
        <v>#REF!</v>
      </c>
      <c r="AA61" s="228"/>
      <c r="AB61" s="17"/>
      <c r="AC61" s="17"/>
      <c r="AE61" s="224" t="e">
        <f t="shared" si="8"/>
        <v>#REF!</v>
      </c>
      <c r="AF61" s="228"/>
      <c r="AG61" s="17"/>
      <c r="AH61" s="17"/>
    </row>
    <row r="62" spans="1:34" s="34" customFormat="1" x14ac:dyDescent="0.2">
      <c r="B62" s="38"/>
      <c r="C62" s="37" t="s">
        <v>80</v>
      </c>
      <c r="D62" s="191" t="e">
        <f>+#REF!*0.0421814/1000000</f>
        <v>#REF!</v>
      </c>
      <c r="E62" s="36"/>
      <c r="F62" s="191" t="e">
        <f>+#REF!*0.0421814/1000000</f>
        <v>#REF!</v>
      </c>
      <c r="G62" s="48"/>
      <c r="H62" s="162" t="e">
        <f>+#REF!*0.0421814/1000000</f>
        <v>#REF!</v>
      </c>
      <c r="I62" s="162" t="e">
        <f>+#REF!*0.0421814/1000000</f>
        <v>#REF!</v>
      </c>
      <c r="J62" s="178" t="e">
        <f>+#REF!*0.0421814/1000000</f>
        <v>#REF!</v>
      </c>
      <c r="K62" s="115" t="e">
        <f>+#REF!*0.0421814/1000000</f>
        <v>#REF!</v>
      </c>
      <c r="L62" s="162" t="e">
        <f>+#REF!*0.0421814/1000000</f>
        <v>#REF!</v>
      </c>
      <c r="M62" s="115" t="e">
        <f>+#REF!*0.0421814/1000000</f>
        <v>#REF!</v>
      </c>
      <c r="N62" s="115" t="e">
        <f>+#REF!*0.0421814/1000000</f>
        <v>#REF!</v>
      </c>
      <c r="O62" s="116" t="e">
        <f>+#REF!*0.0421814/1000000</f>
        <v>#REF!</v>
      </c>
      <c r="P62" s="49"/>
      <c r="Q62" s="55"/>
      <c r="R62" s="55"/>
      <c r="S62" s="55"/>
      <c r="T62" s="55"/>
      <c r="U62" s="55"/>
      <c r="V62" s="55"/>
      <c r="W62" s="55"/>
      <c r="X62" s="56"/>
      <c r="Z62" s="224" t="e">
        <f t="shared" si="7"/>
        <v>#REF!</v>
      </c>
      <c r="AA62" s="17"/>
      <c r="AB62" s="17"/>
      <c r="AC62" s="17"/>
      <c r="AE62" s="224" t="e">
        <f t="shared" si="8"/>
        <v>#REF!</v>
      </c>
      <c r="AF62" s="17"/>
      <c r="AG62" s="17"/>
      <c r="AH62" s="17"/>
    </row>
    <row r="63" spans="1:34" s="34" customFormat="1" x14ac:dyDescent="0.2">
      <c r="B63" s="38"/>
      <c r="C63" s="37" t="s">
        <v>75</v>
      </c>
      <c r="D63" s="191" t="e">
        <f>+#REF!*0.0421814/1000000</f>
        <v>#REF!</v>
      </c>
      <c r="E63" s="36"/>
      <c r="F63" s="191" t="e">
        <f>+#REF!*0.0421814/1000000</f>
        <v>#REF!</v>
      </c>
      <c r="G63" s="48"/>
      <c r="H63" s="162" t="e">
        <f>+#REF!*0.0421814/1000000</f>
        <v>#REF!</v>
      </c>
      <c r="I63" s="162" t="e">
        <f>+#REF!*0.0421814/1000000</f>
        <v>#REF!</v>
      </c>
      <c r="J63" s="178" t="e">
        <f>+#REF!*0.0421814/1000000</f>
        <v>#REF!</v>
      </c>
      <c r="K63" s="115" t="e">
        <f>+#REF!*0.0421814/1000000</f>
        <v>#REF!</v>
      </c>
      <c r="L63" s="162" t="e">
        <f>+#REF!*0.0421814/1000000</f>
        <v>#REF!</v>
      </c>
      <c r="M63" s="115" t="e">
        <f>+#REF!*0.0421814/1000000</f>
        <v>#REF!</v>
      </c>
      <c r="N63" s="115" t="e">
        <f>+#REF!*0.0421814/1000000</f>
        <v>#REF!</v>
      </c>
      <c r="O63" s="116" t="e">
        <f>+#REF!*0.0421814/1000000</f>
        <v>#REF!</v>
      </c>
      <c r="P63" s="49"/>
      <c r="Q63" s="55"/>
      <c r="R63" s="55"/>
      <c r="S63" s="55"/>
      <c r="T63" s="55"/>
      <c r="U63" s="55"/>
      <c r="V63" s="55"/>
      <c r="W63" s="55"/>
      <c r="X63" s="56"/>
      <c r="Z63" s="224" t="e">
        <f t="shared" si="7"/>
        <v>#REF!</v>
      </c>
      <c r="AA63" s="17"/>
      <c r="AB63" s="17"/>
      <c r="AC63" s="17"/>
      <c r="AE63" s="224" t="e">
        <f t="shared" si="8"/>
        <v>#REF!</v>
      </c>
      <c r="AF63" s="17"/>
      <c r="AG63" s="17"/>
      <c r="AH63" s="17"/>
    </row>
    <row r="64" spans="1:34" s="34" customFormat="1" x14ac:dyDescent="0.2">
      <c r="B64" s="38"/>
      <c r="C64" s="37" t="s">
        <v>85</v>
      </c>
      <c r="D64" s="191" t="e">
        <f>+#REF!*0.0421814/1000000</f>
        <v>#REF!</v>
      </c>
      <c r="E64" s="36"/>
      <c r="F64" s="191" t="e">
        <f>+#REF!*0.0421814/1000000</f>
        <v>#REF!</v>
      </c>
      <c r="G64" s="48"/>
      <c r="H64" s="162" t="e">
        <f>+#REF!*0.0421814/1000000</f>
        <v>#REF!</v>
      </c>
      <c r="I64" s="162" t="e">
        <f>+#REF!*0.0421814/1000000</f>
        <v>#REF!</v>
      </c>
      <c r="J64" s="178" t="e">
        <f>+#REF!*0.0421814/1000000</f>
        <v>#REF!</v>
      </c>
      <c r="K64" s="115" t="e">
        <f>+#REF!*0.0421814/1000000</f>
        <v>#REF!</v>
      </c>
      <c r="L64" s="162" t="e">
        <f>+#REF!*0.0421814/1000000</f>
        <v>#REF!</v>
      </c>
      <c r="M64" s="115" t="e">
        <f>+#REF!*0.0421814/1000000</f>
        <v>#REF!</v>
      </c>
      <c r="N64" s="115" t="e">
        <f>+#REF!*0.0421814/1000000</f>
        <v>#REF!</v>
      </c>
      <c r="O64" s="116" t="e">
        <f>+#REF!*0.0421814/1000000</f>
        <v>#REF!</v>
      </c>
      <c r="P64" s="49"/>
      <c r="Q64" s="55"/>
      <c r="R64" s="55"/>
      <c r="S64" s="55"/>
      <c r="T64" s="55"/>
      <c r="U64" s="55"/>
      <c r="V64" s="55"/>
      <c r="W64" s="55"/>
      <c r="X64" s="56"/>
      <c r="Z64" s="224" t="e">
        <f t="shared" si="7"/>
        <v>#REF!</v>
      </c>
      <c r="AA64" s="17"/>
      <c r="AB64" s="17"/>
      <c r="AC64" s="17"/>
      <c r="AE64" s="224" t="e">
        <f t="shared" si="8"/>
        <v>#REF!</v>
      </c>
      <c r="AF64" s="17"/>
      <c r="AG64" s="17"/>
      <c r="AH64" s="17"/>
    </row>
    <row r="65" spans="1:34" s="35" customFormat="1" ht="4.5" customHeight="1" x14ac:dyDescent="0.2">
      <c r="B65" s="71"/>
      <c r="C65" s="36"/>
      <c r="D65" s="191" t="e">
        <f>+#REF!*0.0421814/1000000</f>
        <v>#REF!</v>
      </c>
      <c r="E65" s="36"/>
      <c r="F65" s="191" t="e">
        <f>+#REF!*0.0421814/1000000</f>
        <v>#REF!</v>
      </c>
      <c r="G65" s="36"/>
      <c r="H65" s="169" t="e">
        <f>+#REF!*0.0421814/1000000</f>
        <v>#REF!</v>
      </c>
      <c r="I65" s="169" t="e">
        <f>+#REF!*0.0421814/1000000</f>
        <v>#REF!</v>
      </c>
      <c r="J65" s="186" t="e">
        <f>+#REF!*0.0421814/1000000</f>
        <v>#REF!</v>
      </c>
      <c r="K65" s="131" t="e">
        <f>+#REF!*0.0421814/1000000</f>
        <v>#REF!</v>
      </c>
      <c r="L65" s="169" t="e">
        <f>+#REF!*0.0421814/1000000</f>
        <v>#REF!</v>
      </c>
      <c r="M65" s="131" t="e">
        <f>+#REF!*0.0421814/1000000</f>
        <v>#REF!</v>
      </c>
      <c r="N65" s="131" t="e">
        <f>+#REF!*0.0421814/1000000</f>
        <v>#REF!</v>
      </c>
      <c r="O65" s="132" t="e">
        <f>+#REF!*0.0421814/1000000</f>
        <v>#REF!</v>
      </c>
      <c r="P65" s="72"/>
      <c r="Q65" s="73"/>
      <c r="R65" s="73"/>
      <c r="S65" s="73"/>
      <c r="T65" s="73"/>
      <c r="U65" s="73"/>
      <c r="V65" s="73"/>
      <c r="W65" s="73"/>
      <c r="X65" s="74"/>
      <c r="Z65" s="224"/>
      <c r="AA65" s="17"/>
      <c r="AB65" s="17"/>
      <c r="AC65" s="228"/>
      <c r="AE65" s="224"/>
      <c r="AF65" s="17"/>
      <c r="AG65" s="17"/>
      <c r="AH65" s="228"/>
    </row>
    <row r="66" spans="1:34" s="34" customFormat="1" ht="13.5" thickBot="1" x14ac:dyDescent="0.25">
      <c r="A66" s="35"/>
      <c r="B66" s="75"/>
      <c r="C66" s="76" t="s">
        <v>172</v>
      </c>
      <c r="D66" s="152" t="e">
        <f>+#REF!*0.0421814/1000000</f>
        <v>#REF!</v>
      </c>
      <c r="E66" s="77"/>
      <c r="F66" s="152" t="e">
        <f>+#REF!*0.0421814/1000000</f>
        <v>#REF!</v>
      </c>
      <c r="G66" s="48"/>
      <c r="H66" s="170" t="e">
        <f>+#REF!*0.0421814/1000000</f>
        <v>#REF!</v>
      </c>
      <c r="I66" s="170" t="e">
        <f>+#REF!*0.0421814/1000000</f>
        <v>#REF!</v>
      </c>
      <c r="J66" s="187" t="e">
        <f>+#REF!*0.0421814/1000000</f>
        <v>#REF!</v>
      </c>
      <c r="K66" s="133" t="e">
        <f>+#REF!*0.0421814/1000000</f>
        <v>#REF!</v>
      </c>
      <c r="L66" s="170" t="e">
        <f>+#REF!*0.0421814/1000000</f>
        <v>#REF!</v>
      </c>
      <c r="M66" s="133" t="e">
        <f>+#REF!*0.0421814/1000000</f>
        <v>#REF!</v>
      </c>
      <c r="N66" s="133" t="e">
        <f>+#REF!*0.0421814/1000000</f>
        <v>#REF!</v>
      </c>
      <c r="O66" s="134" t="e">
        <f>+#REF!*0.0421814/1000000</f>
        <v>#REF!</v>
      </c>
      <c r="P66" s="49">
        <f>SUM(P60:P65)</f>
        <v>0</v>
      </c>
      <c r="Q66" s="49">
        <f t="shared" ref="Q66:X66" si="9">SUM(Q60:Q65)</f>
        <v>0</v>
      </c>
      <c r="R66" s="49">
        <f t="shared" si="9"/>
        <v>0</v>
      </c>
      <c r="S66" s="49">
        <f t="shared" si="9"/>
        <v>0</v>
      </c>
      <c r="T66" s="49">
        <f t="shared" si="9"/>
        <v>0</v>
      </c>
      <c r="U66" s="49">
        <f t="shared" si="9"/>
        <v>0</v>
      </c>
      <c r="V66" s="49">
        <f t="shared" si="9"/>
        <v>0</v>
      </c>
      <c r="W66" s="49">
        <f t="shared" si="9"/>
        <v>0</v>
      </c>
      <c r="X66" s="50">
        <f t="shared" si="9"/>
        <v>0</v>
      </c>
      <c r="Z66" s="227" t="e">
        <f>(+I66+L66)/9*12</f>
        <v>#REF!</v>
      </c>
      <c r="AA66" s="227">
        <v>2.04</v>
      </c>
      <c r="AB66" s="227">
        <v>2.04</v>
      </c>
      <c r="AC66" s="227">
        <v>2.04</v>
      </c>
      <c r="AE66" s="227" t="e">
        <f>(+I66+M66)/9*12</f>
        <v>#REF!</v>
      </c>
      <c r="AF66" s="227"/>
      <c r="AG66" s="227"/>
      <c r="AH66" s="227"/>
    </row>
    <row r="67" spans="1:34" s="34" customFormat="1" ht="5.25" customHeight="1" thickTop="1" x14ac:dyDescent="0.2">
      <c r="B67" s="38"/>
      <c r="C67" s="37"/>
      <c r="D67" s="191" t="e">
        <f>+#REF!*0.0421814/1000000</f>
        <v>#REF!</v>
      </c>
      <c r="E67" s="36"/>
      <c r="F67" s="191" t="e">
        <f>+#REF!*0.0421814/1000000</f>
        <v>#REF!</v>
      </c>
      <c r="G67" s="36"/>
      <c r="H67" s="162" t="e">
        <f>+#REF!*0.0421814/1000000</f>
        <v>#REF!</v>
      </c>
      <c r="I67" s="162" t="e">
        <f>+#REF!*0.0421814/1000000</f>
        <v>#REF!</v>
      </c>
      <c r="J67" s="178" t="e">
        <f>+#REF!*0.0421814/1000000</f>
        <v>#REF!</v>
      </c>
      <c r="K67" s="115" t="e">
        <f>+#REF!*0.0421814/1000000</f>
        <v>#REF!</v>
      </c>
      <c r="L67" s="162" t="e">
        <f>+#REF!*0.0421814/1000000</f>
        <v>#REF!</v>
      </c>
      <c r="M67" s="115" t="e">
        <f>+#REF!*0.0421814/1000000</f>
        <v>#REF!</v>
      </c>
      <c r="N67" s="115" t="e">
        <f>+#REF!*0.0421814/1000000</f>
        <v>#REF!</v>
      </c>
      <c r="O67" s="116" t="e">
        <f>+#REF!*0.0421814/1000000</f>
        <v>#REF!</v>
      </c>
      <c r="P67" s="48"/>
      <c r="Q67" s="37"/>
      <c r="R67" s="37"/>
      <c r="S67" s="37"/>
      <c r="T67" s="37"/>
      <c r="U67" s="37"/>
      <c r="V67" s="37"/>
      <c r="W67" s="37"/>
      <c r="X67" s="39"/>
      <c r="Z67" s="217"/>
      <c r="AA67" s="229"/>
      <c r="AB67" s="217"/>
      <c r="AC67" s="217"/>
      <c r="AE67" s="217"/>
      <c r="AF67" s="229"/>
      <c r="AG67" s="217"/>
      <c r="AH67" s="217"/>
    </row>
    <row r="68" spans="1:34" s="34" customFormat="1" x14ac:dyDescent="0.2">
      <c r="B68" s="38"/>
      <c r="C68" s="36" t="s">
        <v>173</v>
      </c>
      <c r="D68" s="191" t="e">
        <f>+#REF!*0.0421814/1000000</f>
        <v>#REF!</v>
      </c>
      <c r="E68" s="36"/>
      <c r="F68" s="191" t="e">
        <f>+#REF!*0.0421814/1000000</f>
        <v>#REF!</v>
      </c>
      <c r="G68" s="48"/>
      <c r="H68" s="162" t="e">
        <f>+#REF!*0.0421814/1000000</f>
        <v>#REF!</v>
      </c>
      <c r="I68" s="162" t="e">
        <f>+#REF!*0.0421814/1000000</f>
        <v>#REF!</v>
      </c>
      <c r="J68" s="178" t="e">
        <f>+#REF!*0.0421814/1000000</f>
        <v>#REF!</v>
      </c>
      <c r="K68" s="115" t="e">
        <f>+#REF!*0.0421814/1000000</f>
        <v>#REF!</v>
      </c>
      <c r="L68" s="162" t="e">
        <f>+#REF!*0.0421814/1000000</f>
        <v>#REF!</v>
      </c>
      <c r="M68" s="115" t="e">
        <f>+#REF!*0.0421814/1000000</f>
        <v>#REF!</v>
      </c>
      <c r="N68" s="115" t="e">
        <f>+#REF!*0.0421814/1000000</f>
        <v>#REF!</v>
      </c>
      <c r="O68" s="116" t="e">
        <f>+#REF!*0.0421814/1000000</f>
        <v>#REF!</v>
      </c>
      <c r="P68" s="48"/>
      <c r="Q68" s="37"/>
      <c r="R68" s="37"/>
      <c r="S68" s="37"/>
      <c r="T68" s="37"/>
      <c r="U68" s="37"/>
      <c r="V68" s="37"/>
      <c r="W68" s="37"/>
      <c r="X68" s="39"/>
      <c r="Z68" s="224" t="e">
        <f t="shared" ref="Z68:Z73" si="10">(+I68+L68)/9*12</f>
        <v>#REF!</v>
      </c>
      <c r="AA68" s="18"/>
      <c r="AB68" s="17"/>
      <c r="AC68" s="17"/>
      <c r="AE68" s="224" t="e">
        <f t="shared" ref="AE68:AE73" si="11">(+I68+M68)/9*12</f>
        <v>#REF!</v>
      </c>
      <c r="AF68" s="18"/>
      <c r="AG68" s="17"/>
      <c r="AH68" s="17"/>
    </row>
    <row r="69" spans="1:34" s="34" customFormat="1" x14ac:dyDescent="0.2">
      <c r="B69" s="38"/>
      <c r="C69" s="36" t="s">
        <v>174</v>
      </c>
      <c r="D69" s="191" t="e">
        <f>+#REF!*0.0421814/1000000</f>
        <v>#REF!</v>
      </c>
      <c r="E69" s="36"/>
      <c r="F69" s="191" t="e">
        <f>+#REF!*0.0421814/1000000</f>
        <v>#REF!</v>
      </c>
      <c r="G69" s="48"/>
      <c r="H69" s="162" t="e">
        <f>+#REF!*0.0421814/1000000</f>
        <v>#REF!</v>
      </c>
      <c r="I69" s="162" t="e">
        <f>+#REF!*0.0421814/1000000</f>
        <v>#REF!</v>
      </c>
      <c r="J69" s="178" t="e">
        <f>+#REF!*0.0421814/1000000</f>
        <v>#REF!</v>
      </c>
      <c r="K69" s="115" t="e">
        <f>+#REF!*0.0421814/1000000</f>
        <v>#REF!</v>
      </c>
      <c r="L69" s="162" t="e">
        <f>+#REF!*0.0421814/1000000</f>
        <v>#REF!</v>
      </c>
      <c r="M69" s="115" t="e">
        <f>+#REF!*0.0421814/1000000</f>
        <v>#REF!</v>
      </c>
      <c r="N69" s="115" t="e">
        <f>+#REF!*0.0421814/1000000</f>
        <v>#REF!</v>
      </c>
      <c r="O69" s="116" t="e">
        <f>+#REF!*0.0421814/1000000</f>
        <v>#REF!</v>
      </c>
      <c r="P69" s="48"/>
      <c r="Q69" s="37"/>
      <c r="R69" s="37"/>
      <c r="S69" s="37"/>
      <c r="T69" s="37"/>
      <c r="U69" s="37"/>
      <c r="V69" s="37"/>
      <c r="W69" s="37"/>
      <c r="X69" s="39"/>
      <c r="Z69" s="224" t="e">
        <f t="shared" si="10"/>
        <v>#REF!</v>
      </c>
      <c r="AA69" s="17"/>
      <c r="AB69" s="17"/>
      <c r="AC69" s="17"/>
      <c r="AE69" s="224" t="e">
        <f t="shared" si="11"/>
        <v>#REF!</v>
      </c>
      <c r="AF69" s="17"/>
      <c r="AG69" s="17"/>
      <c r="AH69" s="17"/>
    </row>
    <row r="70" spans="1:34" s="34" customFormat="1" x14ac:dyDescent="0.2">
      <c r="B70" s="38"/>
      <c r="C70" s="91" t="s">
        <v>175</v>
      </c>
      <c r="D70" s="195" t="e">
        <f>+#REF!*0.0421814/1000000</f>
        <v>#REF!</v>
      </c>
      <c r="E70" s="36"/>
      <c r="F70" s="195" t="e">
        <f>+#REF!*0.0421814/1000000</f>
        <v>#REF!</v>
      </c>
      <c r="G70" s="48"/>
      <c r="H70" s="202" t="e">
        <f>+#REF!*0.0421814/1000000</f>
        <v>#REF!</v>
      </c>
      <c r="I70" s="162" t="e">
        <f>+#REF!*0.0421814/1000000</f>
        <v>#REF!</v>
      </c>
      <c r="J70" s="181" t="e">
        <f>+#REF!*0.0421814/1000000</f>
        <v>#REF!</v>
      </c>
      <c r="K70" s="203" t="e">
        <f>+#REF!*0.0421814/1000000</f>
        <v>#REF!</v>
      </c>
      <c r="L70" s="162" t="e">
        <f>+#REF!*0.0421814/1000000</f>
        <v>#REF!</v>
      </c>
      <c r="M70" s="203" t="e">
        <f>+#REF!*0.0421814/1000000</f>
        <v>#REF!</v>
      </c>
      <c r="N70" s="121" t="e">
        <f>+#REF!*0.0421814/1000000</f>
        <v>#REF!</v>
      </c>
      <c r="O70" s="122" t="e">
        <f>+#REF!*0.0421814/1000000</f>
        <v>#REF!</v>
      </c>
      <c r="P70" s="49"/>
      <c r="Q70" s="55"/>
      <c r="R70" s="55"/>
      <c r="S70" s="55"/>
      <c r="T70" s="55"/>
      <c r="U70" s="55"/>
      <c r="V70" s="55"/>
      <c r="W70" s="55"/>
      <c r="X70" s="56"/>
      <c r="Y70" s="37"/>
      <c r="Z70" s="224" t="e">
        <f t="shared" si="10"/>
        <v>#REF!</v>
      </c>
      <c r="AA70" s="217">
        <v>0.64</v>
      </c>
      <c r="AB70" s="217">
        <v>0.64</v>
      </c>
      <c r="AC70" s="217">
        <v>0.74</v>
      </c>
      <c r="AE70" s="224" t="e">
        <f t="shared" si="11"/>
        <v>#REF!</v>
      </c>
      <c r="AF70" s="217"/>
      <c r="AG70" s="217"/>
      <c r="AH70" s="217"/>
    </row>
    <row r="71" spans="1:34" s="34" customFormat="1" x14ac:dyDescent="0.2">
      <c r="B71" s="38"/>
      <c r="C71" s="36" t="s">
        <v>155</v>
      </c>
      <c r="D71" s="191" t="e">
        <f>+#REF!*0.0421814/1000000</f>
        <v>#REF!</v>
      </c>
      <c r="E71" s="36"/>
      <c r="F71" s="191" t="e">
        <f>+#REF!*0.0421814/1000000</f>
        <v>#REF!</v>
      </c>
      <c r="G71" s="48"/>
      <c r="H71" s="162" t="e">
        <f>+#REF!*0.0421814/1000000</f>
        <v>#REF!</v>
      </c>
      <c r="I71" s="162" t="e">
        <f>+#REF!*0.0421814/1000000</f>
        <v>#REF!</v>
      </c>
      <c r="J71" s="181" t="e">
        <f>+#REF!*0.0421814/1000000</f>
        <v>#REF!</v>
      </c>
      <c r="K71" s="121" t="e">
        <f>+#REF!*0.0421814/1000000</f>
        <v>#REF!</v>
      </c>
      <c r="L71" s="162" t="e">
        <f>+#REF!*0.0421814/1000000</f>
        <v>#REF!</v>
      </c>
      <c r="M71" s="34" t="e">
        <f>+#REF!*0.0421814/1000000</f>
        <v>#REF!</v>
      </c>
      <c r="N71" s="121" t="e">
        <f>+#REF!*0.0421814/1000000</f>
        <v>#REF!</v>
      </c>
      <c r="O71" s="122" t="e">
        <f>+#REF!*0.0421814/1000000</f>
        <v>#REF!</v>
      </c>
      <c r="P71" s="49"/>
      <c r="Q71" s="55"/>
      <c r="R71" s="55"/>
      <c r="S71" s="55"/>
      <c r="T71" s="55"/>
      <c r="U71" s="55"/>
      <c r="V71" s="55"/>
      <c r="W71" s="55"/>
      <c r="X71" s="56"/>
      <c r="Y71" s="37"/>
      <c r="Z71" s="224" t="e">
        <f t="shared" si="10"/>
        <v>#REF!</v>
      </c>
      <c r="AA71" s="217"/>
      <c r="AB71" s="217"/>
      <c r="AC71" s="217"/>
      <c r="AE71" s="224" t="e">
        <f t="shared" si="11"/>
        <v>#REF!</v>
      </c>
      <c r="AF71" s="217"/>
      <c r="AG71" s="217"/>
      <c r="AH71" s="217"/>
    </row>
    <row r="72" spans="1:34" s="34" customFormat="1" x14ac:dyDescent="0.2">
      <c r="B72" s="38"/>
      <c r="C72" s="36" t="s">
        <v>176</v>
      </c>
      <c r="D72" s="191" t="e">
        <f>+#REF!*0.0421814/1000000</f>
        <v>#REF!</v>
      </c>
      <c r="E72" s="36"/>
      <c r="F72" s="191" t="e">
        <f>+#REF!*0.0421814/1000000</f>
        <v>#REF!</v>
      </c>
      <c r="G72" s="48"/>
      <c r="H72" s="162" t="e">
        <f>+#REF!*0.0421814/1000000</f>
        <v>#REF!</v>
      </c>
      <c r="I72" s="162" t="e">
        <f>+#REF!*0.0421814/1000000</f>
        <v>#REF!</v>
      </c>
      <c r="J72" s="181" t="e">
        <f>+#REF!*0.0421814/1000000</f>
        <v>#REF!</v>
      </c>
      <c r="K72" s="121" t="e">
        <f>+#REF!*0.0421814/1000000</f>
        <v>#REF!</v>
      </c>
      <c r="L72" s="162" t="e">
        <f>+#REF!*0.0421814/1000000</f>
        <v>#REF!</v>
      </c>
      <c r="M72" s="121" t="e">
        <f>+#REF!*0.0421814/1000000</f>
        <v>#REF!</v>
      </c>
      <c r="N72" s="121" t="e">
        <f>+#REF!*0.0421814/1000000</f>
        <v>#REF!</v>
      </c>
      <c r="O72" s="122" t="e">
        <f>+#REF!*0.0421814/1000000</f>
        <v>#REF!</v>
      </c>
      <c r="P72" s="49"/>
      <c r="Q72" s="55"/>
      <c r="R72" s="55"/>
      <c r="S72" s="55"/>
      <c r="T72" s="55"/>
      <c r="U72" s="55"/>
      <c r="V72" s="55"/>
      <c r="W72" s="55"/>
      <c r="X72" s="56"/>
      <c r="Y72" s="37"/>
      <c r="Z72" s="224" t="e">
        <f t="shared" si="10"/>
        <v>#REF!</v>
      </c>
      <c r="AA72" s="217">
        <v>0.5</v>
      </c>
      <c r="AB72" s="217">
        <v>0.54</v>
      </c>
      <c r="AC72" s="217">
        <v>0.5</v>
      </c>
      <c r="AE72" s="224" t="e">
        <f t="shared" si="11"/>
        <v>#REF!</v>
      </c>
      <c r="AF72" s="217"/>
      <c r="AG72" s="217"/>
      <c r="AH72" s="217"/>
    </row>
    <row r="73" spans="1:34" s="4" customFormat="1" x14ac:dyDescent="0.2">
      <c r="B73" s="90"/>
      <c r="C73" s="84" t="s">
        <v>177</v>
      </c>
      <c r="D73" s="195" t="e">
        <f>+#REF!*0.0421814/1000000</f>
        <v>#REF!</v>
      </c>
      <c r="E73" s="91"/>
      <c r="F73" s="195" t="e">
        <f>+#REF!*0.0421814/1000000</f>
        <v>#REF!</v>
      </c>
      <c r="G73" s="92"/>
      <c r="H73" s="202" t="e">
        <f>+#REF!*0.0421814/1000000</f>
        <v>#REF!</v>
      </c>
      <c r="I73" s="162" t="e">
        <f>+#REF!*0.0421814/1000000</f>
        <v>#REF!</v>
      </c>
      <c r="J73" s="188" t="e">
        <f>+#REF!*0.0421814/1000000</f>
        <v>#REF!</v>
      </c>
      <c r="K73" s="135" t="e">
        <f>+#REF!*0.0421814/1000000</f>
        <v>#REF!</v>
      </c>
      <c r="L73" s="162" t="e">
        <f>+#REF!*0.0421814/1000000</f>
        <v>#REF!</v>
      </c>
      <c r="M73" s="135" t="e">
        <f>+#REF!*0.0421814/1000000</f>
        <v>#REF!</v>
      </c>
      <c r="N73" s="135" t="e">
        <f>+#REF!*0.0421814/1000000</f>
        <v>#REF!</v>
      </c>
      <c r="O73" s="136" t="e">
        <f>+#REF!*0.0421814/1000000</f>
        <v>#REF!</v>
      </c>
      <c r="P73" s="108"/>
      <c r="Q73" s="93"/>
      <c r="R73" s="93"/>
      <c r="S73" s="93"/>
      <c r="T73" s="93"/>
      <c r="U73" s="93"/>
      <c r="V73" s="93"/>
      <c r="W73" s="93"/>
      <c r="X73" s="94"/>
      <c r="Z73" s="224" t="e">
        <f t="shared" si="10"/>
        <v>#REF!</v>
      </c>
      <c r="AA73" s="217">
        <v>0.5</v>
      </c>
      <c r="AB73" s="217">
        <v>0.54</v>
      </c>
      <c r="AC73" s="217">
        <v>0.5</v>
      </c>
      <c r="AE73" s="224" t="e">
        <f t="shared" si="11"/>
        <v>#REF!</v>
      </c>
      <c r="AF73" s="217"/>
      <c r="AG73" s="217"/>
      <c r="AH73" s="217"/>
    </row>
    <row r="74" spans="1:34" s="34" customFormat="1" ht="15.75" thickBot="1" x14ac:dyDescent="0.25">
      <c r="A74" s="60"/>
      <c r="B74" s="42" t="s">
        <v>170</v>
      </c>
      <c r="C74" s="51"/>
      <c r="D74" s="150" t="e">
        <f>+#REF!*0.0421814/1000000</f>
        <v>#REF!</v>
      </c>
      <c r="E74" s="35"/>
      <c r="F74" s="150" t="e">
        <f>+#REF!*0.0421814/1000000</f>
        <v>#REF!</v>
      </c>
      <c r="G74" s="41"/>
      <c r="H74" s="165" t="e">
        <f>+#REF!*0.0421814/1000000</f>
        <v>#REF!</v>
      </c>
      <c r="I74" s="165" t="e">
        <f>+#REF!*0.0421814/1000000</f>
        <v>#REF!</v>
      </c>
      <c r="J74" s="189" t="e">
        <f>+#REF!*0.0421814/1000000</f>
        <v>#REF!</v>
      </c>
      <c r="K74" s="137" t="e">
        <f>+#REF!*0.0421814/1000000</f>
        <v>#REF!</v>
      </c>
      <c r="L74" s="165" t="e">
        <f>+#REF!*0.0421814/1000000</f>
        <v>#REF!</v>
      </c>
      <c r="M74" s="137" t="e">
        <f>+#REF!*0.0421814/1000000</f>
        <v>#REF!</v>
      </c>
      <c r="N74" s="137" t="e">
        <f>+#REF!*0.0421814/1000000</f>
        <v>#REF!</v>
      </c>
      <c r="O74" s="138" t="e">
        <f>+#REF!*0.0421814/1000000</f>
        <v>#REF!</v>
      </c>
      <c r="P74" s="123" t="e">
        <f t="shared" ref="P74:X74" si="12">P55+P66</f>
        <v>#REF!</v>
      </c>
      <c r="Q74" s="123" t="e">
        <f t="shared" si="12"/>
        <v>#REF!</v>
      </c>
      <c r="R74" s="123" t="e">
        <f t="shared" si="12"/>
        <v>#REF!</v>
      </c>
      <c r="S74" s="123" t="e">
        <f t="shared" si="12"/>
        <v>#REF!</v>
      </c>
      <c r="T74" s="123" t="e">
        <f t="shared" si="12"/>
        <v>#REF!</v>
      </c>
      <c r="U74" s="123" t="e">
        <f t="shared" si="12"/>
        <v>#REF!</v>
      </c>
      <c r="V74" s="123" t="e">
        <f t="shared" si="12"/>
        <v>#REF!</v>
      </c>
      <c r="W74" s="123" t="e">
        <f t="shared" si="12"/>
        <v>#REF!</v>
      </c>
      <c r="X74" s="142" t="e">
        <f t="shared" si="12"/>
        <v>#REF!</v>
      </c>
      <c r="Z74" s="226" t="e">
        <f>(+I74+L74)/9*12</f>
        <v>#REF!</v>
      </c>
      <c r="AA74" s="227">
        <f>SUM(AA68:AA73)+AA66</f>
        <v>3.68</v>
      </c>
      <c r="AB74" s="227">
        <f t="shared" ref="AB74:AC74" si="13">SUM(AB68:AB73)+AB66</f>
        <v>3.7600000000000002</v>
      </c>
      <c r="AC74" s="227">
        <f t="shared" si="13"/>
        <v>3.7800000000000002</v>
      </c>
      <c r="AE74" s="226" t="e">
        <f>(+I74+M74)/9*12</f>
        <v>#REF!</v>
      </c>
      <c r="AF74" s="227">
        <v>3.7</v>
      </c>
      <c r="AG74" s="227">
        <v>3.8</v>
      </c>
      <c r="AH74" s="227">
        <v>3.8</v>
      </c>
    </row>
    <row r="75" spans="1:34" s="34" customFormat="1" ht="8.25" customHeight="1" thickTop="1" x14ac:dyDescent="0.2">
      <c r="B75" s="206"/>
      <c r="D75" s="208" t="e">
        <f>+#REF!*0.0421814/1000000</f>
        <v>#REF!</v>
      </c>
      <c r="E75" s="35"/>
      <c r="F75" s="208" t="e">
        <f>+#REF!*0.0421814/1000000</f>
        <v>#REF!</v>
      </c>
      <c r="G75" s="48"/>
      <c r="H75" s="205" t="e">
        <f>+#REF!*0.0421814/1000000</f>
        <v>#REF!</v>
      </c>
      <c r="I75" s="162" t="e">
        <f>+#REF!*0.0421814/1000000</f>
        <v>#REF!</v>
      </c>
      <c r="J75" s="178" t="e">
        <f>+#REF!*0.0421814/1000000</f>
        <v>#REF!</v>
      </c>
      <c r="K75" s="115" t="e">
        <f>+#REF!*0.0421814/1000000</f>
        <v>#REF!</v>
      </c>
      <c r="L75" s="162" t="e">
        <f>+#REF!*0.0421814/1000000</f>
        <v>#REF!</v>
      </c>
      <c r="M75" s="115" t="e">
        <f>+#REF!*0.0421814/1000000</f>
        <v>#REF!</v>
      </c>
      <c r="N75" s="115" t="e">
        <f>+#REF!*0.0421814/1000000</f>
        <v>#REF!</v>
      </c>
      <c r="O75" s="116" t="e">
        <f>+#REF!*0.0421814/1000000</f>
        <v>#REF!</v>
      </c>
      <c r="P75" s="48"/>
      <c r="Q75" s="37"/>
      <c r="R75" s="37"/>
      <c r="S75" s="37"/>
      <c r="T75" s="37"/>
      <c r="U75" s="37"/>
      <c r="V75" s="37"/>
      <c r="W75" s="37"/>
      <c r="X75" s="39"/>
      <c r="Z75" s="224"/>
      <c r="AA75" s="217"/>
      <c r="AB75" s="217"/>
      <c r="AC75" s="217"/>
      <c r="AE75" s="224"/>
      <c r="AF75" s="217"/>
      <c r="AG75" s="217"/>
      <c r="AH75" s="217"/>
    </row>
    <row r="76" spans="1:34" s="34" customFormat="1" ht="15.75" thickBot="1" x14ac:dyDescent="0.25">
      <c r="A76" s="60" t="s">
        <v>178</v>
      </c>
      <c r="B76" s="51"/>
      <c r="C76" s="51"/>
      <c r="D76" s="153" t="e">
        <f>+#REF!*0.0421814/1000000</f>
        <v>#REF!</v>
      </c>
      <c r="E76" s="35"/>
      <c r="F76" s="153" t="e">
        <f>+#REF!*0.0421814/1000000</f>
        <v>#REF!</v>
      </c>
      <c r="G76" s="78"/>
      <c r="H76" s="171" t="e">
        <f>+#REF!*0.0421814/1000000</f>
        <v>#REF!</v>
      </c>
      <c r="I76" s="171" t="e">
        <f>+#REF!*0.0421814/1000000</f>
        <v>#REF!</v>
      </c>
      <c r="J76" s="190" t="e">
        <f>+#REF!*0.0421814/1000000</f>
        <v>#REF!</v>
      </c>
      <c r="K76" s="139" t="e">
        <f>+#REF!*0.0421814/1000000</f>
        <v>#REF!</v>
      </c>
      <c r="L76" s="171" t="e">
        <f>+#REF!*0.0421814/1000000</f>
        <v>#REF!</v>
      </c>
      <c r="M76" s="139" t="e">
        <f>+#REF!*0.0421814/1000000</f>
        <v>#REF!</v>
      </c>
      <c r="N76" s="139" t="e">
        <f>+#REF!*0.0421814/1000000</f>
        <v>#REF!</v>
      </c>
      <c r="O76" s="140" t="e">
        <f>+#REF!*0.0421814/1000000</f>
        <v>#REF!</v>
      </c>
      <c r="P76" s="79" t="e">
        <f t="shared" ref="P76:X76" si="14">P55-P74</f>
        <v>#REF!</v>
      </c>
      <c r="Q76" s="79" t="e">
        <f t="shared" si="14"/>
        <v>#REF!</v>
      </c>
      <c r="R76" s="79" t="e">
        <f t="shared" si="14"/>
        <v>#REF!</v>
      </c>
      <c r="S76" s="79" t="e">
        <f t="shared" si="14"/>
        <v>#REF!</v>
      </c>
      <c r="T76" s="79" t="e">
        <f t="shared" si="14"/>
        <v>#REF!</v>
      </c>
      <c r="U76" s="79" t="e">
        <f t="shared" si="14"/>
        <v>#REF!</v>
      </c>
      <c r="V76" s="79" t="e">
        <f t="shared" si="14"/>
        <v>#REF!</v>
      </c>
      <c r="W76" s="79" t="e">
        <f t="shared" si="14"/>
        <v>#REF!</v>
      </c>
      <c r="X76" s="80" t="e">
        <f t="shared" si="14"/>
        <v>#REF!</v>
      </c>
      <c r="Z76" s="230" t="e">
        <f>+Z53+Z74</f>
        <v>#REF!</v>
      </c>
      <c r="AA76" s="230">
        <f t="shared" ref="AA76:AC76" si="15">+AA53+AA74</f>
        <v>20.279999999999998</v>
      </c>
      <c r="AB76" s="230">
        <f t="shared" si="15"/>
        <v>20.860000000000003</v>
      </c>
      <c r="AC76" s="230">
        <f t="shared" si="15"/>
        <v>21.380000000000003</v>
      </c>
      <c r="AE76" s="230" t="e">
        <f>+AE53+AE74</f>
        <v>#REF!</v>
      </c>
      <c r="AF76" s="230">
        <f t="shared" ref="AF76:AH76" si="16">+AF53+AF74</f>
        <v>19</v>
      </c>
      <c r="AG76" s="230">
        <f t="shared" si="16"/>
        <v>20.100000000000001</v>
      </c>
      <c r="AH76" s="230">
        <f t="shared" si="16"/>
        <v>20.900000000000002</v>
      </c>
    </row>
    <row r="77" spans="1:34" s="34" customFormat="1" ht="19.5" customHeight="1" thickTop="1" x14ac:dyDescent="0.2">
      <c r="B77" s="206" t="s">
        <v>219</v>
      </c>
      <c r="D77" s="208" t="e">
        <f>+#REF!*0.0421814/1000000</f>
        <v>#REF!</v>
      </c>
      <c r="E77" s="35"/>
      <c r="F77" s="208" t="e">
        <f>+#REF!*0.0421814/1000000</f>
        <v>#REF!</v>
      </c>
      <c r="G77" s="36"/>
      <c r="H77" s="121"/>
      <c r="I77" s="121"/>
      <c r="J77" s="121"/>
      <c r="K77" s="121"/>
      <c r="L77" s="121"/>
      <c r="M77" s="121"/>
      <c r="N77" s="121"/>
      <c r="O77" s="141"/>
      <c r="P77" s="81"/>
      <c r="Q77" s="37"/>
      <c r="R77" s="37"/>
      <c r="S77" s="37"/>
      <c r="T77" s="37"/>
      <c r="U77" s="37"/>
      <c r="V77" s="37"/>
      <c r="W77" s="37"/>
      <c r="X77" s="82"/>
      <c r="Z77" s="25"/>
      <c r="AA77" s="17"/>
      <c r="AB77" s="17"/>
      <c r="AC77" s="17"/>
      <c r="AE77" s="25"/>
      <c r="AF77" s="17"/>
      <c r="AG77" s="17"/>
      <c r="AH77" s="17"/>
    </row>
    <row r="78" spans="1:34" s="34" customFormat="1" x14ac:dyDescent="0.2">
      <c r="B78" s="34" t="s">
        <v>179</v>
      </c>
      <c r="D78" s="191" t="e">
        <f>+#REF!*0.0421814/1000000</f>
        <v>#REF!</v>
      </c>
      <c r="E78" s="35"/>
      <c r="F78" s="191" t="e">
        <f>+#REF!*0.0421814/1000000</f>
        <v>#REF!</v>
      </c>
      <c r="G78" s="36"/>
      <c r="H78" s="121"/>
      <c r="I78" s="121"/>
      <c r="J78" s="121"/>
      <c r="K78" s="121"/>
      <c r="L78" s="121"/>
      <c r="M78" s="121"/>
      <c r="N78" s="121"/>
      <c r="O78" s="121"/>
      <c r="P78" s="63"/>
      <c r="Q78" s="37"/>
      <c r="R78" s="37"/>
      <c r="S78" s="37"/>
      <c r="T78" s="37"/>
      <c r="U78" s="37"/>
      <c r="V78" s="37"/>
      <c r="W78" s="201"/>
      <c r="X78" s="37"/>
      <c r="Z78" s="25" t="s">
        <v>234</v>
      </c>
      <c r="AA78" s="231" t="e">
        <f>(+AA76-Z76)/Z76</f>
        <v>#REF!</v>
      </c>
      <c r="AB78" s="231" t="e">
        <f>(+AB76-Z76)/Z76</f>
        <v>#REF!</v>
      </c>
      <c r="AC78" s="231" t="e">
        <f>(+AC76-Z76)/Z76</f>
        <v>#REF!</v>
      </c>
      <c r="AE78" s="25" t="s">
        <v>234</v>
      </c>
      <c r="AF78" s="231" t="e">
        <f>(+AF76-AE76)/AE76</f>
        <v>#REF!</v>
      </c>
      <c r="AG78" s="231" t="e">
        <f>(+AG76-AE76)/AE76</f>
        <v>#REF!</v>
      </c>
      <c r="AH78" s="231" t="e">
        <f>(+AH76-AE76)/AE76</f>
        <v>#REF!</v>
      </c>
    </row>
    <row r="79" spans="1:34" s="34" customFormat="1" x14ac:dyDescent="0.2">
      <c r="B79" s="34" t="s">
        <v>180</v>
      </c>
      <c r="D79" s="191" t="e">
        <f>+#REF!*0.0421814/1000000</f>
        <v>#REF!</v>
      </c>
      <c r="E79" s="35"/>
      <c r="F79" s="191" t="e">
        <f>+#REF!*0.0421814/1000000</f>
        <v>#REF!</v>
      </c>
      <c r="G79" s="48"/>
      <c r="H79" s="121"/>
      <c r="I79" s="63"/>
      <c r="J79" s="115"/>
      <c r="K79" s="115"/>
      <c r="L79" s="121"/>
      <c r="M79" s="115"/>
      <c r="N79" s="121"/>
      <c r="O79" s="121"/>
      <c r="P79" s="63"/>
      <c r="Q79" s="37"/>
      <c r="R79" s="37"/>
      <c r="S79" s="37"/>
      <c r="T79" s="37"/>
      <c r="U79" s="37"/>
      <c r="V79" s="37"/>
      <c r="W79" s="37"/>
      <c r="X79" s="37"/>
      <c r="Z79" s="25" t="s">
        <v>235</v>
      </c>
      <c r="AA79" s="231" t="e">
        <f>(+AA76-Z76)/Z76</f>
        <v>#REF!</v>
      </c>
      <c r="AB79" s="231">
        <f>(+AB76-AA76)/AA76</f>
        <v>2.8599605522682717E-2</v>
      </c>
      <c r="AC79" s="231">
        <f>(+AC76-AB76)/AB76</f>
        <v>2.4928092042185979E-2</v>
      </c>
      <c r="AE79" s="25" t="s">
        <v>235</v>
      </c>
      <c r="AF79" s="231" t="e">
        <f>(+AF76-AE76)/AE76</f>
        <v>#REF!</v>
      </c>
      <c r="AG79" s="231">
        <f>(+AG76-AF76)/AF76</f>
        <v>5.7894736842105339E-2</v>
      </c>
      <c r="AH79" s="231">
        <f>(+AH76-AG76)/AG76</f>
        <v>3.9800995024875656E-2</v>
      </c>
    </row>
    <row r="80" spans="1:34" s="34" customFormat="1" x14ac:dyDescent="0.2">
      <c r="B80" s="34" t="s">
        <v>181</v>
      </c>
      <c r="D80" s="191" t="e">
        <f>+#REF!*0.0421814/1000000</f>
        <v>#REF!</v>
      </c>
      <c r="E80" s="35"/>
      <c r="F80" s="191" t="e">
        <f>+#REF!*0.0421814/1000000</f>
        <v>#REF!</v>
      </c>
      <c r="G80" s="36"/>
      <c r="H80" s="121"/>
      <c r="I80" s="63"/>
      <c r="J80" s="121"/>
      <c r="K80" s="121"/>
      <c r="L80" s="121"/>
      <c r="M80" s="121"/>
      <c r="N80" s="121"/>
      <c r="O80" s="121"/>
      <c r="P80" s="37"/>
      <c r="Q80" s="37"/>
      <c r="R80" s="37"/>
      <c r="S80" s="37"/>
      <c r="T80" s="37"/>
      <c r="U80" s="37"/>
      <c r="V80" s="37"/>
      <c r="W80" s="37"/>
      <c r="X80" s="37"/>
      <c r="Z80" s="215"/>
      <c r="AA80" s="17"/>
      <c r="AB80" s="219"/>
      <c r="AC80" s="219"/>
      <c r="AE80" s="215"/>
      <c r="AF80" s="17"/>
      <c r="AG80" s="219"/>
      <c r="AH80" s="219"/>
    </row>
    <row r="81" spans="1:34" s="34" customFormat="1" ht="15" customHeight="1" x14ac:dyDescent="0.2">
      <c r="B81" s="34" t="s">
        <v>182</v>
      </c>
      <c r="D81" s="191" t="e">
        <f>+#REF!*0.0421814/1000000</f>
        <v>#REF!</v>
      </c>
      <c r="E81" s="35"/>
      <c r="F81" s="191" t="e">
        <f>+#REF!*0.0421814/1000000</f>
        <v>#REF!</v>
      </c>
      <c r="G81" s="36"/>
      <c r="H81" s="63"/>
      <c r="I81" s="63"/>
      <c r="J81" s="63"/>
      <c r="K81" s="63"/>
      <c r="L81" s="63"/>
      <c r="M81" s="63"/>
      <c r="N81" s="63"/>
      <c r="O81" s="63"/>
      <c r="P81" s="37"/>
      <c r="Q81" s="37"/>
      <c r="R81" s="37"/>
      <c r="S81" s="37"/>
      <c r="T81" s="37"/>
      <c r="U81" s="37"/>
      <c r="V81" s="37"/>
      <c r="W81" s="37"/>
      <c r="X81" s="37"/>
      <c r="Z81" s="215"/>
      <c r="AA81" s="17"/>
      <c r="AB81" s="219"/>
      <c r="AC81" s="219"/>
      <c r="AE81" s="215"/>
      <c r="AF81" s="17"/>
      <c r="AG81" s="219"/>
      <c r="AH81" s="219"/>
    </row>
    <row r="82" spans="1:34" s="4" customFormat="1" x14ac:dyDescent="0.2">
      <c r="B82" s="4" t="s">
        <v>212</v>
      </c>
      <c r="D82" s="196" t="e">
        <f>+#REF!*0.0421814/1000000</f>
        <v>#REF!</v>
      </c>
      <c r="E82" s="95"/>
      <c r="F82" s="196" t="e">
        <f>+#REF!*0.0421814/1000000</f>
        <v>#REF!</v>
      </c>
      <c r="G82" s="96"/>
      <c r="H82" s="97"/>
      <c r="I82" s="97"/>
      <c r="Z82" s="215"/>
      <c r="AA82" s="17"/>
      <c r="AB82" s="219"/>
      <c r="AC82" s="221"/>
      <c r="AE82" s="215"/>
      <c r="AF82" s="17"/>
      <c r="AG82" s="219"/>
      <c r="AH82" s="221"/>
    </row>
    <row r="83" spans="1:34" s="34" customFormat="1" ht="15.75" thickBot="1" x14ac:dyDescent="0.25">
      <c r="A83" s="60" t="s">
        <v>183</v>
      </c>
      <c r="B83" s="51"/>
      <c r="C83" s="51"/>
      <c r="D83" s="154" t="e">
        <f>+#REF!*0.0421814/1000000</f>
        <v>#REF!</v>
      </c>
      <c r="E83" s="35"/>
      <c r="F83" s="154" t="e">
        <f>+#REF!*0.0421814/1000000</f>
        <v>#REF!</v>
      </c>
      <c r="G83" s="83"/>
      <c r="H83" s="37"/>
      <c r="I83" s="37"/>
      <c r="Z83" s="215"/>
      <c r="AA83" s="17"/>
      <c r="AB83" s="219"/>
      <c r="AC83" s="219"/>
      <c r="AE83" s="215"/>
      <c r="AF83" s="17"/>
      <c r="AG83" s="219"/>
      <c r="AH83" s="219"/>
    </row>
    <row r="84" spans="1:34" ht="13.5" thickTop="1" x14ac:dyDescent="0.2">
      <c r="C84" s="199" t="s">
        <v>0</v>
      </c>
      <c r="D84" s="200" t="e">
        <f>+#REF!*0.0421814/1000000</f>
        <v>#REF!</v>
      </c>
      <c r="F84" s="216" t="e">
        <f>+#REF!*0.0421814/1000000</f>
        <v>#REF!</v>
      </c>
      <c r="Z84" s="215"/>
      <c r="AE84" s="215"/>
    </row>
    <row r="85" spans="1:34" x14ac:dyDescent="0.2">
      <c r="B85" s="206" t="s">
        <v>220</v>
      </c>
      <c r="D85" s="10" t="e">
        <f>+#REF!*0.0421814/1000000</f>
        <v>#REF!</v>
      </c>
      <c r="F85" s="10" t="e">
        <f>+#REF!*0.0421814/1000000</f>
        <v>#REF!</v>
      </c>
      <c r="Z85" s="215"/>
      <c r="AE85" s="215"/>
    </row>
    <row r="86" spans="1:34" x14ac:dyDescent="0.2">
      <c r="C86" s="206" t="s">
        <v>221</v>
      </c>
      <c r="D86" s="207" t="e">
        <f>+#REF!*0.0421814/1000000</f>
        <v>#REF!</v>
      </c>
      <c r="F86" s="207" t="e">
        <f>+#REF!*0.0421814/1000000</f>
        <v>#REF!</v>
      </c>
      <c r="Z86" s="215"/>
      <c r="AE86" s="215"/>
    </row>
    <row r="87" spans="1:34" x14ac:dyDescent="0.2">
      <c r="C87" s="206" t="s">
        <v>215</v>
      </c>
      <c r="D87" s="207" t="e">
        <f>+#REF!*0.0421814/1000000</f>
        <v>#REF!</v>
      </c>
      <c r="F87" s="207" t="e">
        <f>+#REF!*0.0421814/1000000</f>
        <v>#REF!</v>
      </c>
      <c r="Z87" s="215"/>
      <c r="AE87" s="215"/>
    </row>
    <row r="88" spans="1:34" x14ac:dyDescent="0.2">
      <c r="C88" s="206" t="s">
        <v>218</v>
      </c>
      <c r="D88" s="207" t="e">
        <f>+#REF!*0.0421814/1000000</f>
        <v>#REF!</v>
      </c>
      <c r="F88" s="207" t="e">
        <f>+#REF!*0.0421814/1000000</f>
        <v>#REF!</v>
      </c>
      <c r="H88" s="1"/>
      <c r="Z88" s="215"/>
      <c r="AE88" s="215"/>
    </row>
    <row r="89" spans="1:34" x14ac:dyDescent="0.2">
      <c r="C89" s="206" t="s">
        <v>217</v>
      </c>
      <c r="D89" s="207" t="e">
        <f>+#REF!*0.0421814/1000000</f>
        <v>#REF!</v>
      </c>
      <c r="F89" s="207" t="e">
        <f>+#REF!*0.0421814/1000000</f>
        <v>#REF!</v>
      </c>
      <c r="Z89" s="215"/>
      <c r="AE89" s="215"/>
    </row>
    <row r="90" spans="1:34" x14ac:dyDescent="0.2">
      <c r="C90" s="206" t="s">
        <v>229</v>
      </c>
      <c r="D90" s="207" t="e">
        <f>+#REF!*0.0421814/1000000</f>
        <v>#REF!</v>
      </c>
      <c r="F90" s="207" t="e">
        <f>+#REF!*0.0421814/1000000</f>
        <v>#REF!</v>
      </c>
      <c r="Z90" s="215"/>
      <c r="AE90" s="215"/>
    </row>
    <row r="91" spans="1:34" ht="9.75" customHeight="1" x14ac:dyDescent="0.2">
      <c r="D91" s="10" t="e">
        <f>+#REF!*0.0421814/1000000</f>
        <v>#REF!</v>
      </c>
      <c r="F91" s="10" t="e">
        <f>+#REF!*0.0421814/1000000</f>
        <v>#REF!</v>
      </c>
    </row>
    <row r="92" spans="1:34" ht="16.5" customHeight="1" thickBot="1" x14ac:dyDescent="0.25">
      <c r="C92" s="212" t="s">
        <v>150</v>
      </c>
      <c r="D92" s="214" t="e">
        <f>+#REF!*0.0421814/1000000</f>
        <v>#REF!</v>
      </c>
      <c r="E92" s="213"/>
      <c r="F92" s="214" t="e">
        <f>+#REF!*0.0421814/1000000</f>
        <v>#REF!</v>
      </c>
    </row>
    <row r="93" spans="1:34" ht="13.5" thickTop="1" x14ac:dyDescent="0.2"/>
  </sheetData>
  <mergeCells count="4">
    <mergeCell ref="D6:F6"/>
    <mergeCell ref="H8:O8"/>
    <mergeCell ref="H9:O9"/>
    <mergeCell ref="P9:X9"/>
  </mergeCells>
  <pageMargins left="0.17" right="0.23622047244094499" top="0.16" bottom="0.17" header="0.14000000000000001" footer="0.15748031496063"/>
  <pageSetup paperSize="9" scale="50" orientation="landscape" r:id="rId1"/>
  <headerFooter alignWithMargins="0">
    <oddFooter xml:space="preserve">&amp;R&amp;10&amp;D_
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36CF6-7701-44F3-B971-79FA8CFABC08}">
  <sheetPr codeName="Sheet37">
    <tabColor rgb="FFFFA3A5"/>
  </sheetPr>
  <dimension ref="A1:AH93"/>
  <sheetViews>
    <sheetView zoomScale="80" zoomScaleNormal="80" workbookViewId="0">
      <pane xSplit="3" ySplit="11" topLeftCell="G48" activePane="bottomRight" state="frozen"/>
      <selection activeCell="H64" sqref="H64"/>
      <selection pane="topRight" activeCell="H64" sqref="H64"/>
      <selection pane="bottomLeft" activeCell="H64" sqref="H64"/>
      <selection pane="bottomRight" activeCell="H64" sqref="H64"/>
    </sheetView>
  </sheetViews>
  <sheetFormatPr defaultRowHeight="12.75" x14ac:dyDescent="0.2"/>
  <cols>
    <col min="1" max="1" width="1.8984375" style="1" customWidth="1"/>
    <col min="2" max="2" width="1.296875" style="1" customWidth="1"/>
    <col min="3" max="3" width="47.5" style="1" customWidth="1"/>
    <col min="4" max="4" width="15.8984375" style="10" hidden="1" customWidth="1"/>
    <col min="5" max="5" width="0.69921875" style="11" customWidth="1"/>
    <col min="6" max="6" width="15.09765625" style="10" customWidth="1"/>
    <col min="7" max="7" width="0.5" style="12" customWidth="1"/>
    <col min="8" max="9" width="9.19921875" style="10" customWidth="1"/>
    <col min="10" max="11" width="8.19921875" style="1" customWidth="1"/>
    <col min="12" max="12" width="13" style="1" customWidth="1"/>
    <col min="13" max="15" width="9.3984375" style="1" customWidth="1"/>
    <col min="16" max="16" width="12.796875" style="1" hidden="1" customWidth="1"/>
    <col min="17" max="18" width="14.5" style="1" hidden="1" customWidth="1"/>
    <col min="19" max="20" width="12.5" style="1" hidden="1" customWidth="1"/>
    <col min="21" max="21" width="14.296875" style="1" hidden="1" customWidth="1"/>
    <col min="22" max="22" width="15.19921875" style="1" hidden="1" customWidth="1"/>
    <col min="23" max="23" width="15" style="1" hidden="1" customWidth="1"/>
    <col min="24" max="24" width="12.19921875" style="1" hidden="1" customWidth="1"/>
    <col min="25" max="25" width="1" style="1" customWidth="1"/>
    <col min="26" max="26" width="17" style="1" customWidth="1"/>
    <col min="27" max="29" width="6.19921875" style="17" customWidth="1"/>
    <col min="30" max="30" width="2.296875" style="1" customWidth="1"/>
    <col min="31" max="31" width="16.8984375" style="1" customWidth="1"/>
    <col min="32" max="34" width="6.19921875" style="17" customWidth="1"/>
    <col min="35" max="16384" width="8.796875" style="1"/>
  </cols>
  <sheetData>
    <row r="1" spans="1:34" ht="14.25" x14ac:dyDescent="0.2">
      <c r="A1" s="26" t="s">
        <v>156</v>
      </c>
      <c r="X1" s="9"/>
    </row>
    <row r="2" spans="1:34" ht="15" x14ac:dyDescent="0.2">
      <c r="A2" s="27" t="s">
        <v>157</v>
      </c>
      <c r="N2" s="209" t="s">
        <v>216</v>
      </c>
      <c r="X2" s="28"/>
    </row>
    <row r="3" spans="1:34" ht="14.25" x14ac:dyDescent="0.2">
      <c r="A3" s="27" t="s">
        <v>211</v>
      </c>
    </row>
    <row r="4" spans="1:34" ht="14.25" x14ac:dyDescent="0.2">
      <c r="A4" s="27" t="s">
        <v>225</v>
      </c>
      <c r="H4" s="12"/>
      <c r="I4" s="12"/>
      <c r="J4" s="11"/>
      <c r="K4" s="11"/>
      <c r="L4" s="11"/>
      <c r="M4" s="11"/>
    </row>
    <row r="5" spans="1:34" ht="14.25" x14ac:dyDescent="0.2">
      <c r="A5" s="27" t="s">
        <v>236</v>
      </c>
      <c r="H5" s="29"/>
      <c r="I5" s="29"/>
      <c r="J5" s="14"/>
      <c r="K5" s="14"/>
      <c r="L5" s="21"/>
      <c r="M5" s="14"/>
    </row>
    <row r="6" spans="1:34" x14ac:dyDescent="0.2">
      <c r="A6" s="1" t="s">
        <v>159</v>
      </c>
      <c r="D6" s="241" t="s">
        <v>213</v>
      </c>
      <c r="E6" s="241"/>
      <c r="F6" s="241"/>
    </row>
    <row r="7" spans="1:34" ht="3.75" customHeight="1" thickBot="1" x14ac:dyDescent="0.25"/>
    <row r="8" spans="1:34" ht="18.75" customHeight="1" thickTop="1" x14ac:dyDescent="0.25">
      <c r="A8" s="13"/>
      <c r="B8" s="13"/>
      <c r="C8" s="13"/>
      <c r="D8" s="98"/>
      <c r="E8" s="22"/>
      <c r="F8" s="98"/>
      <c r="G8" s="31"/>
      <c r="H8" s="235" t="s">
        <v>158</v>
      </c>
      <c r="I8" s="236"/>
      <c r="J8" s="236"/>
      <c r="K8" s="236"/>
      <c r="L8" s="236"/>
      <c r="M8" s="236"/>
      <c r="N8" s="236"/>
      <c r="O8" s="236"/>
      <c r="P8" s="85"/>
      <c r="Q8" s="85"/>
      <c r="R8" s="85"/>
      <c r="S8" s="85"/>
      <c r="T8" s="85"/>
      <c r="U8" s="85"/>
      <c r="V8" s="85"/>
      <c r="W8" s="85"/>
      <c r="X8" s="86"/>
    </row>
    <row r="9" spans="1:34" ht="18" customHeight="1" thickBot="1" x14ac:dyDescent="0.3">
      <c r="A9" s="13"/>
      <c r="B9" s="13"/>
      <c r="C9" s="13"/>
      <c r="D9" s="99"/>
      <c r="E9" s="22"/>
      <c r="F9" s="99"/>
      <c r="G9" s="31"/>
      <c r="H9" s="237" t="s">
        <v>184</v>
      </c>
      <c r="I9" s="238"/>
      <c r="J9" s="238"/>
      <c r="K9" s="238"/>
      <c r="L9" s="238"/>
      <c r="M9" s="238"/>
      <c r="N9" s="238"/>
      <c r="O9" s="242"/>
      <c r="P9" s="239" t="s">
        <v>185</v>
      </c>
      <c r="Q9" s="239"/>
      <c r="R9" s="239"/>
      <c r="S9" s="239"/>
      <c r="T9" s="239"/>
      <c r="U9" s="239"/>
      <c r="V9" s="239"/>
      <c r="W9" s="239"/>
      <c r="X9" s="240"/>
    </row>
    <row r="10" spans="1:34" ht="22.5" x14ac:dyDescent="0.3">
      <c r="A10" s="13"/>
      <c r="B10" s="13"/>
      <c r="C10" s="13"/>
      <c r="D10" s="105" t="s">
        <v>224</v>
      </c>
      <c r="E10" s="22"/>
      <c r="F10" s="105" t="s">
        <v>228</v>
      </c>
      <c r="G10" s="31"/>
      <c r="H10" s="102" t="s">
        <v>160</v>
      </c>
      <c r="I10" s="156" t="s">
        <v>214</v>
      </c>
      <c r="J10" s="101"/>
      <c r="K10" s="101"/>
      <c r="L10" s="174" t="s">
        <v>210</v>
      </c>
      <c r="M10" s="101"/>
      <c r="N10" s="101"/>
      <c r="O10" s="109"/>
      <c r="P10" s="20"/>
      <c r="Q10" s="19"/>
      <c r="R10" s="19"/>
      <c r="S10" s="19"/>
      <c r="T10" s="19"/>
      <c r="U10" s="19"/>
      <c r="V10" s="19"/>
      <c r="W10" s="19"/>
      <c r="X10" s="87"/>
    </row>
    <row r="11" spans="1:34" s="7" customFormat="1" ht="24.75" customHeight="1" thickBot="1" x14ac:dyDescent="0.3">
      <c r="A11" s="8"/>
      <c r="B11" s="8"/>
      <c r="C11" s="8"/>
      <c r="D11" s="104"/>
      <c r="E11" s="30"/>
      <c r="F11" s="104"/>
      <c r="G11" s="32"/>
      <c r="H11" s="103"/>
      <c r="I11" s="157"/>
      <c r="J11" s="172" t="s">
        <v>209</v>
      </c>
      <c r="K11" s="173" t="s">
        <v>208</v>
      </c>
      <c r="L11" s="157"/>
      <c r="M11" s="100" t="s">
        <v>207</v>
      </c>
      <c r="N11" s="100" t="s">
        <v>161</v>
      </c>
      <c r="O11" s="110" t="s">
        <v>19</v>
      </c>
      <c r="P11" s="88" t="s">
        <v>186</v>
      </c>
      <c r="Q11" s="88" t="s">
        <v>120</v>
      </c>
      <c r="R11" s="88" t="s">
        <v>187</v>
      </c>
      <c r="S11" s="88" t="s">
        <v>113</v>
      </c>
      <c r="T11" s="88" t="s">
        <v>188</v>
      </c>
      <c r="U11" s="88" t="s">
        <v>115</v>
      </c>
      <c r="V11" s="88" t="s">
        <v>162</v>
      </c>
      <c r="W11" s="88" t="s">
        <v>112</v>
      </c>
      <c r="X11" s="89" t="s">
        <v>114</v>
      </c>
      <c r="AA11" s="218"/>
      <c r="AB11" s="218"/>
      <c r="AC11" s="218"/>
      <c r="AF11" s="218"/>
      <c r="AG11" s="218"/>
      <c r="AH11" s="218"/>
    </row>
    <row r="12" spans="1:34" ht="6" customHeight="1" x14ac:dyDescent="0.2">
      <c r="D12" s="192"/>
      <c r="F12" s="192"/>
      <c r="H12" s="158"/>
      <c r="I12" s="158"/>
      <c r="J12" s="175"/>
      <c r="K12" s="15"/>
      <c r="L12" s="158"/>
      <c r="M12" s="15"/>
      <c r="N12" s="15"/>
      <c r="O12" s="111"/>
      <c r="P12" s="15"/>
      <c r="Q12" s="10"/>
      <c r="R12" s="10"/>
      <c r="S12" s="10"/>
      <c r="T12" s="10"/>
      <c r="U12" s="10"/>
      <c r="V12" s="10"/>
      <c r="W12" s="10"/>
      <c r="X12" s="16"/>
    </row>
    <row r="13" spans="1:34" s="34" customFormat="1" ht="15" x14ac:dyDescent="0.2">
      <c r="A13" s="33" t="s">
        <v>163</v>
      </c>
      <c r="D13" s="193"/>
      <c r="E13" s="35"/>
      <c r="F13" s="193"/>
      <c r="G13" s="36"/>
      <c r="H13" s="159"/>
      <c r="I13" s="159"/>
      <c r="J13" s="176"/>
      <c r="K13" s="37"/>
      <c r="L13" s="159"/>
      <c r="M13" s="37"/>
      <c r="N13" s="37"/>
      <c r="O13" s="112"/>
      <c r="P13" s="37"/>
      <c r="Q13" s="37"/>
      <c r="R13" s="37"/>
      <c r="S13" s="37"/>
      <c r="T13" s="37"/>
      <c r="U13" s="37"/>
      <c r="V13" s="37"/>
      <c r="W13" s="37"/>
      <c r="X13" s="39"/>
      <c r="Z13" s="215"/>
      <c r="AA13" s="219"/>
      <c r="AB13" s="219"/>
      <c r="AC13" s="219"/>
      <c r="AE13" s="215"/>
      <c r="AF13" s="219"/>
      <c r="AG13" s="219"/>
      <c r="AH13" s="219"/>
    </row>
    <row r="14" spans="1:34" s="34" customFormat="1" ht="3" customHeight="1" x14ac:dyDescent="0.2">
      <c r="A14" s="40"/>
      <c r="D14" s="193"/>
      <c r="E14" s="35"/>
      <c r="F14" s="193"/>
      <c r="G14" s="36"/>
      <c r="H14" s="160"/>
      <c r="I14" s="160"/>
      <c r="J14" s="176"/>
      <c r="K14" s="37"/>
      <c r="L14" s="160"/>
      <c r="M14" s="37"/>
      <c r="N14" s="37"/>
      <c r="O14" s="112"/>
      <c r="P14" s="37"/>
      <c r="Q14" s="37"/>
      <c r="R14" s="37"/>
      <c r="S14" s="37"/>
      <c r="T14" s="37"/>
      <c r="U14" s="37"/>
      <c r="V14" s="37"/>
      <c r="W14" s="37"/>
      <c r="X14" s="39"/>
      <c r="AA14" s="219"/>
      <c r="AB14" s="219"/>
      <c r="AC14" s="219"/>
      <c r="AF14" s="219"/>
      <c r="AG14" s="219"/>
      <c r="AH14" s="219"/>
    </row>
    <row r="15" spans="1:34" s="47" customFormat="1" x14ac:dyDescent="0.2">
      <c r="A15" s="42"/>
      <c r="B15" s="42" t="s">
        <v>105</v>
      </c>
      <c r="C15" s="42"/>
      <c r="D15" s="148" t="e">
        <f>+#REF!*0.0451941/1000000</f>
        <v>#REF!</v>
      </c>
      <c r="E15" s="43"/>
      <c r="F15" s="148" t="e">
        <f>+#REF!*0.0451941/1000000</f>
        <v>#REF!</v>
      </c>
      <c r="G15" s="41"/>
      <c r="H15" s="161" t="e">
        <f>+#REF!*0.0451941/1000000</f>
        <v>#REF!</v>
      </c>
      <c r="I15" s="161" t="e">
        <f>+#REF!*0.0451941/1000000</f>
        <v>#REF!</v>
      </c>
      <c r="J15" s="177" t="e">
        <f>+#REF!*0.0451941/1000000</f>
        <v>#REF!</v>
      </c>
      <c r="K15" s="113" t="e">
        <f>+#REF!*0.0451941/1000000</f>
        <v>#REF!</v>
      </c>
      <c r="L15" s="161" t="e">
        <f>+#REF!*0.0451941/1000000</f>
        <v>#REF!</v>
      </c>
      <c r="M15" s="113" t="e">
        <f>+#REF!*0.0451941/1000000</f>
        <v>#REF!</v>
      </c>
      <c r="N15" s="113" t="e">
        <f>+#REF!*0.0451941/1000000</f>
        <v>#REF!</v>
      </c>
      <c r="O15" s="114" t="e">
        <f>+#REF!*0.0451941/1000000</f>
        <v>#REF!</v>
      </c>
      <c r="P15" s="45"/>
      <c r="Q15" s="45"/>
      <c r="R15" s="45"/>
      <c r="S15" s="45"/>
      <c r="T15" s="45"/>
      <c r="U15" s="45"/>
      <c r="V15" s="45"/>
      <c r="W15" s="45"/>
      <c r="X15" s="46"/>
      <c r="Z15" s="215"/>
      <c r="AA15" s="219"/>
      <c r="AB15" s="219"/>
      <c r="AC15" s="220"/>
      <c r="AE15" s="215"/>
      <c r="AF15" s="219"/>
      <c r="AG15" s="219"/>
      <c r="AH15" s="220"/>
    </row>
    <row r="16" spans="1:34" s="34" customFormat="1" x14ac:dyDescent="0.2">
      <c r="C16" s="4" t="s">
        <v>14</v>
      </c>
      <c r="D16" s="195" t="e">
        <f>+#REF!*0.0451941/1000000</f>
        <v>#REF!</v>
      </c>
      <c r="E16" s="35"/>
      <c r="F16" s="195" t="e">
        <f>+#REF!*0.0451941/1000000</f>
        <v>#REF!</v>
      </c>
      <c r="G16" s="48"/>
      <c r="H16" s="202" t="e">
        <f>+#REF!*0.0451941/1000000</f>
        <v>#REF!</v>
      </c>
      <c r="I16" s="162" t="e">
        <f>+#REF!*0.0451941/1000000</f>
        <v>#REF!</v>
      </c>
      <c r="J16" s="178" t="e">
        <f>+#REF!*0.0451941/1000000</f>
        <v>#REF!</v>
      </c>
      <c r="K16" s="115" t="e">
        <f>+#REF!*0.0451941/1000000</f>
        <v>#REF!</v>
      </c>
      <c r="L16" s="162" t="e">
        <f>+#REF!*0.0451941/1000000</f>
        <v>#REF!</v>
      </c>
      <c r="M16" s="115" t="e">
        <f>+#REF!*0.0451941/1000000</f>
        <v>#REF!</v>
      </c>
      <c r="N16" s="115" t="e">
        <f>+#REF!*0.0451941/1000000</f>
        <v>#REF!</v>
      </c>
      <c r="O16" s="116" t="e">
        <f>+#REF!*0.0451941/1000000</f>
        <v>#REF!</v>
      </c>
      <c r="P16" s="49"/>
      <c r="Q16" s="49"/>
      <c r="R16" s="49"/>
      <c r="S16" s="49"/>
      <c r="T16" s="49"/>
      <c r="U16" s="49"/>
      <c r="V16" s="49"/>
      <c r="W16" s="49"/>
      <c r="X16" s="50"/>
      <c r="Z16" s="215"/>
      <c r="AA16" s="219"/>
      <c r="AB16" s="219"/>
      <c r="AC16" s="219"/>
      <c r="AE16" s="215"/>
      <c r="AF16" s="219"/>
      <c r="AG16" s="219"/>
      <c r="AH16" s="219"/>
    </row>
    <row r="17" spans="1:34" s="34" customFormat="1" x14ac:dyDescent="0.2">
      <c r="C17" s="34" t="s">
        <v>19</v>
      </c>
      <c r="D17" s="191" t="e">
        <f>+#REF!*0.0451941/1000000</f>
        <v>#REF!</v>
      </c>
      <c r="E17" s="35"/>
      <c r="F17" s="191" t="e">
        <f>+#REF!*0.0451941/1000000</f>
        <v>#REF!</v>
      </c>
      <c r="G17" s="48"/>
      <c r="H17" s="162" t="e">
        <f>+#REF!*0.0451941/1000000</f>
        <v>#REF!</v>
      </c>
      <c r="I17" s="162" t="e">
        <f>+#REF!*0.0451941/1000000</f>
        <v>#REF!</v>
      </c>
      <c r="J17" s="178" t="e">
        <f>+#REF!*0.0451941/1000000</f>
        <v>#REF!</v>
      </c>
      <c r="K17" s="115" t="e">
        <f>+#REF!*0.0451941/1000000</f>
        <v>#REF!</v>
      </c>
      <c r="L17" s="162" t="e">
        <f>+#REF!*0.0451941/1000000</f>
        <v>#REF!</v>
      </c>
      <c r="M17" s="115" t="e">
        <f>+#REF!*0.0451941/1000000</f>
        <v>#REF!</v>
      </c>
      <c r="N17" s="115" t="e">
        <f>+#REF!*0.0451941/1000000</f>
        <v>#REF!</v>
      </c>
      <c r="O17" s="116" t="e">
        <f>+#REF!*0.0451941/1000000</f>
        <v>#REF!</v>
      </c>
      <c r="P17" s="49"/>
      <c r="Q17" s="49"/>
      <c r="R17" s="49"/>
      <c r="S17" s="49"/>
      <c r="T17" s="49"/>
      <c r="U17" s="49"/>
      <c r="V17" s="49"/>
      <c r="W17" s="49"/>
      <c r="X17" s="50"/>
      <c r="Z17" s="215"/>
      <c r="AA17" s="219"/>
      <c r="AB17" s="219"/>
      <c r="AC17" s="219"/>
      <c r="AE17" s="215"/>
      <c r="AF17" s="219"/>
      <c r="AG17" s="219"/>
      <c r="AH17" s="219"/>
    </row>
    <row r="18" spans="1:34" s="34" customFormat="1" x14ac:dyDescent="0.2">
      <c r="C18" s="34" t="s">
        <v>12</v>
      </c>
      <c r="D18" s="191" t="e">
        <f>+#REF!*0.0451941/1000000</f>
        <v>#REF!</v>
      </c>
      <c r="E18" s="35"/>
      <c r="F18" s="191" t="e">
        <f>+#REF!*0.0451941/1000000</f>
        <v>#REF!</v>
      </c>
      <c r="G18" s="48"/>
      <c r="H18" s="162" t="e">
        <f>+#REF!*0.0451941/1000000</f>
        <v>#REF!</v>
      </c>
      <c r="I18" s="162" t="e">
        <f>+#REF!*0.0451941/1000000</f>
        <v>#REF!</v>
      </c>
      <c r="J18" s="178" t="e">
        <f>+#REF!*0.0451941/1000000</f>
        <v>#REF!</v>
      </c>
      <c r="K18" s="115" t="e">
        <f>+#REF!*0.0451941/1000000</f>
        <v>#REF!</v>
      </c>
      <c r="L18" s="162" t="e">
        <f>+#REF!*0.0451941/1000000</f>
        <v>#REF!</v>
      </c>
      <c r="M18" s="115" t="e">
        <f>+#REF!*0.0451941/1000000</f>
        <v>#REF!</v>
      </c>
      <c r="N18" s="115" t="e">
        <f>+#REF!*0.0451941/1000000</f>
        <v>#REF!</v>
      </c>
      <c r="O18" s="116" t="e">
        <f>+#REF!*0.0451941/1000000</f>
        <v>#REF!</v>
      </c>
      <c r="P18" s="49"/>
      <c r="Q18" s="49"/>
      <c r="R18" s="49"/>
      <c r="S18" s="49"/>
      <c r="T18" s="49"/>
      <c r="U18" s="49"/>
      <c r="V18" s="49"/>
      <c r="W18" s="49"/>
      <c r="X18" s="50"/>
      <c r="Z18" s="215"/>
      <c r="AA18" s="219"/>
      <c r="AB18" s="219"/>
      <c r="AC18" s="219"/>
      <c r="AE18" s="215"/>
      <c r="AF18" s="219"/>
      <c r="AG18" s="219"/>
      <c r="AH18" s="219"/>
    </row>
    <row r="19" spans="1:34" s="34" customFormat="1" x14ac:dyDescent="0.2">
      <c r="C19" s="34" t="s">
        <v>101</v>
      </c>
      <c r="D19" s="191" t="e">
        <f>+#REF!*0.0451941/1000000</f>
        <v>#REF!</v>
      </c>
      <c r="E19" s="35"/>
      <c r="F19" s="191" t="e">
        <f>+#REF!*0.0451941/1000000</f>
        <v>#REF!</v>
      </c>
      <c r="G19" s="48"/>
      <c r="H19" s="162" t="e">
        <f>+#REF!*0.0451941/1000000</f>
        <v>#REF!</v>
      </c>
      <c r="I19" s="162" t="e">
        <f>+#REF!*0.0451941/1000000</f>
        <v>#REF!</v>
      </c>
      <c r="J19" s="178" t="e">
        <f>+#REF!*0.0451941/1000000</f>
        <v>#REF!</v>
      </c>
      <c r="K19" s="115" t="e">
        <f>+#REF!*0.0451941/1000000</f>
        <v>#REF!</v>
      </c>
      <c r="L19" s="162" t="e">
        <f>+#REF!*0.0451941/1000000</f>
        <v>#REF!</v>
      </c>
      <c r="M19" s="115" t="e">
        <f>+#REF!*0.0451941/1000000</f>
        <v>#REF!</v>
      </c>
      <c r="N19" s="115" t="e">
        <f>+#REF!*0.0451941/1000000</f>
        <v>#REF!</v>
      </c>
      <c r="O19" s="116" t="e">
        <f>+#REF!*0.0451941/1000000</f>
        <v>#REF!</v>
      </c>
      <c r="P19" s="49"/>
      <c r="Q19" s="49"/>
      <c r="R19" s="49"/>
      <c r="S19" s="49"/>
      <c r="T19" s="49"/>
      <c r="U19" s="49"/>
      <c r="V19" s="49"/>
      <c r="W19" s="49"/>
      <c r="X19" s="50"/>
      <c r="Z19" s="215"/>
      <c r="AA19" s="219"/>
      <c r="AB19" s="219"/>
      <c r="AC19" s="219"/>
      <c r="AE19" s="215"/>
      <c r="AF19" s="219"/>
      <c r="AG19" s="219"/>
      <c r="AH19" s="219"/>
    </row>
    <row r="20" spans="1:34" s="34" customFormat="1" x14ac:dyDescent="0.2">
      <c r="C20" s="34" t="s">
        <v>17</v>
      </c>
      <c r="D20" s="191" t="e">
        <f>+#REF!*0.0451941/1000000</f>
        <v>#REF!</v>
      </c>
      <c r="E20" s="35"/>
      <c r="F20" s="191" t="e">
        <f>+#REF!*0.0451941/1000000</f>
        <v>#REF!</v>
      </c>
      <c r="G20" s="48"/>
      <c r="H20" s="162" t="e">
        <f>+#REF!*0.0451941/1000000</f>
        <v>#REF!</v>
      </c>
      <c r="I20" s="162" t="e">
        <f>+#REF!*0.0451941/1000000</f>
        <v>#REF!</v>
      </c>
      <c r="J20" s="178" t="e">
        <f>+#REF!*0.0451941/1000000</f>
        <v>#REF!</v>
      </c>
      <c r="K20" s="115" t="e">
        <f>+#REF!*0.0451941/1000000</f>
        <v>#REF!</v>
      </c>
      <c r="L20" s="162" t="e">
        <f>+#REF!*0.0451941/1000000</f>
        <v>#REF!</v>
      </c>
      <c r="M20" s="115" t="e">
        <f>+#REF!*0.0451941/1000000</f>
        <v>#REF!</v>
      </c>
      <c r="N20" s="115" t="e">
        <f>+#REF!*0.0451941/1000000</f>
        <v>#REF!</v>
      </c>
      <c r="O20" s="116" t="e">
        <f>+#REF!*0.0451941/1000000</f>
        <v>#REF!</v>
      </c>
      <c r="P20" s="49"/>
      <c r="Q20" s="49"/>
      <c r="R20" s="49"/>
      <c r="S20" s="49"/>
      <c r="T20" s="49"/>
      <c r="U20" s="49"/>
      <c r="V20" s="49"/>
      <c r="W20" s="49"/>
      <c r="X20" s="50"/>
      <c r="Z20" s="215"/>
      <c r="AA20" s="219"/>
      <c r="AB20" s="219"/>
      <c r="AC20" s="219"/>
      <c r="AE20" s="215"/>
      <c r="AF20" s="219"/>
      <c r="AG20" s="219"/>
      <c r="AH20" s="219"/>
    </row>
    <row r="21" spans="1:34" s="34" customFormat="1" x14ac:dyDescent="0.2">
      <c r="B21" s="34" t="s">
        <v>22</v>
      </c>
      <c r="D21" s="191" t="e">
        <f>+#REF!*0.0451941/1000000</f>
        <v>#REF!</v>
      </c>
      <c r="E21" s="35"/>
      <c r="F21" s="191" t="e">
        <f>+#REF!*0.0451941/1000000</f>
        <v>#REF!</v>
      </c>
      <c r="G21" s="48"/>
      <c r="H21" s="162" t="e">
        <f>+#REF!*0.0451941/1000000</f>
        <v>#REF!</v>
      </c>
      <c r="I21" s="162" t="e">
        <f>+#REF!*0.0451941/1000000</f>
        <v>#REF!</v>
      </c>
      <c r="J21" s="178" t="e">
        <f>+#REF!*0.0451941/1000000</f>
        <v>#REF!</v>
      </c>
      <c r="K21" s="115" t="e">
        <f>+#REF!*0.0451941/1000000</f>
        <v>#REF!</v>
      </c>
      <c r="L21" s="162" t="e">
        <f>+#REF!*0.0451941/1000000</f>
        <v>#REF!</v>
      </c>
      <c r="M21" s="115" t="e">
        <f>+#REF!*0.0451941/1000000</f>
        <v>#REF!</v>
      </c>
      <c r="N21" s="115" t="e">
        <f>+#REF!*0.0451941/1000000</f>
        <v>#REF!</v>
      </c>
      <c r="O21" s="116" t="e">
        <f>+#REF!*0.0451941/1000000</f>
        <v>#REF!</v>
      </c>
      <c r="P21" s="49"/>
      <c r="Q21" s="49"/>
      <c r="R21" s="49"/>
      <c r="S21" s="49"/>
      <c r="T21" s="49"/>
      <c r="U21" s="49"/>
      <c r="V21" s="49"/>
      <c r="W21" s="49"/>
      <c r="X21" s="50"/>
      <c r="Z21" s="215"/>
      <c r="AA21" s="219"/>
      <c r="AB21" s="219"/>
      <c r="AC21" s="219"/>
      <c r="AE21" s="215"/>
      <c r="AF21" s="219"/>
      <c r="AG21" s="219"/>
      <c r="AH21" s="219"/>
    </row>
    <row r="22" spans="1:34" s="34" customFormat="1" x14ac:dyDescent="0.2">
      <c r="B22" s="211" t="s">
        <v>39</v>
      </c>
      <c r="D22" s="191" t="e">
        <f>+#REF!*0.0451941/1000000</f>
        <v>#REF!</v>
      </c>
      <c r="E22" s="35"/>
      <c r="F22" s="191" t="e">
        <f>+#REF!*0.0451941/1000000</f>
        <v>#REF!</v>
      </c>
      <c r="G22" s="48"/>
      <c r="H22" s="210" t="e">
        <f>+#REF!*0.0451941/1000000</f>
        <v>#REF!</v>
      </c>
      <c r="I22" s="162" t="e">
        <f>+#REF!*0.0451941/1000000</f>
        <v>#REF!</v>
      </c>
      <c r="J22" s="178" t="e">
        <f>+#REF!*0.0451941/1000000</f>
        <v>#REF!</v>
      </c>
      <c r="K22" s="115" t="e">
        <f>+#REF!*0.0451941/1000000</f>
        <v>#REF!</v>
      </c>
      <c r="L22" s="162" t="e">
        <f>+#REF!*0.0451941/1000000</f>
        <v>#REF!</v>
      </c>
      <c r="M22" s="115" t="e">
        <f>+#REF!*0.0451941/1000000</f>
        <v>#REF!</v>
      </c>
      <c r="N22" s="115" t="e">
        <f>+#REF!*0.0451941/1000000</f>
        <v>#REF!</v>
      </c>
      <c r="O22" s="116" t="e">
        <f>+#REF!*0.0451941/1000000</f>
        <v>#REF!</v>
      </c>
      <c r="P22" s="49"/>
      <c r="Q22" s="49"/>
      <c r="R22" s="49"/>
      <c r="S22" s="49"/>
      <c r="T22" s="49"/>
      <c r="U22" s="49"/>
      <c r="V22" s="49"/>
      <c r="W22" s="49"/>
      <c r="X22" s="50"/>
      <c r="Z22" s="215"/>
      <c r="AA22" s="219"/>
      <c r="AB22" s="219"/>
      <c r="AC22" s="219"/>
      <c r="AE22" s="215"/>
      <c r="AF22" s="219"/>
      <c r="AG22" s="219"/>
      <c r="AH22" s="219"/>
    </row>
    <row r="23" spans="1:34" s="34" customFormat="1" ht="16.5" customHeight="1" x14ac:dyDescent="0.2">
      <c r="B23" s="34" t="s">
        <v>7</v>
      </c>
      <c r="D23" s="191" t="e">
        <f>+#REF!*0.0451941/1000000</f>
        <v>#REF!</v>
      </c>
      <c r="E23" s="35"/>
      <c r="F23" s="191" t="e">
        <f>+#REF!*0.0451941/1000000</f>
        <v>#REF!</v>
      </c>
      <c r="G23" s="48"/>
      <c r="H23" s="162" t="e">
        <f>+#REF!*0.0451941/1000000</f>
        <v>#REF!</v>
      </c>
      <c r="I23" s="162" t="e">
        <f>+#REF!*0.0451941/1000000</f>
        <v>#REF!</v>
      </c>
      <c r="J23" s="178" t="e">
        <f>+#REF!*0.0451941/1000000</f>
        <v>#REF!</v>
      </c>
      <c r="K23" s="115" t="e">
        <f>+#REF!*0.0451941/1000000</f>
        <v>#REF!</v>
      </c>
      <c r="L23" s="162" t="e">
        <f>+#REF!*0.0451941/1000000</f>
        <v>#REF!</v>
      </c>
      <c r="M23" s="115" t="e">
        <f>+#REF!*0.0451941/1000000</f>
        <v>#REF!</v>
      </c>
      <c r="N23" s="115" t="e">
        <f>+#REF!*0.0451941/1000000</f>
        <v>#REF!</v>
      </c>
      <c r="O23" s="116" t="e">
        <f>+#REF!*0.0451941/1000000</f>
        <v>#REF!</v>
      </c>
      <c r="P23" s="49"/>
      <c r="Q23" s="49"/>
      <c r="R23" s="49"/>
      <c r="S23" s="49"/>
      <c r="T23" s="49"/>
      <c r="U23" s="49"/>
      <c r="V23" s="49"/>
      <c r="W23" s="49"/>
      <c r="X23" s="50"/>
      <c r="Z23" s="215"/>
      <c r="AA23" s="219"/>
      <c r="AB23" s="219"/>
      <c r="AC23" s="219"/>
      <c r="AE23" s="215"/>
      <c r="AF23" s="219"/>
      <c r="AG23" s="219"/>
      <c r="AH23" s="219"/>
    </row>
    <row r="24" spans="1:34" s="34" customFormat="1" x14ac:dyDescent="0.2">
      <c r="B24" s="206" t="s">
        <v>106</v>
      </c>
      <c r="D24" s="208" t="e">
        <f>+#REF!*0.0451941/1000000</f>
        <v>#REF!</v>
      </c>
      <c r="E24" s="35"/>
      <c r="F24" s="208" t="e">
        <f>+#REF!*0.0451941/1000000</f>
        <v>#REF!</v>
      </c>
      <c r="G24" s="48"/>
      <c r="H24" s="205" t="e">
        <f>+#REF!*0.0451941/1000000</f>
        <v>#REF!</v>
      </c>
      <c r="I24" s="162" t="e">
        <f>+#REF!*0.0451941/1000000</f>
        <v>#REF!</v>
      </c>
      <c r="J24" s="178" t="e">
        <f>+#REF!*0.0451941/1000000</f>
        <v>#REF!</v>
      </c>
      <c r="K24" s="115" t="e">
        <f>+#REF!*0.0451941/1000000</f>
        <v>#REF!</v>
      </c>
      <c r="L24" s="162" t="e">
        <f>+#REF!*0.0451941/1000000</f>
        <v>#REF!</v>
      </c>
      <c r="M24" s="115" t="e">
        <f>+#REF!*0.0451941/1000000</f>
        <v>#REF!</v>
      </c>
      <c r="N24" s="115" t="e">
        <f>+#REF!*0.0451941/1000000</f>
        <v>#REF!</v>
      </c>
      <c r="O24" s="116" t="e">
        <f>+#REF!*0.0451941/1000000</f>
        <v>#REF!</v>
      </c>
      <c r="P24" s="49"/>
      <c r="Q24" s="49"/>
      <c r="R24" s="49"/>
      <c r="S24" s="49"/>
      <c r="T24" s="49"/>
      <c r="U24" s="49"/>
      <c r="V24" s="49"/>
      <c r="W24" s="49"/>
      <c r="X24" s="50"/>
      <c r="Z24" s="215"/>
      <c r="AA24" s="219"/>
      <c r="AB24" s="219"/>
      <c r="AC24" s="219"/>
      <c r="AE24" s="215"/>
      <c r="AF24" s="219"/>
      <c r="AG24" s="219"/>
      <c r="AH24" s="219"/>
    </row>
    <row r="25" spans="1:34" s="34" customFormat="1" x14ac:dyDescent="0.2">
      <c r="A25" s="51"/>
      <c r="B25" s="42" t="s">
        <v>107</v>
      </c>
      <c r="C25" s="51"/>
      <c r="D25" s="148" t="e">
        <f>+#REF!*0.0451941/1000000</f>
        <v>#REF!</v>
      </c>
      <c r="E25" s="35"/>
      <c r="F25" s="148" t="e">
        <f>+#REF!*0.0451941/1000000</f>
        <v>#REF!</v>
      </c>
      <c r="G25" s="41"/>
      <c r="H25" s="161" t="e">
        <f>+#REF!*0.0451941/1000000</f>
        <v>#REF!</v>
      </c>
      <c r="I25" s="161" t="e">
        <f>+#REF!*0.0451941/1000000</f>
        <v>#REF!</v>
      </c>
      <c r="J25" s="177" t="e">
        <f>+#REF!*0.0451941/1000000</f>
        <v>#REF!</v>
      </c>
      <c r="K25" s="113" t="e">
        <f>+#REF!*0.0451941/1000000</f>
        <v>#REF!</v>
      </c>
      <c r="L25" s="161" t="e">
        <f>+#REF!*0.0451941/1000000</f>
        <v>#REF!</v>
      </c>
      <c r="M25" s="113" t="e">
        <f>+#REF!*0.0451941/1000000</f>
        <v>#REF!</v>
      </c>
      <c r="N25" s="113" t="e">
        <f>+#REF!*0.0451941/1000000</f>
        <v>#REF!</v>
      </c>
      <c r="O25" s="114" t="e">
        <f>+#REF!*0.0451941/1000000</f>
        <v>#REF!</v>
      </c>
      <c r="P25" s="49"/>
      <c r="Q25" s="49"/>
      <c r="R25" s="49"/>
      <c r="S25" s="49"/>
      <c r="T25" s="49"/>
      <c r="U25" s="49"/>
      <c r="V25" s="49"/>
      <c r="W25" s="49"/>
      <c r="X25" s="50"/>
      <c r="Z25" s="215"/>
      <c r="AA25" s="219"/>
      <c r="AB25" s="219"/>
      <c r="AC25" s="219"/>
      <c r="AE25" s="215"/>
      <c r="AF25" s="219"/>
      <c r="AG25" s="219"/>
      <c r="AH25" s="219"/>
    </row>
    <row r="26" spans="1:34" s="34" customFormat="1" x14ac:dyDescent="0.2">
      <c r="C26" s="206" t="s">
        <v>42</v>
      </c>
      <c r="D26" s="208" t="e">
        <f>+#REF!*0.0451941/1000000</f>
        <v>#REF!</v>
      </c>
      <c r="E26" s="35"/>
      <c r="F26" s="208" t="e">
        <f>+#REF!*0.0451941/1000000</f>
        <v>#REF!</v>
      </c>
      <c r="G26" s="48"/>
      <c r="H26" s="205" t="e">
        <f>+#REF!*0.0451941/1000000</f>
        <v>#REF!</v>
      </c>
      <c r="I26" s="162" t="e">
        <f>+#REF!*0.0451941/1000000</f>
        <v>#REF!</v>
      </c>
      <c r="J26" s="178" t="e">
        <f>+#REF!*0.0451941/1000000</f>
        <v>#REF!</v>
      </c>
      <c r="K26" s="115" t="e">
        <f>+#REF!*0.0451941/1000000</f>
        <v>#REF!</v>
      </c>
      <c r="L26" s="162" t="e">
        <f>+#REF!*0.0451941/1000000</f>
        <v>#REF!</v>
      </c>
      <c r="M26" s="115" t="e">
        <f>+#REF!*0.0451941/1000000</f>
        <v>#REF!</v>
      </c>
      <c r="N26" s="115" t="e">
        <f>+#REF!*0.0451941/1000000</f>
        <v>#REF!</v>
      </c>
      <c r="O26" s="116" t="e">
        <f>+#REF!*0.0451941/1000000</f>
        <v>#REF!</v>
      </c>
      <c r="P26" s="49"/>
      <c r="Q26" s="49"/>
      <c r="R26" s="49"/>
      <c r="S26" s="49"/>
      <c r="T26" s="49"/>
      <c r="U26" s="49"/>
      <c r="V26" s="49"/>
      <c r="W26" s="49"/>
      <c r="X26" s="50"/>
      <c r="Z26" s="215"/>
      <c r="AA26" s="219"/>
      <c r="AB26" s="219"/>
      <c r="AC26" s="219"/>
      <c r="AE26" s="215"/>
      <c r="AF26" s="219"/>
      <c r="AG26" s="219"/>
      <c r="AH26" s="219"/>
    </row>
    <row r="27" spans="1:34" s="34" customFormat="1" x14ac:dyDescent="0.2">
      <c r="C27" s="34" t="s">
        <v>102</v>
      </c>
      <c r="D27" s="191" t="e">
        <f>+#REF!*0.0451941/1000000</f>
        <v>#REF!</v>
      </c>
      <c r="E27" s="35"/>
      <c r="F27" s="191" t="e">
        <f>+#REF!*0.0451941/1000000</f>
        <v>#REF!</v>
      </c>
      <c r="G27" s="48"/>
      <c r="H27" s="162" t="e">
        <f>+#REF!*0.0451941/1000000</f>
        <v>#REF!</v>
      </c>
      <c r="I27" s="162" t="e">
        <f>+#REF!*0.0451941/1000000</f>
        <v>#REF!</v>
      </c>
      <c r="J27" s="178" t="e">
        <f>+#REF!*0.0451941/1000000</f>
        <v>#REF!</v>
      </c>
      <c r="K27" s="115" t="e">
        <f>+#REF!*0.0451941/1000000</f>
        <v>#REF!</v>
      </c>
      <c r="L27" s="162" t="e">
        <f>+#REF!*0.0451941/1000000</f>
        <v>#REF!</v>
      </c>
      <c r="M27" s="115" t="e">
        <f>+#REF!*0.0451941/1000000</f>
        <v>#REF!</v>
      </c>
      <c r="N27" s="115" t="e">
        <f>+#REF!*0.0451941/1000000</f>
        <v>#REF!</v>
      </c>
      <c r="O27" s="116" t="e">
        <f>+#REF!*0.0451941/1000000</f>
        <v>#REF!</v>
      </c>
      <c r="P27" s="49"/>
      <c r="Q27" s="49"/>
      <c r="R27" s="49"/>
      <c r="S27" s="49"/>
      <c r="T27" s="49"/>
      <c r="U27" s="49"/>
      <c r="V27" s="49"/>
      <c r="W27" s="49"/>
      <c r="X27" s="50"/>
      <c r="Z27" s="215"/>
      <c r="AA27" s="219"/>
      <c r="AB27" s="219"/>
      <c r="AC27" s="219"/>
      <c r="AE27" s="215"/>
      <c r="AF27" s="219"/>
      <c r="AG27" s="219"/>
      <c r="AH27" s="219"/>
    </row>
    <row r="28" spans="1:34" s="34" customFormat="1" x14ac:dyDescent="0.2">
      <c r="C28" s="34" t="s">
        <v>103</v>
      </c>
      <c r="D28" s="191" t="e">
        <f>+#REF!*0.0451941/1000000</f>
        <v>#REF!</v>
      </c>
      <c r="E28" s="35"/>
      <c r="F28" s="191" t="e">
        <f>+#REF!*0.0451941/1000000</f>
        <v>#REF!</v>
      </c>
      <c r="G28" s="48"/>
      <c r="H28" s="162" t="e">
        <f>+#REF!*0.0451941/1000000</f>
        <v>#REF!</v>
      </c>
      <c r="I28" s="162" t="e">
        <f>+#REF!*0.0451941/1000000</f>
        <v>#REF!</v>
      </c>
      <c r="J28" s="178" t="e">
        <f>+#REF!*0.0451941/1000000</f>
        <v>#REF!</v>
      </c>
      <c r="K28" s="115" t="e">
        <f>+#REF!*0.0451941/1000000</f>
        <v>#REF!</v>
      </c>
      <c r="L28" s="162" t="e">
        <f>+#REF!*0.0451941/1000000</f>
        <v>#REF!</v>
      </c>
      <c r="M28" s="115" t="e">
        <f>+#REF!*0.0451941/1000000</f>
        <v>#REF!</v>
      </c>
      <c r="N28" s="115" t="e">
        <f>+#REF!*0.0451941/1000000</f>
        <v>#REF!</v>
      </c>
      <c r="O28" s="116" t="e">
        <f>+#REF!*0.0451941/1000000</f>
        <v>#REF!</v>
      </c>
      <c r="P28" s="49"/>
      <c r="Q28" s="49"/>
      <c r="R28" s="49"/>
      <c r="S28" s="49"/>
      <c r="T28" s="49"/>
      <c r="U28" s="49"/>
      <c r="V28" s="49"/>
      <c r="W28" s="49"/>
      <c r="X28" s="50"/>
      <c r="Z28" s="215"/>
      <c r="AA28" s="219"/>
      <c r="AB28" s="219"/>
      <c r="AC28" s="219"/>
      <c r="AE28" s="215"/>
      <c r="AF28" s="219"/>
      <c r="AG28" s="219"/>
      <c r="AH28" s="219"/>
    </row>
    <row r="29" spans="1:34" s="34" customFormat="1" x14ac:dyDescent="0.2">
      <c r="C29" s="34" t="s">
        <v>104</v>
      </c>
      <c r="D29" s="191" t="e">
        <f>+#REF!*0.0451941/1000000</f>
        <v>#REF!</v>
      </c>
      <c r="E29" s="35"/>
      <c r="F29" s="191" t="e">
        <f>+#REF!*0.0451941/1000000</f>
        <v>#REF!</v>
      </c>
      <c r="G29" s="48"/>
      <c r="H29" s="162" t="e">
        <f>+#REF!*0.0451941/1000000</f>
        <v>#REF!</v>
      </c>
      <c r="I29" s="162" t="e">
        <f>+#REF!*0.0451941/1000000</f>
        <v>#REF!</v>
      </c>
      <c r="J29" s="178" t="e">
        <f>+#REF!*0.0451941/1000000</f>
        <v>#REF!</v>
      </c>
      <c r="K29" s="115" t="e">
        <f>+#REF!*0.0451941/1000000</f>
        <v>#REF!</v>
      </c>
      <c r="L29" s="162" t="e">
        <f>+#REF!*0.0451941/1000000</f>
        <v>#REF!</v>
      </c>
      <c r="M29" s="115" t="e">
        <f>+#REF!*0.0451941/1000000</f>
        <v>#REF!</v>
      </c>
      <c r="N29" s="115" t="e">
        <f>+#REF!*0.0451941/1000000</f>
        <v>#REF!</v>
      </c>
      <c r="O29" s="116" t="e">
        <f>+#REF!*0.0451941/1000000</f>
        <v>#REF!</v>
      </c>
      <c r="P29" s="49"/>
      <c r="Q29" s="49"/>
      <c r="R29" s="49"/>
      <c r="S29" s="49"/>
      <c r="T29" s="49"/>
      <c r="U29" s="49"/>
      <c r="V29" s="49"/>
      <c r="W29" s="49"/>
      <c r="X29" s="50"/>
      <c r="Z29" s="215"/>
      <c r="AA29" s="219"/>
      <c r="AB29" s="219"/>
      <c r="AC29" s="219"/>
      <c r="AE29" s="215"/>
      <c r="AF29" s="219"/>
      <c r="AG29" s="219"/>
      <c r="AH29" s="219"/>
    </row>
    <row r="30" spans="1:34" s="34" customFormat="1" x14ac:dyDescent="0.2">
      <c r="C30" s="34" t="s">
        <v>25</v>
      </c>
      <c r="D30" s="191" t="e">
        <f>+#REF!*0.0451941/1000000</f>
        <v>#REF!</v>
      </c>
      <c r="E30" s="35"/>
      <c r="F30" s="191" t="e">
        <f>+#REF!*0.0451941/1000000</f>
        <v>#REF!</v>
      </c>
      <c r="G30" s="48"/>
      <c r="H30" s="162" t="e">
        <f>+#REF!*0.0451941/1000000</f>
        <v>#REF!</v>
      </c>
      <c r="I30" s="162" t="e">
        <f>+#REF!*0.0451941/1000000</f>
        <v>#REF!</v>
      </c>
      <c r="J30" s="178" t="e">
        <f>+#REF!*0.0451941/1000000</f>
        <v>#REF!</v>
      </c>
      <c r="K30" s="115" t="e">
        <f>+#REF!*0.0451941/1000000</f>
        <v>#REF!</v>
      </c>
      <c r="L30" s="162" t="e">
        <f>+#REF!*0.0451941/1000000</f>
        <v>#REF!</v>
      </c>
      <c r="M30" s="115" t="e">
        <f>+#REF!*0.0451941/1000000</f>
        <v>#REF!</v>
      </c>
      <c r="N30" s="115" t="e">
        <f>+#REF!*0.0451941/1000000</f>
        <v>#REF!</v>
      </c>
      <c r="O30" s="116" t="e">
        <f>+#REF!*0.0451941/1000000</f>
        <v>#REF!</v>
      </c>
      <c r="P30" s="49"/>
      <c r="Q30" s="49"/>
      <c r="R30" s="49"/>
      <c r="S30" s="49"/>
      <c r="T30" s="49"/>
      <c r="U30" s="49"/>
      <c r="V30" s="49"/>
      <c r="W30" s="49"/>
      <c r="X30" s="50"/>
      <c r="Z30" s="215"/>
      <c r="AA30" s="219"/>
      <c r="AB30" s="219"/>
      <c r="AC30" s="219"/>
      <c r="AE30" s="215"/>
      <c r="AF30" s="219"/>
      <c r="AG30" s="219"/>
      <c r="AH30" s="219"/>
    </row>
    <row r="31" spans="1:34" s="34" customFormat="1" x14ac:dyDescent="0.2">
      <c r="C31" s="47" t="s">
        <v>164</v>
      </c>
      <c r="D31" s="191" t="e">
        <f>+#REF!*0.0451941/1000000</f>
        <v>#REF!</v>
      </c>
      <c r="E31" s="43"/>
      <c r="F31" s="191" t="e">
        <f>+#REF!*0.0451941/1000000</f>
        <v>#REF!</v>
      </c>
      <c r="G31" s="48"/>
      <c r="H31" s="163" t="e">
        <f>+#REF!*0.0451941/1000000</f>
        <v>#REF!</v>
      </c>
      <c r="I31" s="163" t="e">
        <f>+#REF!*0.0451941/1000000</f>
        <v>#REF!</v>
      </c>
      <c r="J31" s="179" t="e">
        <f>+#REF!*0.0451941/1000000</f>
        <v>#REF!</v>
      </c>
      <c r="K31" s="117" t="e">
        <f>+#REF!*0.0451941/1000000</f>
        <v>#REF!</v>
      </c>
      <c r="L31" s="163" t="e">
        <f>+#REF!*0.0451941/1000000</f>
        <v>#REF!</v>
      </c>
      <c r="M31" s="115" t="e">
        <f>+#REF!*0.0451941/1000000</f>
        <v>#REF!</v>
      </c>
      <c r="N31" s="117" t="e">
        <f>+#REF!*0.0451941/1000000</f>
        <v>#REF!</v>
      </c>
      <c r="O31" s="118" t="e">
        <f>+#REF!*0.0451941/1000000</f>
        <v>#REF!</v>
      </c>
      <c r="P31" s="49"/>
      <c r="Q31" s="49"/>
      <c r="R31" s="49"/>
      <c r="S31" s="49"/>
      <c r="T31" s="49"/>
      <c r="U31" s="49"/>
      <c r="V31" s="49"/>
      <c r="W31" s="49"/>
      <c r="X31" s="50"/>
      <c r="Z31" s="215"/>
      <c r="AA31" s="219"/>
      <c r="AB31" s="219"/>
      <c r="AC31" s="219"/>
      <c r="AE31" s="215"/>
      <c r="AF31" s="219"/>
      <c r="AG31" s="219"/>
      <c r="AH31" s="219"/>
    </row>
    <row r="32" spans="1:34" s="34" customFormat="1" x14ac:dyDescent="0.2">
      <c r="A32" s="51"/>
      <c r="B32" s="51"/>
      <c r="C32" s="51"/>
      <c r="D32" s="149" t="e">
        <f>+#REF!*0.0451941/1000000</f>
        <v>#REF!</v>
      </c>
      <c r="E32" s="35"/>
      <c r="F32" s="149" t="e">
        <f>+#REF!*0.0451941/1000000</f>
        <v>#REF!</v>
      </c>
      <c r="G32" s="41"/>
      <c r="H32" s="164" t="e">
        <f>+#REF!*0.0451941/1000000</f>
        <v>#REF!</v>
      </c>
      <c r="I32" s="164" t="e">
        <f>+#REF!*0.0451941/1000000</f>
        <v>#REF!</v>
      </c>
      <c r="J32" s="180" t="e">
        <f>+#REF!*0.0451941/1000000</f>
        <v>#REF!</v>
      </c>
      <c r="K32" s="119" t="e">
        <f>+#REF!*0.0451941/1000000</f>
        <v>#REF!</v>
      </c>
      <c r="L32" s="164" t="e">
        <f>+#REF!*0.0451941/1000000</f>
        <v>#REF!</v>
      </c>
      <c r="M32" s="119" t="e">
        <f>+#REF!*0.0451941/1000000</f>
        <v>#REF!</v>
      </c>
      <c r="N32" s="119" t="e">
        <f>+#REF!*0.0451941/1000000</f>
        <v>#REF!</v>
      </c>
      <c r="O32" s="120" t="e">
        <f>+#REF!*0.0451941/1000000</f>
        <v>#REF!</v>
      </c>
      <c r="P32" s="52"/>
      <c r="Q32" s="52"/>
      <c r="R32" s="52"/>
      <c r="S32" s="52"/>
      <c r="T32" s="52"/>
      <c r="U32" s="52"/>
      <c r="V32" s="52"/>
      <c r="W32" s="52"/>
      <c r="X32" s="53"/>
      <c r="Z32" s="215"/>
      <c r="AA32" s="219"/>
      <c r="AB32" s="219"/>
      <c r="AC32" s="219"/>
      <c r="AE32" s="215"/>
      <c r="AF32" s="219"/>
      <c r="AG32" s="219"/>
      <c r="AH32" s="219"/>
    </row>
    <row r="33" spans="1:34" s="34" customFormat="1" ht="15" x14ac:dyDescent="0.2">
      <c r="A33" s="33" t="s">
        <v>108</v>
      </c>
      <c r="D33" s="193" t="e">
        <f>+#REF!*0.0451941/1000000</f>
        <v>#REF!</v>
      </c>
      <c r="E33" s="35"/>
      <c r="F33" s="193" t="e">
        <f>+#REF!*0.0451941/1000000</f>
        <v>#REF!</v>
      </c>
      <c r="G33" s="36"/>
      <c r="H33" s="162" t="e">
        <f>+#REF!*0.0451941/1000000</f>
        <v>#REF!</v>
      </c>
      <c r="I33" s="162" t="e">
        <f>+#REF!*0.0451941/1000000</f>
        <v>#REF!</v>
      </c>
      <c r="J33" s="181" t="e">
        <f>+#REF!*0.0451941/1000000</f>
        <v>#REF!</v>
      </c>
      <c r="K33" s="121" t="e">
        <f>+#REF!*0.0451941/1000000</f>
        <v>#REF!</v>
      </c>
      <c r="L33" s="162" t="e">
        <f>+#REF!*0.0451941/1000000</f>
        <v>#REF!</v>
      </c>
      <c r="M33" s="121" t="e">
        <f>+#REF!*0.0451941/1000000</f>
        <v>#REF!</v>
      </c>
      <c r="N33" s="121" t="e">
        <f>+#REF!*0.0451941/1000000</f>
        <v>#REF!</v>
      </c>
      <c r="O33" s="122" t="e">
        <f>+#REF!*0.0451941/1000000</f>
        <v>#REF!</v>
      </c>
      <c r="P33" s="37"/>
      <c r="Q33" s="37"/>
      <c r="R33" s="37"/>
      <c r="S33" s="37"/>
      <c r="T33" s="37"/>
      <c r="U33" s="37"/>
      <c r="V33" s="37"/>
      <c r="W33" s="37"/>
      <c r="X33" s="39"/>
      <c r="Z33" s="215"/>
      <c r="AA33" s="219"/>
      <c r="AB33" s="219"/>
      <c r="AC33" s="219"/>
      <c r="AE33" s="215"/>
      <c r="AF33" s="219"/>
      <c r="AG33" s="219"/>
      <c r="AH33" s="219"/>
    </row>
    <row r="34" spans="1:34" s="34" customFormat="1" ht="4.5" customHeight="1" x14ac:dyDescent="0.2">
      <c r="A34" s="40"/>
      <c r="D34" s="193" t="e">
        <f>+#REF!*0.0451941/1000000</f>
        <v>#REF!</v>
      </c>
      <c r="E34" s="35"/>
      <c r="F34" s="193" t="e">
        <f>+#REF!*0.0451941/1000000</f>
        <v>#REF!</v>
      </c>
      <c r="G34" s="36"/>
      <c r="H34" s="162" t="e">
        <f>+#REF!*0.0451941/1000000</f>
        <v>#REF!</v>
      </c>
      <c r="I34" s="162" t="e">
        <f>+#REF!*0.0451941/1000000</f>
        <v>#REF!</v>
      </c>
      <c r="J34" s="181" t="e">
        <f>+#REF!*0.0451941/1000000</f>
        <v>#REF!</v>
      </c>
      <c r="K34" s="121" t="e">
        <f>+#REF!*0.0451941/1000000</f>
        <v>#REF!</v>
      </c>
      <c r="L34" s="162" t="e">
        <f>+#REF!*0.0451941/1000000</f>
        <v>#REF!</v>
      </c>
      <c r="M34" s="121" t="e">
        <f>+#REF!*0.0451941/1000000</f>
        <v>#REF!</v>
      </c>
      <c r="N34" s="121" t="e">
        <f>+#REF!*0.0451941/1000000</f>
        <v>#REF!</v>
      </c>
      <c r="O34" s="122" t="e">
        <f>+#REF!*0.0451941/1000000</f>
        <v>#REF!</v>
      </c>
      <c r="P34" s="37"/>
      <c r="Q34" s="37"/>
      <c r="R34" s="37"/>
      <c r="S34" s="37"/>
      <c r="T34" s="37"/>
      <c r="U34" s="37"/>
      <c r="V34" s="37"/>
      <c r="W34" s="37"/>
      <c r="X34" s="39"/>
      <c r="Z34" s="215"/>
      <c r="AA34" s="219"/>
      <c r="AB34" s="219"/>
      <c r="AC34" s="219"/>
      <c r="AE34" s="215"/>
      <c r="AF34" s="219"/>
      <c r="AG34" s="219"/>
      <c r="AH34" s="219"/>
    </row>
    <row r="35" spans="1:34" s="34" customFormat="1" x14ac:dyDescent="0.2">
      <c r="A35" s="54"/>
      <c r="B35" s="42" t="s">
        <v>165</v>
      </c>
      <c r="C35" s="42"/>
      <c r="D35" s="148" t="e">
        <f>+#REF!*0.0451941/1000000</f>
        <v>#REF!</v>
      </c>
      <c r="E35" s="43"/>
      <c r="F35" s="148" t="e">
        <f>+#REF!*0.0451941/1000000</f>
        <v>#REF!</v>
      </c>
      <c r="G35" s="41"/>
      <c r="H35" s="161" t="e">
        <f>+#REF!*0.0451941/1000000</f>
        <v>#REF!</v>
      </c>
      <c r="I35" s="161" t="e">
        <f>+#REF!*0.0451941/1000000</f>
        <v>#REF!</v>
      </c>
      <c r="J35" s="177" t="e">
        <f>+#REF!*0.0451941/1000000</f>
        <v>#REF!</v>
      </c>
      <c r="K35" s="113" t="e">
        <f>+#REF!*0.0451941/1000000</f>
        <v>#REF!</v>
      </c>
      <c r="L35" s="161" t="e">
        <f>+#REF!*0.0451941/1000000</f>
        <v>#REF!</v>
      </c>
      <c r="M35" s="113" t="e">
        <f>+#REF!*0.0451941/1000000</f>
        <v>#REF!</v>
      </c>
      <c r="N35" s="113" t="e">
        <f>+#REF!*0.0451941/1000000</f>
        <v>#REF!</v>
      </c>
      <c r="O35" s="114" t="e">
        <f>+#REF!*0.0451941/1000000</f>
        <v>#REF!</v>
      </c>
      <c r="P35" s="45"/>
      <c r="Q35" s="45"/>
      <c r="R35" s="45"/>
      <c r="S35" s="45"/>
      <c r="T35" s="45"/>
      <c r="U35" s="45"/>
      <c r="V35" s="45"/>
      <c r="W35" s="45"/>
      <c r="X35" s="46"/>
      <c r="Z35" s="215"/>
      <c r="AA35" s="219"/>
      <c r="AB35" s="219"/>
      <c r="AC35" s="219"/>
      <c r="AE35" s="215"/>
      <c r="AF35" s="219"/>
      <c r="AG35" s="219"/>
      <c r="AH35" s="219"/>
    </row>
    <row r="36" spans="1:34" s="34" customFormat="1" x14ac:dyDescent="0.2">
      <c r="A36" s="40"/>
      <c r="C36" s="34" t="s">
        <v>166</v>
      </c>
      <c r="D36" s="191" t="e">
        <f>+#REF!*0.0451941/1000000</f>
        <v>#REF!</v>
      </c>
      <c r="E36" s="35"/>
      <c r="F36" s="191" t="e">
        <f>+#REF!*0.0451941/1000000</f>
        <v>#REF!</v>
      </c>
      <c r="G36" s="36"/>
      <c r="H36" s="162" t="e">
        <f>+#REF!*0.0451941/1000000</f>
        <v>#REF!</v>
      </c>
      <c r="I36" s="162" t="e">
        <f>+#REF!*0.0451941/1000000</f>
        <v>#REF!</v>
      </c>
      <c r="J36" s="178" t="e">
        <f>+#REF!*0.0451941/1000000</f>
        <v>#REF!</v>
      </c>
      <c r="K36" s="115" t="e">
        <f>+#REF!*0.0451941/1000000</f>
        <v>#REF!</v>
      </c>
      <c r="L36" s="162" t="e">
        <f>+#REF!*0.0451941/1000000</f>
        <v>#REF!</v>
      </c>
      <c r="M36" s="115" t="e">
        <f>+#REF!*0.0451941/1000000</f>
        <v>#REF!</v>
      </c>
      <c r="N36" s="115" t="e">
        <f>+#REF!*0.0451941/1000000</f>
        <v>#REF!</v>
      </c>
      <c r="O36" s="116" t="e">
        <f>+#REF!*0.0451941/1000000</f>
        <v>#REF!</v>
      </c>
      <c r="P36" s="49"/>
      <c r="Q36" s="55"/>
      <c r="R36" s="55"/>
      <c r="S36" s="55"/>
      <c r="T36" s="55"/>
      <c r="U36" s="55"/>
      <c r="V36" s="55"/>
      <c r="W36" s="55"/>
      <c r="X36" s="56"/>
      <c r="Z36" s="215"/>
      <c r="AA36" s="219"/>
      <c r="AB36" s="219"/>
      <c r="AC36" s="219"/>
      <c r="AE36" s="215"/>
      <c r="AF36" s="219"/>
      <c r="AG36" s="219"/>
      <c r="AH36" s="219"/>
    </row>
    <row r="37" spans="1:34" s="34" customFormat="1" x14ac:dyDescent="0.2">
      <c r="A37" s="40"/>
      <c r="C37" s="34" t="s">
        <v>66</v>
      </c>
      <c r="D37" s="191" t="e">
        <f>+#REF!*0.0451941/1000000</f>
        <v>#REF!</v>
      </c>
      <c r="E37" s="35"/>
      <c r="F37" s="191" t="e">
        <f>+#REF!*0.0451941/1000000</f>
        <v>#REF!</v>
      </c>
      <c r="G37" s="48"/>
      <c r="H37" s="162" t="e">
        <f>+#REF!*0.0451941/1000000</f>
        <v>#REF!</v>
      </c>
      <c r="I37" s="162" t="e">
        <f>+#REF!*0.0451941/1000000</f>
        <v>#REF!</v>
      </c>
      <c r="J37" s="178" t="e">
        <f>+#REF!*0.0451941/1000000</f>
        <v>#REF!</v>
      </c>
      <c r="K37" s="115" t="e">
        <f>+#REF!*0.0451941/1000000</f>
        <v>#REF!</v>
      </c>
      <c r="L37" s="162" t="e">
        <f>+#REF!*0.0451941/1000000</f>
        <v>#REF!</v>
      </c>
      <c r="M37" s="115" t="e">
        <f>+#REF!*0.0451941/1000000</f>
        <v>#REF!</v>
      </c>
      <c r="N37" s="115" t="e">
        <f>+#REF!*0.0451941/1000000</f>
        <v>#REF!</v>
      </c>
      <c r="O37" s="116" t="e">
        <f>+#REF!*0.0451941/1000000</f>
        <v>#REF!</v>
      </c>
      <c r="P37" s="49"/>
      <c r="Q37" s="55"/>
      <c r="R37" s="55"/>
      <c r="S37" s="55"/>
      <c r="T37" s="55"/>
      <c r="U37" s="55"/>
      <c r="V37" s="55"/>
      <c r="W37" s="55"/>
      <c r="X37" s="56"/>
      <c r="Z37" s="215"/>
      <c r="AA37" s="219"/>
      <c r="AB37" s="219"/>
      <c r="AC37" s="219"/>
      <c r="AE37" s="215"/>
      <c r="AF37" s="219"/>
      <c r="AG37" s="219"/>
      <c r="AH37" s="219"/>
    </row>
    <row r="38" spans="1:34" s="34" customFormat="1" x14ac:dyDescent="0.2">
      <c r="A38" s="40"/>
      <c r="B38" s="34" t="s">
        <v>54</v>
      </c>
      <c r="D38" s="191" t="e">
        <f>+#REF!*0.0451941/1000000</f>
        <v>#REF!</v>
      </c>
      <c r="E38" s="35"/>
      <c r="F38" s="191" t="e">
        <f>+#REF!*0.0451941/1000000</f>
        <v>#REF!</v>
      </c>
      <c r="G38" s="48"/>
      <c r="H38" s="162" t="e">
        <f>+#REF!*0.0451941/1000000</f>
        <v>#REF!</v>
      </c>
      <c r="I38" s="162" t="e">
        <f>+#REF!*0.0451941/1000000</f>
        <v>#REF!</v>
      </c>
      <c r="J38" s="178" t="e">
        <f>+#REF!*0.0451941/1000000</f>
        <v>#REF!</v>
      </c>
      <c r="K38" s="115" t="e">
        <f>+#REF!*0.0451941/1000000</f>
        <v>#REF!</v>
      </c>
      <c r="L38" s="162" t="e">
        <f>+#REF!*0.0451941/1000000</f>
        <v>#REF!</v>
      </c>
      <c r="M38" s="115" t="e">
        <f>+#REF!*0.0451941/1000000</f>
        <v>#REF!</v>
      </c>
      <c r="N38" s="115" t="e">
        <f>+#REF!*0.0451941/1000000</f>
        <v>#REF!</v>
      </c>
      <c r="O38" s="116" t="e">
        <f>+#REF!*0.0451941/1000000</f>
        <v>#REF!</v>
      </c>
      <c r="P38" s="49"/>
      <c r="Q38" s="55"/>
      <c r="R38" s="55"/>
      <c r="S38" s="55"/>
      <c r="T38" s="55"/>
      <c r="U38" s="55"/>
      <c r="V38" s="55"/>
      <c r="W38" s="55"/>
      <c r="X38" s="56"/>
      <c r="Z38" s="215"/>
      <c r="AA38" s="219"/>
      <c r="AB38" s="219"/>
      <c r="AC38" s="219"/>
      <c r="AE38" s="215"/>
      <c r="AF38" s="219"/>
      <c r="AG38" s="219"/>
      <c r="AH38" s="219"/>
    </row>
    <row r="39" spans="1:34" s="34" customFormat="1" x14ac:dyDescent="0.2">
      <c r="A39" s="40"/>
      <c r="B39" s="206" t="s">
        <v>109</v>
      </c>
      <c r="D39" s="208" t="e">
        <f>+#REF!*0.0451941/1000000</f>
        <v>#REF!</v>
      </c>
      <c r="E39" s="35"/>
      <c r="F39" s="208" t="e">
        <f>+#REF!*0.0451941/1000000</f>
        <v>#REF!</v>
      </c>
      <c r="G39" s="48"/>
      <c r="H39" s="205" t="e">
        <f>+#REF!*0.0451941/1000000</f>
        <v>#REF!</v>
      </c>
      <c r="I39" s="162" t="e">
        <f>+#REF!*0.0451941/1000000</f>
        <v>#REF!</v>
      </c>
      <c r="J39" s="178" t="e">
        <f>+#REF!*0.0451941/1000000</f>
        <v>#REF!</v>
      </c>
      <c r="K39" s="115" t="e">
        <f>+#REF!*0.0451941/1000000</f>
        <v>#REF!</v>
      </c>
      <c r="L39" s="162" t="e">
        <f>+#REF!*0.0451941/1000000</f>
        <v>#REF!</v>
      </c>
      <c r="M39" s="115" t="e">
        <f>+#REF!*0.0451941/1000000</f>
        <v>#REF!</v>
      </c>
      <c r="N39" s="115" t="e">
        <f>+#REF!*0.0451941/1000000</f>
        <v>#REF!</v>
      </c>
      <c r="O39" s="116" t="e">
        <f>+#REF!*0.0451941/1000000</f>
        <v>#REF!</v>
      </c>
      <c r="P39" s="49"/>
      <c r="Q39" s="55"/>
      <c r="R39" s="55"/>
      <c r="S39" s="55"/>
      <c r="T39" s="55"/>
      <c r="U39" s="55"/>
      <c r="V39" s="55"/>
      <c r="W39" s="55"/>
      <c r="X39" s="56"/>
      <c r="Z39" s="215"/>
      <c r="AA39" s="219"/>
      <c r="AB39" s="219"/>
      <c r="AC39" s="219"/>
      <c r="AE39" s="215"/>
      <c r="AF39" s="219"/>
      <c r="AG39" s="219"/>
      <c r="AH39" s="219"/>
    </row>
    <row r="40" spans="1:34" s="34" customFormat="1" x14ac:dyDescent="0.2">
      <c r="A40" s="40"/>
      <c r="B40" s="34" t="s">
        <v>110</v>
      </c>
      <c r="D40" s="191" t="e">
        <f>+#REF!*0.0451941/1000000</f>
        <v>#REF!</v>
      </c>
      <c r="E40" s="35"/>
      <c r="F40" s="191" t="e">
        <f>+#REF!*0.0451941/1000000</f>
        <v>#REF!</v>
      </c>
      <c r="G40" s="48"/>
      <c r="H40" s="162" t="e">
        <f>+#REF!*0.0451941/1000000</f>
        <v>#REF!</v>
      </c>
      <c r="I40" s="162" t="e">
        <f>+#REF!*0.0451941/1000000</f>
        <v>#REF!</v>
      </c>
      <c r="J40" s="178" t="e">
        <f>+#REF!*0.0451941/1000000</f>
        <v>#REF!</v>
      </c>
      <c r="K40" s="115" t="e">
        <f>+#REF!*0.0451941/1000000</f>
        <v>#REF!</v>
      </c>
      <c r="L40" s="162" t="e">
        <f>+#REF!*0.0451941/1000000</f>
        <v>#REF!</v>
      </c>
      <c r="M40" s="115" t="e">
        <f>+#REF!*0.0451941/1000000</f>
        <v>#REF!</v>
      </c>
      <c r="N40" s="115" t="e">
        <f>+#REF!*0.0451941/1000000</f>
        <v>#REF!</v>
      </c>
      <c r="O40" s="116" t="e">
        <f>+#REF!*0.0451941/1000000</f>
        <v>#REF!</v>
      </c>
      <c r="P40" s="106"/>
      <c r="Q40" s="57"/>
      <c r="R40" s="57"/>
      <c r="S40" s="57"/>
      <c r="T40" s="57"/>
      <c r="U40" s="57"/>
      <c r="V40" s="57"/>
      <c r="W40" s="57"/>
      <c r="X40" s="58"/>
      <c r="Z40" s="215"/>
      <c r="AA40" s="219"/>
      <c r="AB40" s="219"/>
      <c r="AC40" s="219"/>
      <c r="AE40" s="215"/>
      <c r="AF40" s="219"/>
      <c r="AG40" s="219"/>
      <c r="AH40" s="219"/>
    </row>
    <row r="41" spans="1:34" s="34" customFormat="1" x14ac:dyDescent="0.2">
      <c r="A41" s="54"/>
      <c r="B41" s="51"/>
      <c r="C41" s="51"/>
      <c r="D41" s="149" t="e">
        <f>+#REF!*0.0451941/1000000</f>
        <v>#REF!</v>
      </c>
      <c r="E41" s="35"/>
      <c r="F41" s="149" t="e">
        <f>+#REF!*0.0451941/1000000</f>
        <v>#REF!</v>
      </c>
      <c r="G41" s="41"/>
      <c r="H41" s="164" t="e">
        <f>+#REF!*0.0451941/1000000</f>
        <v>#REF!</v>
      </c>
      <c r="I41" s="164" t="e">
        <f>+#REF!*0.0451941/1000000</f>
        <v>#REF!</v>
      </c>
      <c r="J41" s="180" t="e">
        <f>+#REF!*0.0451941/1000000</f>
        <v>#REF!</v>
      </c>
      <c r="K41" s="119" t="e">
        <f>+#REF!*0.0451941/1000000</f>
        <v>#REF!</v>
      </c>
      <c r="L41" s="164" t="e">
        <f>+#REF!*0.0451941/1000000</f>
        <v>#REF!</v>
      </c>
      <c r="M41" s="119" t="e">
        <f>+#REF!*0.0451941/1000000</f>
        <v>#REF!</v>
      </c>
      <c r="N41" s="119" t="e">
        <f>+#REF!*0.0451941/1000000</f>
        <v>#REF!</v>
      </c>
      <c r="O41" s="120" t="e">
        <f>+#REF!*0.0451941/1000000</f>
        <v>#REF!</v>
      </c>
      <c r="P41" s="44">
        <f t="shared" ref="P41:X41" si="0">SUM(P38:P40)+P35</f>
        <v>0</v>
      </c>
      <c r="Q41" s="44">
        <f t="shared" si="0"/>
        <v>0</v>
      </c>
      <c r="R41" s="44">
        <f t="shared" si="0"/>
        <v>0</v>
      </c>
      <c r="S41" s="44">
        <f t="shared" si="0"/>
        <v>0</v>
      </c>
      <c r="T41" s="44">
        <f t="shared" si="0"/>
        <v>0</v>
      </c>
      <c r="U41" s="44">
        <f t="shared" si="0"/>
        <v>0</v>
      </c>
      <c r="V41" s="44">
        <f t="shared" si="0"/>
        <v>0</v>
      </c>
      <c r="W41" s="44">
        <f t="shared" ref="W41" si="1">SUM(W38:W40)+W35</f>
        <v>0</v>
      </c>
      <c r="X41" s="59">
        <f t="shared" si="0"/>
        <v>0</v>
      </c>
      <c r="Z41" s="215"/>
      <c r="AA41" s="219"/>
      <c r="AB41" s="219"/>
      <c r="AC41" s="219"/>
      <c r="AE41" s="215"/>
      <c r="AF41" s="219"/>
      <c r="AG41" s="219"/>
      <c r="AH41" s="219"/>
    </row>
    <row r="42" spans="1:34" s="34" customFormat="1" x14ac:dyDescent="0.2">
      <c r="A42" s="40"/>
      <c r="D42" s="191" t="e">
        <f>+#REF!*0.0451941/1000000</f>
        <v>#REF!</v>
      </c>
      <c r="E42" s="35"/>
      <c r="F42" s="191" t="e">
        <f>+#REF!*0.0451941/1000000</f>
        <v>#REF!</v>
      </c>
      <c r="G42" s="48"/>
      <c r="H42" s="162" t="e">
        <f>+#REF!*0.0451941/1000000</f>
        <v>#REF!</v>
      </c>
      <c r="I42" s="162" t="e">
        <f>+#REF!*0.0451941/1000000</f>
        <v>#REF!</v>
      </c>
      <c r="J42" s="178" t="e">
        <f>+#REF!*0.0451941/1000000</f>
        <v>#REF!</v>
      </c>
      <c r="K42" s="115" t="e">
        <f>+#REF!*0.0451941/1000000</f>
        <v>#REF!</v>
      </c>
      <c r="L42" s="162" t="e">
        <f>+#REF!*0.0451941/1000000</f>
        <v>#REF!</v>
      </c>
      <c r="M42" s="115" t="e">
        <f>+#REF!*0.0451941/1000000</f>
        <v>#REF!</v>
      </c>
      <c r="N42" s="115" t="e">
        <f>+#REF!*0.0451941/1000000</f>
        <v>#REF!</v>
      </c>
      <c r="O42" s="116" t="e">
        <f>+#REF!*0.0451941/1000000</f>
        <v>#REF!</v>
      </c>
      <c r="P42" s="48"/>
      <c r="Q42" s="36"/>
      <c r="R42" s="37"/>
      <c r="S42" s="37"/>
      <c r="T42" s="37"/>
      <c r="U42" s="37"/>
      <c r="V42" s="37"/>
      <c r="W42" s="37"/>
      <c r="X42" s="39"/>
      <c r="Z42" s="215"/>
      <c r="AA42" s="219"/>
      <c r="AB42" s="219"/>
      <c r="AC42" s="219"/>
      <c r="AE42" s="215"/>
      <c r="AF42" s="219"/>
      <c r="AG42" s="219"/>
      <c r="AH42" s="219"/>
    </row>
    <row r="43" spans="1:34" s="34" customFormat="1" ht="15" x14ac:dyDescent="0.2">
      <c r="A43" s="60" t="s">
        <v>111</v>
      </c>
      <c r="B43" s="51"/>
      <c r="C43" s="51"/>
      <c r="D43" s="150" t="e">
        <f>+#REF!*0.0451941/1000000</f>
        <v>#REF!</v>
      </c>
      <c r="E43" s="35"/>
      <c r="F43" s="150" t="e">
        <f>+#REF!*0.0451941/1000000</f>
        <v>#REF!</v>
      </c>
      <c r="G43" s="41"/>
      <c r="H43" s="165" t="e">
        <f>+#REF!*0.0451941/1000000</f>
        <v>#REF!</v>
      </c>
      <c r="I43" s="165" t="e">
        <f>+#REF!*0.0451941/1000000</f>
        <v>#REF!</v>
      </c>
      <c r="J43" s="182" t="e">
        <f>+#REF!*0.0451941/1000000</f>
        <v>#REF!</v>
      </c>
      <c r="K43" s="123" t="e">
        <f>+#REF!*0.0451941/1000000</f>
        <v>#REF!</v>
      </c>
      <c r="L43" s="165" t="e">
        <f>+#REF!*0.0451941/1000000</f>
        <v>#REF!</v>
      </c>
      <c r="M43" s="123" t="e">
        <f>+#REF!*0.0451941/1000000</f>
        <v>#REF!</v>
      </c>
      <c r="N43" s="123" t="e">
        <f>+#REF!*0.0451941/1000000</f>
        <v>#REF!</v>
      </c>
      <c r="O43" s="124" t="e">
        <f>+#REF!*0.0451941/1000000</f>
        <v>#REF!</v>
      </c>
      <c r="P43" s="61">
        <f t="shared" ref="P43:X43" si="2">P32-P41</f>
        <v>0</v>
      </c>
      <c r="Q43" s="61">
        <f t="shared" si="2"/>
        <v>0</v>
      </c>
      <c r="R43" s="61">
        <f t="shared" si="2"/>
        <v>0</v>
      </c>
      <c r="S43" s="61">
        <f t="shared" si="2"/>
        <v>0</v>
      </c>
      <c r="T43" s="61">
        <f t="shared" si="2"/>
        <v>0</v>
      </c>
      <c r="U43" s="61">
        <f t="shared" si="2"/>
        <v>0</v>
      </c>
      <c r="V43" s="61">
        <f t="shared" si="2"/>
        <v>0</v>
      </c>
      <c r="W43" s="61">
        <f t="shared" si="2"/>
        <v>0</v>
      </c>
      <c r="X43" s="62">
        <f t="shared" si="2"/>
        <v>0</v>
      </c>
      <c r="Z43" s="215"/>
      <c r="AA43" s="219"/>
      <c r="AB43" s="219"/>
      <c r="AC43" s="219"/>
      <c r="AE43" s="215"/>
      <c r="AF43" s="219"/>
      <c r="AG43" s="219"/>
      <c r="AH43" s="219"/>
    </row>
    <row r="44" spans="1:34" s="34" customFormat="1" ht="3" customHeight="1" x14ac:dyDescent="0.2">
      <c r="D44" s="191" t="e">
        <f>+#REF!*0.0451941/1000000</f>
        <v>#REF!</v>
      </c>
      <c r="E44" s="35"/>
      <c r="F44" s="191" t="e">
        <f>+#REF!*0.0451941/1000000</f>
        <v>#REF!</v>
      </c>
      <c r="G44" s="36"/>
      <c r="H44" s="162" t="e">
        <f>+#REF!*0.0451941/1000000</f>
        <v>#REF!</v>
      </c>
      <c r="I44" s="162" t="e">
        <f>+#REF!*0.0451941/1000000</f>
        <v>#REF!</v>
      </c>
      <c r="J44" s="183" t="e">
        <f>+#REF!*0.0451941/1000000</f>
        <v>#REF!</v>
      </c>
      <c r="K44" s="125" t="e">
        <f>+#REF!*0.0451941/1000000</f>
        <v>#REF!</v>
      </c>
      <c r="L44" s="162" t="e">
        <f>+#REF!*0.0451941/1000000</f>
        <v>#REF!</v>
      </c>
      <c r="M44" s="125" t="e">
        <f>+#REF!*0.0451941/1000000</f>
        <v>#REF!</v>
      </c>
      <c r="N44" s="125" t="e">
        <f>+#REF!*0.0451941/1000000</f>
        <v>#REF!</v>
      </c>
      <c r="O44" s="122" t="e">
        <f>+#REF!*0.0451941/1000000</f>
        <v>#REF!</v>
      </c>
      <c r="P44" s="63"/>
      <c r="Q44" s="37"/>
      <c r="R44" s="37"/>
      <c r="S44" s="37"/>
      <c r="T44" s="37"/>
      <c r="U44" s="37"/>
      <c r="V44" s="37"/>
      <c r="W44" s="37"/>
      <c r="X44" s="39"/>
      <c r="Z44" s="215"/>
      <c r="AA44" s="219"/>
      <c r="AB44" s="219"/>
      <c r="AC44" s="219"/>
      <c r="AE44" s="215"/>
      <c r="AF44" s="219"/>
      <c r="AG44" s="219"/>
      <c r="AH44" s="219"/>
    </row>
    <row r="45" spans="1:34" s="34" customFormat="1" ht="15" x14ac:dyDescent="0.2">
      <c r="A45" s="33" t="s">
        <v>167</v>
      </c>
      <c r="D45" s="191" t="e">
        <f>+#REF!*0.0451941/1000000</f>
        <v>#REF!</v>
      </c>
      <c r="E45" s="35"/>
      <c r="F45" s="191" t="e">
        <f>+#REF!*0.0451941/1000000</f>
        <v>#REF!</v>
      </c>
      <c r="G45" s="36"/>
      <c r="H45" s="162" t="e">
        <f>+#REF!*0.0451941/1000000</f>
        <v>#REF!</v>
      </c>
      <c r="I45" s="162" t="e">
        <f>+#REF!*0.0451941/1000000</f>
        <v>#REF!</v>
      </c>
      <c r="J45" s="181" t="e">
        <f>+#REF!*0.0451941/1000000</f>
        <v>#REF!</v>
      </c>
      <c r="K45" s="121" t="e">
        <f>+#REF!*0.0451941/1000000</f>
        <v>#REF!</v>
      </c>
      <c r="L45" s="162" t="e">
        <f>+#REF!*0.0451941/1000000</f>
        <v>#REF!</v>
      </c>
      <c r="M45" s="121" t="e">
        <f>+#REF!*0.0451941/1000000</f>
        <v>#REF!</v>
      </c>
      <c r="N45" s="121" t="e">
        <f>+#REF!*0.0451941/1000000</f>
        <v>#REF!</v>
      </c>
      <c r="O45" s="122" t="e">
        <f>+#REF!*0.0451941/1000000</f>
        <v>#REF!</v>
      </c>
      <c r="P45" s="63"/>
      <c r="Q45" s="37"/>
      <c r="R45" s="37"/>
      <c r="S45" s="37"/>
      <c r="T45" s="37"/>
      <c r="U45" s="37"/>
      <c r="V45" s="37"/>
      <c r="W45" s="37"/>
      <c r="X45" s="39"/>
      <c r="Z45" s="215"/>
      <c r="AA45" s="219"/>
      <c r="AB45" s="219"/>
      <c r="AC45" s="219"/>
      <c r="AE45" s="215"/>
      <c r="AF45" s="219"/>
      <c r="AG45" s="219"/>
      <c r="AH45" s="219"/>
    </row>
    <row r="46" spans="1:34" s="34" customFormat="1" ht="4.5" customHeight="1" x14ac:dyDescent="0.2">
      <c r="A46" s="33"/>
      <c r="D46" s="191" t="e">
        <f>+#REF!*0.0451941/1000000</f>
        <v>#REF!</v>
      </c>
      <c r="E46" s="35"/>
      <c r="F46" s="191" t="e">
        <f>+#REF!*0.0451941/1000000</f>
        <v>#REF!</v>
      </c>
      <c r="G46" s="36"/>
      <c r="H46" s="162" t="e">
        <f>+#REF!*0.0451941/1000000</f>
        <v>#REF!</v>
      </c>
      <c r="I46" s="162" t="e">
        <f>+#REF!*0.0451941/1000000</f>
        <v>#REF!</v>
      </c>
      <c r="J46" s="181" t="e">
        <f>+#REF!*0.0451941/1000000</f>
        <v>#REF!</v>
      </c>
      <c r="K46" s="121" t="e">
        <f>+#REF!*0.0451941/1000000</f>
        <v>#REF!</v>
      </c>
      <c r="L46" s="162" t="e">
        <f>+#REF!*0.0451941/1000000</f>
        <v>#REF!</v>
      </c>
      <c r="M46" s="121" t="e">
        <f>+#REF!*0.0451941/1000000</f>
        <v>#REF!</v>
      </c>
      <c r="N46" s="121" t="e">
        <f>+#REF!*0.0451941/1000000</f>
        <v>#REF!</v>
      </c>
      <c r="O46" s="122" t="e">
        <f>+#REF!*0.0451941/1000000</f>
        <v>#REF!</v>
      </c>
      <c r="P46" s="63"/>
      <c r="Q46" s="37"/>
      <c r="R46" s="37"/>
      <c r="S46" s="37"/>
      <c r="T46" s="37"/>
      <c r="U46" s="37"/>
      <c r="V46" s="37"/>
      <c r="W46" s="37"/>
      <c r="X46" s="39"/>
      <c r="Z46" s="215"/>
      <c r="AA46" s="219"/>
      <c r="AB46" s="219"/>
      <c r="AC46" s="219"/>
      <c r="AE46" s="215"/>
      <c r="AF46" s="219"/>
      <c r="AG46" s="219"/>
      <c r="AH46" s="219"/>
    </row>
    <row r="47" spans="1:34" s="34" customFormat="1" ht="42.75" customHeight="1" x14ac:dyDescent="0.2">
      <c r="B47" s="26" t="s">
        <v>168</v>
      </c>
      <c r="D47" s="191" t="e">
        <f>+#REF!*0.0451941/1000000</f>
        <v>#REF!</v>
      </c>
      <c r="E47" s="35"/>
      <c r="F47" s="191" t="e">
        <f>+#REF!*0.0451941/1000000</f>
        <v>#REF!</v>
      </c>
      <c r="G47" s="36"/>
      <c r="H47" s="162" t="e">
        <f>+#REF!*0.0451941/1000000</f>
        <v>#REF!</v>
      </c>
      <c r="I47" s="162" t="e">
        <f>+#REF!*0.0451941/1000000</f>
        <v>#REF!</v>
      </c>
      <c r="J47" s="181" t="e">
        <f>+#REF!*0.0451941/1000000</f>
        <v>#REF!</v>
      </c>
      <c r="K47" s="121" t="e">
        <f>+#REF!*0.0451941/1000000</f>
        <v>#REF!</v>
      </c>
      <c r="L47" s="162" t="e">
        <f>+#REF!*0.0451941/1000000</f>
        <v>#REF!</v>
      </c>
      <c r="M47" s="121" t="e">
        <f>+#REF!*0.0451941/1000000</f>
        <v>#REF!</v>
      </c>
      <c r="N47" s="121" t="e">
        <f>+#REF!*0.0451941/1000000</f>
        <v>#REF!</v>
      </c>
      <c r="O47" s="122" t="e">
        <f>+#REF!*0.0451941/1000000</f>
        <v>#REF!</v>
      </c>
      <c r="P47" s="121"/>
      <c r="Q47" s="121"/>
      <c r="R47" s="121"/>
      <c r="S47" s="121"/>
      <c r="T47" s="121"/>
      <c r="U47" s="121"/>
      <c r="V47" s="121"/>
      <c r="W47" s="121"/>
      <c r="X47" s="143"/>
      <c r="Z47" s="223" t="s">
        <v>230</v>
      </c>
      <c r="AA47" s="222" t="s">
        <v>231</v>
      </c>
      <c r="AB47" s="222" t="s">
        <v>232</v>
      </c>
      <c r="AC47" s="222" t="s">
        <v>233</v>
      </c>
      <c r="AE47" s="223" t="s">
        <v>237</v>
      </c>
      <c r="AF47" s="222" t="s">
        <v>231</v>
      </c>
      <c r="AG47" s="222" t="s">
        <v>232</v>
      </c>
      <c r="AH47" s="222" t="s">
        <v>233</v>
      </c>
    </row>
    <row r="48" spans="1:34" s="34" customFormat="1" x14ac:dyDescent="0.2">
      <c r="C48" s="34" t="s">
        <v>67</v>
      </c>
      <c r="D48" s="191" t="e">
        <f>+#REF!*0.0451941/1000000</f>
        <v>#REF!</v>
      </c>
      <c r="E48" s="35"/>
      <c r="F48" s="191" t="e">
        <f>+#REF!*0.0451941/1000000</f>
        <v>#REF!</v>
      </c>
      <c r="G48" s="48"/>
      <c r="H48" s="162" t="e">
        <f>+#REF!*0.0451941/1000000</f>
        <v>#REF!</v>
      </c>
      <c r="I48" s="162" t="e">
        <f>+#REF!*0.0451941/1000000</f>
        <v>#REF!</v>
      </c>
      <c r="J48" s="178" t="e">
        <f>+#REF!*0.0451941/1000000</f>
        <v>#REF!</v>
      </c>
      <c r="K48" s="115" t="e">
        <f>+#REF!*0.0451941/1000000</f>
        <v>#REF!</v>
      </c>
      <c r="L48" s="162" t="e">
        <f>+#REF!*0.0451941/1000000</f>
        <v>#REF!</v>
      </c>
      <c r="M48" s="115" t="e">
        <f>+#REF!*0.0451941/1000000</f>
        <v>#REF!</v>
      </c>
      <c r="N48" s="115" t="e">
        <f>+#REF!*0.0451941/1000000</f>
        <v>#REF!</v>
      </c>
      <c r="O48" s="116" t="e">
        <f>+#REF!*0.0451941/1000000</f>
        <v>#REF!</v>
      </c>
      <c r="P48" s="133" t="e">
        <f>+#REF!*0.0451941/1000000</f>
        <v>#REF!</v>
      </c>
      <c r="Q48" s="133" t="e">
        <f>+#REF!*0.0451941/1000000</f>
        <v>#REF!</v>
      </c>
      <c r="R48" s="133" t="e">
        <f>+#REF!*0.0451941/1000000</f>
        <v>#REF!</v>
      </c>
      <c r="S48" s="133" t="e">
        <f>+#REF!*0.0451941/1000000</f>
        <v>#REF!</v>
      </c>
      <c r="T48" s="133" t="e">
        <f>+#REF!*0.0451941/1000000</f>
        <v>#REF!</v>
      </c>
      <c r="U48" s="133" t="e">
        <f>+#REF!*0.0451941/1000000</f>
        <v>#REF!</v>
      </c>
      <c r="V48" s="133" t="e">
        <f>+#REF!*0.0451941/1000000</f>
        <v>#REF!</v>
      </c>
      <c r="W48" s="133" t="e">
        <f>+#REF!*0.0451941/1000000</f>
        <v>#REF!</v>
      </c>
      <c r="X48" s="144" t="e">
        <f>+#REF!*0.0451941/1000000</f>
        <v>#REF!</v>
      </c>
      <c r="Z48" s="224" t="e">
        <f>(+I48+L48)/9*12</f>
        <v>#REF!</v>
      </c>
      <c r="AA48" s="217">
        <v>11.1</v>
      </c>
      <c r="AB48" s="217">
        <v>11.4</v>
      </c>
      <c r="AC48" s="217">
        <v>11.8</v>
      </c>
      <c r="AE48" s="224" t="e">
        <f>(+I48+M48)/9*12</f>
        <v>#REF!</v>
      </c>
      <c r="AF48" s="217">
        <v>10.3</v>
      </c>
      <c r="AG48" s="217">
        <v>11.1</v>
      </c>
      <c r="AH48" s="217">
        <v>11.8</v>
      </c>
    </row>
    <row r="49" spans="1:34" s="34" customFormat="1" x14ac:dyDescent="0.2">
      <c r="C49" s="34" t="s">
        <v>70</v>
      </c>
      <c r="D49" s="191" t="e">
        <f>+#REF!*0.0451941/1000000</f>
        <v>#REF!</v>
      </c>
      <c r="E49" s="35"/>
      <c r="F49" s="191" t="e">
        <f>+#REF!*0.0451941/1000000</f>
        <v>#REF!</v>
      </c>
      <c r="G49" s="48"/>
      <c r="H49" s="162" t="e">
        <f>+#REF!*0.0451941/1000000</f>
        <v>#REF!</v>
      </c>
      <c r="I49" s="162" t="e">
        <f>+#REF!*0.0451941/1000000</f>
        <v>#REF!</v>
      </c>
      <c r="J49" s="178" t="e">
        <f>+#REF!*0.0451941/1000000</f>
        <v>#REF!</v>
      </c>
      <c r="K49" s="115" t="e">
        <f>+#REF!*0.0451941/1000000</f>
        <v>#REF!</v>
      </c>
      <c r="L49" s="162" t="e">
        <f>+#REF!*0.0451941/1000000</f>
        <v>#REF!</v>
      </c>
      <c r="M49" s="115" t="e">
        <f>+#REF!*0.0451941/1000000</f>
        <v>#REF!</v>
      </c>
      <c r="N49" s="115" t="e">
        <f>+#REF!*0.0451941/1000000</f>
        <v>#REF!</v>
      </c>
      <c r="O49" s="116" t="e">
        <f>+#REF!*0.0451941/1000000</f>
        <v>#REF!</v>
      </c>
      <c r="P49" s="133" t="e">
        <f>+#REF!*0.0451941/1000000</f>
        <v>#REF!</v>
      </c>
      <c r="Q49" s="133" t="e">
        <f>+#REF!*0.0451941/1000000</f>
        <v>#REF!</v>
      </c>
      <c r="R49" s="133" t="e">
        <f>+#REF!*0.0451941/1000000</f>
        <v>#REF!</v>
      </c>
      <c r="S49" s="133" t="e">
        <f>+#REF!*0.0451941/1000000</f>
        <v>#REF!</v>
      </c>
      <c r="T49" s="133" t="e">
        <f>+#REF!*0.0451941/1000000</f>
        <v>#REF!</v>
      </c>
      <c r="U49" s="133" t="e">
        <f>+#REF!*0.0451941/1000000</f>
        <v>#REF!</v>
      </c>
      <c r="V49" s="133" t="e">
        <f>+#REF!*0.0451941/1000000</f>
        <v>#REF!</v>
      </c>
      <c r="W49" s="133" t="e">
        <f>+#REF!*0.0451941/1000000</f>
        <v>#REF!</v>
      </c>
      <c r="X49" s="144" t="e">
        <f>+#REF!*0.0451941/1000000</f>
        <v>#REF!</v>
      </c>
      <c r="Z49" s="224" t="e">
        <f t="shared" ref="Z49:Z53" si="3">(+I49+L49)/9*12</f>
        <v>#REF!</v>
      </c>
      <c r="AA49" s="217">
        <v>1.6</v>
      </c>
      <c r="AB49" s="217">
        <v>1.6</v>
      </c>
      <c r="AC49" s="217">
        <v>1.7</v>
      </c>
      <c r="AE49" s="224" t="e">
        <f t="shared" ref="AE49:AE52" si="4">(+I49+M49)/9*12</f>
        <v>#REF!</v>
      </c>
      <c r="AF49" s="217">
        <v>1.5</v>
      </c>
      <c r="AG49" s="217">
        <v>1.55</v>
      </c>
      <c r="AH49" s="217">
        <v>1.6</v>
      </c>
    </row>
    <row r="50" spans="1:34" s="34" customFormat="1" x14ac:dyDescent="0.2">
      <c r="C50" s="34" t="s">
        <v>80</v>
      </c>
      <c r="D50" s="191" t="e">
        <f>+#REF!*0.0451941/1000000</f>
        <v>#REF!</v>
      </c>
      <c r="E50" s="35"/>
      <c r="F50" s="191" t="e">
        <f>+#REF!*0.0451941/1000000</f>
        <v>#REF!</v>
      </c>
      <c r="G50" s="48"/>
      <c r="H50" s="162" t="e">
        <f>+#REF!*0.0451941/1000000</f>
        <v>#REF!</v>
      </c>
      <c r="I50" s="162" t="e">
        <f>+#REF!*0.0451941/1000000</f>
        <v>#REF!</v>
      </c>
      <c r="J50" s="178" t="e">
        <f>+#REF!*0.0451941/1000000</f>
        <v>#REF!</v>
      </c>
      <c r="K50" s="115" t="e">
        <f>+#REF!*0.0451941/1000000</f>
        <v>#REF!</v>
      </c>
      <c r="L50" s="162" t="e">
        <f>+#REF!*0.0451941/1000000</f>
        <v>#REF!</v>
      </c>
      <c r="M50" s="115" t="e">
        <f>+#REF!*0.0451941/1000000</f>
        <v>#REF!</v>
      </c>
      <c r="N50" s="115" t="e">
        <f>+#REF!*0.0451941/1000000</f>
        <v>#REF!</v>
      </c>
      <c r="O50" s="116" t="e">
        <f>+#REF!*0.0451941/1000000</f>
        <v>#REF!</v>
      </c>
      <c r="P50" s="133" t="e">
        <f>+#REF!*0.0451941/1000000</f>
        <v>#REF!</v>
      </c>
      <c r="Q50" s="133" t="e">
        <f>+#REF!*0.0451941/1000000</f>
        <v>#REF!</v>
      </c>
      <c r="R50" s="133" t="e">
        <f>+#REF!*0.0451941/1000000</f>
        <v>#REF!</v>
      </c>
      <c r="S50" s="133" t="e">
        <f>+#REF!*0.0451941/1000000</f>
        <v>#REF!</v>
      </c>
      <c r="T50" s="133" t="e">
        <f>+#REF!*0.0451941/1000000</f>
        <v>#REF!</v>
      </c>
      <c r="U50" s="133" t="e">
        <f>+#REF!*0.0451941/1000000</f>
        <v>#REF!</v>
      </c>
      <c r="V50" s="133" t="e">
        <f>+#REF!*0.0451941/1000000</f>
        <v>#REF!</v>
      </c>
      <c r="W50" s="133" t="e">
        <f>+#REF!*0.0451941/1000000</f>
        <v>#REF!</v>
      </c>
      <c r="X50" s="144" t="e">
        <f>+#REF!*0.0451941/1000000</f>
        <v>#REF!</v>
      </c>
      <c r="Z50" s="224" t="e">
        <f t="shared" si="3"/>
        <v>#REF!</v>
      </c>
      <c r="AA50" s="217">
        <v>1.6</v>
      </c>
      <c r="AB50" s="217">
        <v>1.8</v>
      </c>
      <c r="AC50" s="217">
        <v>1.6</v>
      </c>
      <c r="AE50" s="224" t="e">
        <f t="shared" si="4"/>
        <v>#REF!</v>
      </c>
      <c r="AF50" s="217">
        <v>1.4</v>
      </c>
      <c r="AG50" s="217">
        <v>1.55</v>
      </c>
      <c r="AH50" s="217">
        <v>1.5</v>
      </c>
    </row>
    <row r="51" spans="1:34" s="34" customFormat="1" x14ac:dyDescent="0.2">
      <c r="C51" s="34" t="s">
        <v>75</v>
      </c>
      <c r="D51" s="191" t="e">
        <f>+#REF!*0.0451941/1000000</f>
        <v>#REF!</v>
      </c>
      <c r="E51" s="35"/>
      <c r="F51" s="191" t="e">
        <f>+#REF!*0.0451941/1000000</f>
        <v>#REF!</v>
      </c>
      <c r="G51" s="48"/>
      <c r="H51" s="162" t="e">
        <f>+#REF!*0.0451941/1000000</f>
        <v>#REF!</v>
      </c>
      <c r="I51" s="162" t="e">
        <f>+#REF!*0.0451941/1000000</f>
        <v>#REF!</v>
      </c>
      <c r="J51" s="178" t="e">
        <f>+#REF!*0.0451941/1000000</f>
        <v>#REF!</v>
      </c>
      <c r="K51" s="115" t="e">
        <f>+#REF!*0.0451941/1000000</f>
        <v>#REF!</v>
      </c>
      <c r="L51" s="162" t="e">
        <f>+#REF!*0.0451941/1000000</f>
        <v>#REF!</v>
      </c>
      <c r="M51" s="115" t="e">
        <f>+#REF!*0.0451941/1000000</f>
        <v>#REF!</v>
      </c>
      <c r="N51" s="115" t="e">
        <f>+#REF!*0.0451941/1000000</f>
        <v>#REF!</v>
      </c>
      <c r="O51" s="116" t="e">
        <f>+#REF!*0.0451941/1000000</f>
        <v>#REF!</v>
      </c>
      <c r="P51" s="133" t="e">
        <f>+#REF!*0.0451941/1000000</f>
        <v>#REF!</v>
      </c>
      <c r="Q51" s="133" t="e">
        <f>+#REF!*0.0451941/1000000</f>
        <v>#REF!</v>
      </c>
      <c r="R51" s="133" t="e">
        <f>+#REF!*0.0451941/1000000</f>
        <v>#REF!</v>
      </c>
      <c r="S51" s="133" t="e">
        <f>+#REF!*0.0451941/1000000</f>
        <v>#REF!</v>
      </c>
      <c r="T51" s="133" t="e">
        <f>+#REF!*0.0451941/1000000</f>
        <v>#REF!</v>
      </c>
      <c r="U51" s="133" t="e">
        <f>+#REF!*0.0451941/1000000</f>
        <v>#REF!</v>
      </c>
      <c r="V51" s="133" t="e">
        <f>+#REF!*0.0451941/1000000</f>
        <v>#REF!</v>
      </c>
      <c r="W51" s="133" t="e">
        <f>+#REF!*0.0451941/1000000</f>
        <v>#REF!</v>
      </c>
      <c r="X51" s="144" t="e">
        <f>+#REF!*0.0451941/1000000</f>
        <v>#REF!</v>
      </c>
      <c r="Z51" s="224" t="e">
        <f t="shared" si="3"/>
        <v>#REF!</v>
      </c>
      <c r="AA51" s="217">
        <v>0.7</v>
      </c>
      <c r="AB51" s="217">
        <v>0.7</v>
      </c>
      <c r="AC51" s="217">
        <v>0.8</v>
      </c>
      <c r="AE51" s="224" t="e">
        <f t="shared" si="4"/>
        <v>#REF!</v>
      </c>
      <c r="AF51" s="217">
        <v>0.7</v>
      </c>
      <c r="AG51" s="217">
        <v>0.7</v>
      </c>
      <c r="AH51" s="217">
        <v>0.7</v>
      </c>
    </row>
    <row r="52" spans="1:34" s="34" customFormat="1" x14ac:dyDescent="0.2">
      <c r="C52" s="206" t="s">
        <v>85</v>
      </c>
      <c r="D52" s="208" t="e">
        <f>+#REF!*0.0451941/1000000</f>
        <v>#REF!</v>
      </c>
      <c r="E52" s="35"/>
      <c r="F52" s="208" t="e">
        <f>+#REF!*0.0451941/1000000</f>
        <v>#REF!</v>
      </c>
      <c r="G52" s="48"/>
      <c r="H52" s="205" t="e">
        <f>+#REF!*0.0451941/1000000</f>
        <v>#REF!</v>
      </c>
      <c r="I52" s="162" t="e">
        <f>+#REF!*0.0451941/1000000</f>
        <v>#REF!</v>
      </c>
      <c r="J52" s="178" t="e">
        <f>+#REF!*0.0451941/1000000</f>
        <v>#REF!</v>
      </c>
      <c r="K52" s="115" t="e">
        <f>+#REF!*0.0451941/1000000</f>
        <v>#REF!</v>
      </c>
      <c r="L52" s="162" t="e">
        <f>+#REF!*0.0451941/1000000</f>
        <v>#REF!</v>
      </c>
      <c r="M52" s="115" t="e">
        <f>+#REF!*0.0451941/1000000</f>
        <v>#REF!</v>
      </c>
      <c r="N52" s="115" t="e">
        <f>+#REF!*0.0451941/1000000</f>
        <v>#REF!</v>
      </c>
      <c r="O52" s="116" t="e">
        <f>+#REF!*0.0451941/1000000</f>
        <v>#REF!</v>
      </c>
      <c r="P52" s="197" t="e">
        <f>+#REF!*0.0451941/1000000</f>
        <v>#REF!</v>
      </c>
      <c r="Q52" s="145" t="e">
        <f>+#REF!*0.0451941/1000000</f>
        <v>#REF!</v>
      </c>
      <c r="R52" s="145" t="e">
        <f>+#REF!*0.0451941/1000000</f>
        <v>#REF!</v>
      </c>
      <c r="S52" s="145" t="e">
        <f>+#REF!*0.0451941/1000000</f>
        <v>#REF!</v>
      </c>
      <c r="T52" s="145" t="e">
        <f>+#REF!*0.0451941/1000000</f>
        <v>#REF!</v>
      </c>
      <c r="U52" s="145" t="e">
        <f>+#REF!*0.0451941/1000000</f>
        <v>#REF!</v>
      </c>
      <c r="V52" s="145" t="e">
        <f>+#REF!*0.0451941/1000000</f>
        <v>#REF!</v>
      </c>
      <c r="W52" s="204" t="e">
        <f>+#REF!*0.0451941/1000000</f>
        <v>#REF!</v>
      </c>
      <c r="X52" s="146" t="e">
        <f>+#REF!*0.0451941/1000000</f>
        <v>#REF!</v>
      </c>
      <c r="Z52" s="224" t="e">
        <f t="shared" si="3"/>
        <v>#REF!</v>
      </c>
      <c r="AA52" s="225">
        <v>1.6</v>
      </c>
      <c r="AB52" s="217">
        <v>1.6</v>
      </c>
      <c r="AC52" s="217">
        <v>1.7</v>
      </c>
      <c r="AE52" s="224" t="e">
        <f t="shared" si="4"/>
        <v>#REF!</v>
      </c>
      <c r="AF52" s="225">
        <v>1.4</v>
      </c>
      <c r="AG52" s="217">
        <v>1.4</v>
      </c>
      <c r="AH52" s="217">
        <v>1.5</v>
      </c>
    </row>
    <row r="53" spans="1:34" s="34" customFormat="1" ht="12.75" customHeight="1" thickBot="1" x14ac:dyDescent="0.25">
      <c r="B53" s="43" t="s">
        <v>168</v>
      </c>
      <c r="D53" s="151" t="e">
        <f>+#REF!*0.0451941/1000000</f>
        <v>#REF!</v>
      </c>
      <c r="E53" s="35"/>
      <c r="F53" s="151" t="e">
        <f>+#REF!*0.0451941/1000000</f>
        <v>#REF!</v>
      </c>
      <c r="G53" s="48"/>
      <c r="H53" s="166" t="e">
        <f>+#REF!*0.0451941/1000000</f>
        <v>#REF!</v>
      </c>
      <c r="I53" s="166" t="e">
        <f>+#REF!*0.0451941/1000000</f>
        <v>#REF!</v>
      </c>
      <c r="J53" s="184" t="e">
        <f>+#REF!*0.0451941/1000000</f>
        <v>#REF!</v>
      </c>
      <c r="K53" s="126" t="e">
        <f>+#REF!*0.0451941/1000000</f>
        <v>#REF!</v>
      </c>
      <c r="L53" s="166" t="e">
        <f>+#REF!*0.0451941/1000000</f>
        <v>#REF!</v>
      </c>
      <c r="M53" s="126" t="e">
        <f>+#REF!*0.0451941/1000000</f>
        <v>#REF!</v>
      </c>
      <c r="N53" s="126" t="e">
        <f>+#REF!*0.0451941/1000000</f>
        <v>#REF!</v>
      </c>
      <c r="O53" s="127" t="e">
        <f>+#REF!*0.0451941/1000000</f>
        <v>#REF!</v>
      </c>
      <c r="P53" s="145" t="e">
        <f>+#REF!*0.0451941/1000000</f>
        <v>#REF!</v>
      </c>
      <c r="Q53" s="145" t="e">
        <f>+#REF!*0.0451941/1000000</f>
        <v>#REF!</v>
      </c>
      <c r="R53" s="145" t="e">
        <f>+#REF!*0.0451941/1000000</f>
        <v>#REF!</v>
      </c>
      <c r="S53" s="145" t="e">
        <f>+#REF!*0.0451941/1000000</f>
        <v>#REF!</v>
      </c>
      <c r="T53" s="145" t="e">
        <f>+#REF!*0.0451941/1000000</f>
        <v>#REF!</v>
      </c>
      <c r="U53" s="145" t="e">
        <f>+#REF!*0.0451941/1000000</f>
        <v>#REF!</v>
      </c>
      <c r="V53" s="145" t="e">
        <f>+#REF!*0.0451941/1000000</f>
        <v>#REF!</v>
      </c>
      <c r="W53" s="145" t="e">
        <f>+#REF!*0.0451941/1000000</f>
        <v>#REF!</v>
      </c>
      <c r="X53" s="146" t="e">
        <f>+#REF!*0.0451941/1000000</f>
        <v>#REF!</v>
      </c>
      <c r="Z53" s="226" t="e">
        <f t="shared" si="3"/>
        <v>#REF!</v>
      </c>
      <c r="AA53" s="227">
        <f>SUM(AA48:AA52)</f>
        <v>16.599999999999998</v>
      </c>
      <c r="AB53" s="227">
        <f t="shared" ref="AB53:AC53" si="5">SUM(AB48:AB52)</f>
        <v>17.100000000000001</v>
      </c>
      <c r="AC53" s="227">
        <f t="shared" si="5"/>
        <v>17.600000000000001</v>
      </c>
      <c r="AE53" s="226" t="e">
        <f>(+I53+M53)/9*12</f>
        <v>#REF!</v>
      </c>
      <c r="AF53" s="227">
        <f t="shared" ref="AF53:AH53" si="6">SUM(AF48:AF52)</f>
        <v>15.3</v>
      </c>
      <c r="AG53" s="227">
        <f t="shared" si="6"/>
        <v>16.3</v>
      </c>
      <c r="AH53" s="227">
        <f t="shared" si="6"/>
        <v>17.100000000000001</v>
      </c>
    </row>
    <row r="54" spans="1:34" s="34" customFormat="1" ht="5.25" customHeight="1" thickTop="1" x14ac:dyDescent="0.2">
      <c r="D54" s="191" t="e">
        <f>+#REF!*0.0451941/1000000</f>
        <v>#REF!</v>
      </c>
      <c r="E54" s="35"/>
      <c r="F54" s="191" t="e">
        <f>+#REF!*0.0451941/1000000</f>
        <v>#REF!</v>
      </c>
      <c r="G54" s="48"/>
      <c r="H54" s="162" t="e">
        <f>+#REF!*0.0451941/1000000</f>
        <v>#REF!</v>
      </c>
      <c r="I54" s="162" t="e">
        <f>+#REF!*0.0451941/1000000</f>
        <v>#REF!</v>
      </c>
      <c r="J54" s="181" t="e">
        <f>+#REF!*0.0451941/1000000</f>
        <v>#REF!</v>
      </c>
      <c r="K54" s="121" t="e">
        <f>+#REF!*0.0451941/1000000</f>
        <v>#REF!</v>
      </c>
      <c r="L54" s="162" t="e">
        <f>+#REF!*0.0451941/1000000</f>
        <v>#REF!</v>
      </c>
      <c r="M54" s="121" t="e">
        <f>+#REF!*0.0451941/1000000</f>
        <v>#REF!</v>
      </c>
      <c r="N54" s="121" t="e">
        <f>+#REF!*0.0451941/1000000</f>
        <v>#REF!</v>
      </c>
      <c r="O54" s="122" t="e">
        <f>+#REF!*0.0451941/1000000</f>
        <v>#REF!</v>
      </c>
      <c r="P54" s="121" t="e">
        <f>+#REF!*0.0451941/1000000</f>
        <v>#REF!</v>
      </c>
      <c r="Q54" s="121" t="e">
        <f>+#REF!*0.0451941/1000000</f>
        <v>#REF!</v>
      </c>
      <c r="R54" s="121" t="e">
        <f>+#REF!*0.0451941/1000000</f>
        <v>#REF!</v>
      </c>
      <c r="S54" s="121" t="e">
        <f>+#REF!*0.0451941/1000000</f>
        <v>#REF!</v>
      </c>
      <c r="T54" s="121" t="e">
        <f>+#REF!*0.0451941/1000000</f>
        <v>#REF!</v>
      </c>
      <c r="U54" s="121" t="e">
        <f>+#REF!*0.0451941/1000000</f>
        <v>#REF!</v>
      </c>
      <c r="V54" s="121" t="e">
        <f>+#REF!*0.0451941/1000000</f>
        <v>#REF!</v>
      </c>
      <c r="W54" s="121" t="e">
        <f>+#REF!*0.0451941/1000000</f>
        <v>#REF!</v>
      </c>
      <c r="X54" s="143" t="e">
        <f>+#REF!*0.0451941/1000000</f>
        <v>#REF!</v>
      </c>
      <c r="Z54" s="224"/>
      <c r="AA54" s="17"/>
      <c r="AB54" s="17"/>
      <c r="AC54" s="17"/>
      <c r="AE54" s="224"/>
      <c r="AF54" s="17"/>
      <c r="AG54" s="17"/>
      <c r="AH54" s="17"/>
    </row>
    <row r="55" spans="1:34" s="34" customFormat="1" ht="15" x14ac:dyDescent="0.2">
      <c r="A55" s="60" t="s">
        <v>169</v>
      </c>
      <c r="B55" s="51"/>
      <c r="C55" s="51"/>
      <c r="D55" s="148" t="e">
        <f>+#REF!*0.0451941/1000000</f>
        <v>#REF!</v>
      </c>
      <c r="E55" s="35"/>
      <c r="F55" s="148" t="e">
        <f>+#REF!*0.0451941/1000000</f>
        <v>#REF!</v>
      </c>
      <c r="G55" s="41"/>
      <c r="H55" s="161" t="e">
        <f>+#REF!*0.0451941/1000000</f>
        <v>#REF!</v>
      </c>
      <c r="I55" s="161" t="e">
        <f>+#REF!*0.0451941/1000000</f>
        <v>#REF!</v>
      </c>
      <c r="J55" s="177" t="e">
        <f>+#REF!*0.0451941/1000000</f>
        <v>#REF!</v>
      </c>
      <c r="K55" s="113" t="e">
        <f>+#REF!*0.0451941/1000000</f>
        <v>#REF!</v>
      </c>
      <c r="L55" s="161" t="e">
        <f>+#REF!*0.0451941/1000000</f>
        <v>#REF!</v>
      </c>
      <c r="M55" s="113" t="e">
        <f>+#REF!*0.0451941/1000000</f>
        <v>#REF!</v>
      </c>
      <c r="N55" s="113" t="e">
        <f>+#REF!*0.0451941/1000000</f>
        <v>#REF!</v>
      </c>
      <c r="O55" s="114" t="e">
        <f>+#REF!*0.0451941/1000000</f>
        <v>#REF!</v>
      </c>
      <c r="P55" s="113" t="e">
        <f>+#REF!*0.0451941/1000000</f>
        <v>#REF!</v>
      </c>
      <c r="Q55" s="113" t="e">
        <f>+#REF!*0.0451941/1000000</f>
        <v>#REF!</v>
      </c>
      <c r="R55" s="113" t="e">
        <f>+#REF!*0.0451941/1000000</f>
        <v>#REF!</v>
      </c>
      <c r="S55" s="113" t="e">
        <f>+#REF!*0.0451941/1000000</f>
        <v>#REF!</v>
      </c>
      <c r="T55" s="113" t="e">
        <f>+#REF!*0.0451941/1000000</f>
        <v>#REF!</v>
      </c>
      <c r="U55" s="113" t="e">
        <f>+#REF!*0.0451941/1000000</f>
        <v>#REF!</v>
      </c>
      <c r="V55" s="113" t="e">
        <f>+#REF!*0.0451941/1000000</f>
        <v>#REF!</v>
      </c>
      <c r="W55" s="113" t="e">
        <f>+#REF!*0.0451941/1000000</f>
        <v>#REF!</v>
      </c>
      <c r="X55" s="147" t="e">
        <f>+#REF!*0.0451941/1000000</f>
        <v>#REF!</v>
      </c>
      <c r="Z55" s="224"/>
      <c r="AA55" s="17"/>
      <c r="AB55" s="17"/>
      <c r="AC55" s="17"/>
      <c r="AE55" s="224"/>
      <c r="AF55" s="17"/>
      <c r="AG55" s="17"/>
      <c r="AH55" s="17"/>
    </row>
    <row r="56" spans="1:34" s="35" customFormat="1" ht="6.75" customHeight="1" x14ac:dyDescent="0.2">
      <c r="A56" s="64"/>
      <c r="D56" s="191" t="e">
        <f>+#REF!*0.0451941/1000000</f>
        <v>#REF!</v>
      </c>
      <c r="F56" s="191" t="e">
        <f>+#REF!*0.0451941/1000000</f>
        <v>#REF!</v>
      </c>
      <c r="G56" s="36"/>
      <c r="H56" s="167" t="e">
        <f>+#REF!*0.0451941/1000000</f>
        <v>#REF!</v>
      </c>
      <c r="I56" s="167" t="e">
        <f>+#REF!*0.0451941/1000000</f>
        <v>#REF!</v>
      </c>
      <c r="J56" s="185" t="e">
        <f>+#REF!*0.0451941/1000000</f>
        <v>#REF!</v>
      </c>
      <c r="K56" s="128" t="e">
        <f>+#REF!*0.0451941/1000000</f>
        <v>#REF!</v>
      </c>
      <c r="L56" s="167" t="e">
        <f>+#REF!*0.0451941/1000000</f>
        <v>#REF!</v>
      </c>
      <c r="M56" s="128" t="e">
        <f>+#REF!*0.0451941/1000000</f>
        <v>#REF!</v>
      </c>
      <c r="N56" s="128" t="e">
        <f>+#REF!*0.0451941/1000000</f>
        <v>#REF!</v>
      </c>
      <c r="O56" s="129" t="e">
        <f>+#REF!*0.0451941/1000000</f>
        <v>#REF!</v>
      </c>
      <c r="P56" s="128"/>
      <c r="Q56" s="128"/>
      <c r="R56" s="128"/>
      <c r="S56" s="128"/>
      <c r="T56" s="128"/>
      <c r="U56" s="128"/>
      <c r="V56" s="128"/>
      <c r="W56" s="128"/>
      <c r="X56" s="198"/>
      <c r="Z56" s="224"/>
      <c r="AA56" s="17"/>
      <c r="AB56" s="17"/>
      <c r="AC56" s="228"/>
      <c r="AE56" s="224"/>
      <c r="AF56" s="17"/>
      <c r="AG56" s="17"/>
      <c r="AH56" s="228"/>
    </row>
    <row r="57" spans="1:34" s="34" customFormat="1" ht="14.25" x14ac:dyDescent="0.2">
      <c r="B57" s="26" t="s">
        <v>170</v>
      </c>
      <c r="D57" s="191" t="e">
        <f>+#REF!*0.0451941/1000000</f>
        <v>#REF!</v>
      </c>
      <c r="E57" s="35"/>
      <c r="F57" s="191" t="e">
        <f>+#REF!*0.0451941/1000000</f>
        <v>#REF!</v>
      </c>
      <c r="G57" s="36"/>
      <c r="H57" s="162" t="e">
        <f>+#REF!*0.0451941/1000000</f>
        <v>#REF!</v>
      </c>
      <c r="I57" s="162" t="e">
        <f>+#REF!*0.0451941/1000000</f>
        <v>#REF!</v>
      </c>
      <c r="J57" s="181" t="e">
        <f>+#REF!*0.0451941/1000000</f>
        <v>#REF!</v>
      </c>
      <c r="K57" s="121" t="e">
        <f>+#REF!*0.0451941/1000000</f>
        <v>#REF!</v>
      </c>
      <c r="L57" s="162" t="e">
        <f>+#REF!*0.0451941/1000000</f>
        <v>#REF!</v>
      </c>
      <c r="M57" s="121" t="e">
        <f>+#REF!*0.0451941/1000000</f>
        <v>#REF!</v>
      </c>
      <c r="N57" s="121" t="e">
        <f>+#REF!*0.0451941/1000000</f>
        <v>#REF!</v>
      </c>
      <c r="O57" s="122" t="e">
        <f>+#REF!*0.0451941/1000000</f>
        <v>#REF!</v>
      </c>
      <c r="P57" s="63"/>
      <c r="Q57" s="37"/>
      <c r="R57" s="37"/>
      <c r="S57" s="37"/>
      <c r="T57" s="37"/>
      <c r="U57" s="37"/>
      <c r="V57" s="37"/>
      <c r="W57" s="37"/>
      <c r="X57" s="39"/>
      <c r="Z57" s="224"/>
      <c r="AA57" s="17"/>
      <c r="AB57" s="17"/>
      <c r="AC57" s="17"/>
      <c r="AE57" s="224"/>
      <c r="AF57" s="17"/>
      <c r="AG57" s="17"/>
      <c r="AH57" s="17"/>
    </row>
    <row r="58" spans="1:34" s="34" customFormat="1" ht="4.5" customHeight="1" x14ac:dyDescent="0.2">
      <c r="B58" s="47"/>
      <c r="D58" s="191" t="e">
        <f>+#REF!*0.0451941/1000000</f>
        <v>#REF!</v>
      </c>
      <c r="E58" s="35"/>
      <c r="F58" s="191" t="e">
        <f>+#REF!*0.0451941/1000000</f>
        <v>#REF!</v>
      </c>
      <c r="G58" s="36"/>
      <c r="H58" s="162" t="e">
        <f>+#REF!*0.0451941/1000000</f>
        <v>#REF!</v>
      </c>
      <c r="I58" s="162" t="e">
        <f>+#REF!*0.0451941/1000000</f>
        <v>#REF!</v>
      </c>
      <c r="J58" s="181" t="e">
        <f>+#REF!*0.0451941/1000000</f>
        <v>#REF!</v>
      </c>
      <c r="K58" s="121" t="e">
        <f>+#REF!*0.0451941/1000000</f>
        <v>#REF!</v>
      </c>
      <c r="L58" s="162" t="e">
        <f>+#REF!*0.0451941/1000000</f>
        <v>#REF!</v>
      </c>
      <c r="M58" s="121" t="e">
        <f>+#REF!*0.0451941/1000000</f>
        <v>#REF!</v>
      </c>
      <c r="N58" s="121" t="e">
        <f>+#REF!*0.0451941/1000000</f>
        <v>#REF!</v>
      </c>
      <c r="O58" s="122" t="e">
        <f>+#REF!*0.0451941/1000000</f>
        <v>#REF!</v>
      </c>
      <c r="P58" s="63"/>
      <c r="Q58" s="37"/>
      <c r="R58" s="37"/>
      <c r="S58" s="37"/>
      <c r="T58" s="37"/>
      <c r="U58" s="37"/>
      <c r="V58" s="37"/>
      <c r="W58" s="37"/>
      <c r="X58" s="39"/>
      <c r="Z58" s="224"/>
      <c r="AA58" s="17"/>
      <c r="AB58" s="17"/>
      <c r="AC58" s="17"/>
      <c r="AE58" s="224"/>
      <c r="AF58" s="17"/>
      <c r="AG58" s="17"/>
      <c r="AH58" s="17"/>
    </row>
    <row r="59" spans="1:34" s="34" customFormat="1" x14ac:dyDescent="0.2">
      <c r="B59" s="65"/>
      <c r="C59" s="66" t="s">
        <v>171</v>
      </c>
      <c r="D59" s="194" t="e">
        <f>+#REF!*0.0451941/1000000</f>
        <v>#REF!</v>
      </c>
      <c r="E59" s="67"/>
      <c r="F59" s="194" t="e">
        <f>+#REF!*0.0451941/1000000</f>
        <v>#REF!</v>
      </c>
      <c r="G59" s="68"/>
      <c r="H59" s="168" t="e">
        <f>+#REF!*0.0451941/1000000</f>
        <v>#REF!</v>
      </c>
      <c r="I59" s="168" t="e">
        <f>+#REF!*0.0451941/1000000</f>
        <v>#REF!</v>
      </c>
      <c r="J59" s="183" t="e">
        <f>+#REF!*0.0451941/1000000</f>
        <v>#REF!</v>
      </c>
      <c r="K59" s="125" t="e">
        <f>+#REF!*0.0451941/1000000</f>
        <v>#REF!</v>
      </c>
      <c r="L59" s="168" t="e">
        <f>+#REF!*0.0451941/1000000</f>
        <v>#REF!</v>
      </c>
      <c r="M59" s="125" t="e">
        <f>+#REF!*0.0451941/1000000</f>
        <v>#REF!</v>
      </c>
      <c r="N59" s="125" t="e">
        <f>+#REF!*0.0451941/1000000</f>
        <v>#REF!</v>
      </c>
      <c r="O59" s="130" t="e">
        <f>+#REF!*0.0451941/1000000</f>
        <v>#REF!</v>
      </c>
      <c r="P59" s="63"/>
      <c r="Q59" s="37"/>
      <c r="R59" s="37"/>
      <c r="S59" s="37"/>
      <c r="T59" s="37"/>
      <c r="U59" s="37"/>
      <c r="V59" s="37"/>
      <c r="W59" s="37"/>
      <c r="X59" s="39"/>
      <c r="Z59" s="224"/>
      <c r="AA59" s="17"/>
      <c r="AB59" s="17"/>
      <c r="AC59" s="17"/>
      <c r="AE59" s="224"/>
      <c r="AF59" s="17"/>
      <c r="AG59" s="17"/>
      <c r="AH59" s="17"/>
    </row>
    <row r="60" spans="1:34" s="34" customFormat="1" x14ac:dyDescent="0.2">
      <c r="B60" s="38"/>
      <c r="C60" s="37" t="s">
        <v>67</v>
      </c>
      <c r="D60" s="191" t="e">
        <f>+#REF!*0.0451941/1000000</f>
        <v>#REF!</v>
      </c>
      <c r="E60" s="36"/>
      <c r="F60" s="191" t="e">
        <f>+#REF!*0.0451941/1000000</f>
        <v>#REF!</v>
      </c>
      <c r="G60" s="48"/>
      <c r="H60" s="162" t="e">
        <f>+#REF!*0.0451941/1000000</f>
        <v>#REF!</v>
      </c>
      <c r="I60" s="162" t="e">
        <f>+#REF!*0.0451941/1000000</f>
        <v>#REF!</v>
      </c>
      <c r="J60" s="178" t="e">
        <f>+#REF!*0.0451941/1000000</f>
        <v>#REF!</v>
      </c>
      <c r="K60" s="115" t="e">
        <f>+#REF!*0.0451941/1000000</f>
        <v>#REF!</v>
      </c>
      <c r="L60" s="162" t="e">
        <f>+#REF!*0.0451941/1000000</f>
        <v>#REF!</v>
      </c>
      <c r="M60" s="115" t="e">
        <f>+#REF!*0.0451941/1000000</f>
        <v>#REF!</v>
      </c>
      <c r="N60" s="115" t="e">
        <f>+#REF!*0.0451941/1000000</f>
        <v>#REF!</v>
      </c>
      <c r="O60" s="116" t="e">
        <f>+#REF!*0.0451941/1000000</f>
        <v>#REF!</v>
      </c>
      <c r="P60" s="107"/>
      <c r="Q60" s="69"/>
      <c r="R60" s="69"/>
      <c r="S60" s="69"/>
      <c r="T60" s="69"/>
      <c r="U60" s="69"/>
      <c r="V60" s="69"/>
      <c r="W60" s="69"/>
      <c r="X60" s="70"/>
      <c r="Z60" s="224" t="e">
        <f t="shared" ref="Z60:Z64" si="7">(+I60+L60)/9*12</f>
        <v>#REF!</v>
      </c>
      <c r="AA60" s="17"/>
      <c r="AB60" s="17"/>
      <c r="AC60" s="17"/>
      <c r="AE60" s="224" t="e">
        <f t="shared" ref="AE60:AE64" si="8">(+I60+M60)/9*12</f>
        <v>#REF!</v>
      </c>
      <c r="AF60" s="17"/>
      <c r="AG60" s="17"/>
      <c r="AH60" s="17"/>
    </row>
    <row r="61" spans="1:34" s="34" customFormat="1" x14ac:dyDescent="0.2">
      <c r="B61" s="38"/>
      <c r="C61" s="37" t="s">
        <v>70</v>
      </c>
      <c r="D61" s="191" t="e">
        <f>+#REF!*0.0451941/1000000</f>
        <v>#REF!</v>
      </c>
      <c r="E61" s="36"/>
      <c r="F61" s="191" t="e">
        <f>+#REF!*0.0451941/1000000</f>
        <v>#REF!</v>
      </c>
      <c r="G61" s="48"/>
      <c r="H61" s="162" t="e">
        <f>+#REF!*0.0451941/1000000</f>
        <v>#REF!</v>
      </c>
      <c r="I61" s="162" t="e">
        <f>+#REF!*0.0451941/1000000</f>
        <v>#REF!</v>
      </c>
      <c r="J61" s="178" t="e">
        <f>+#REF!*0.0451941/1000000</f>
        <v>#REF!</v>
      </c>
      <c r="K61" s="115" t="e">
        <f>+#REF!*0.0451941/1000000</f>
        <v>#REF!</v>
      </c>
      <c r="L61" s="162" t="e">
        <f>+#REF!*0.0451941/1000000</f>
        <v>#REF!</v>
      </c>
      <c r="M61" s="115" t="e">
        <f>+#REF!*0.0451941/1000000</f>
        <v>#REF!</v>
      </c>
      <c r="N61" s="115" t="e">
        <f>+#REF!*0.0451941/1000000</f>
        <v>#REF!</v>
      </c>
      <c r="O61" s="116" t="e">
        <f>+#REF!*0.0451941/1000000</f>
        <v>#REF!</v>
      </c>
      <c r="P61" s="49"/>
      <c r="Q61" s="55"/>
      <c r="R61" s="55"/>
      <c r="S61" s="55"/>
      <c r="T61" s="55"/>
      <c r="U61" s="55"/>
      <c r="V61" s="55"/>
      <c r="W61" s="55"/>
      <c r="X61" s="56"/>
      <c r="Z61" s="224" t="e">
        <f t="shared" si="7"/>
        <v>#REF!</v>
      </c>
      <c r="AA61" s="228"/>
      <c r="AB61" s="17"/>
      <c r="AC61" s="17"/>
      <c r="AE61" s="224" t="e">
        <f t="shared" si="8"/>
        <v>#REF!</v>
      </c>
      <c r="AF61" s="228"/>
      <c r="AG61" s="17"/>
      <c r="AH61" s="17"/>
    </row>
    <row r="62" spans="1:34" s="34" customFormat="1" x14ac:dyDescent="0.2">
      <c r="B62" s="38"/>
      <c r="C62" s="37" t="s">
        <v>80</v>
      </c>
      <c r="D62" s="191" t="e">
        <f>+#REF!*0.0451941/1000000</f>
        <v>#REF!</v>
      </c>
      <c r="E62" s="36"/>
      <c r="F62" s="191" t="e">
        <f>+#REF!*0.0451941/1000000</f>
        <v>#REF!</v>
      </c>
      <c r="G62" s="48"/>
      <c r="H62" s="162" t="e">
        <f>+#REF!*0.0451941/1000000</f>
        <v>#REF!</v>
      </c>
      <c r="I62" s="162" t="e">
        <f>+#REF!*0.0451941/1000000</f>
        <v>#REF!</v>
      </c>
      <c r="J62" s="178" t="e">
        <f>+#REF!*0.0451941/1000000</f>
        <v>#REF!</v>
      </c>
      <c r="K62" s="115" t="e">
        <f>+#REF!*0.0451941/1000000</f>
        <v>#REF!</v>
      </c>
      <c r="L62" s="162" t="e">
        <f>+#REF!*0.0451941/1000000</f>
        <v>#REF!</v>
      </c>
      <c r="M62" s="115" t="e">
        <f>+#REF!*0.0451941/1000000</f>
        <v>#REF!</v>
      </c>
      <c r="N62" s="115" t="e">
        <f>+#REF!*0.0451941/1000000</f>
        <v>#REF!</v>
      </c>
      <c r="O62" s="116" t="e">
        <f>+#REF!*0.0451941/1000000</f>
        <v>#REF!</v>
      </c>
      <c r="P62" s="49"/>
      <c r="Q62" s="55"/>
      <c r="R62" s="55"/>
      <c r="S62" s="55"/>
      <c r="T62" s="55"/>
      <c r="U62" s="55"/>
      <c r="V62" s="55"/>
      <c r="W62" s="55"/>
      <c r="X62" s="56"/>
      <c r="Z62" s="224" t="e">
        <f t="shared" si="7"/>
        <v>#REF!</v>
      </c>
      <c r="AA62" s="17"/>
      <c r="AB62" s="17"/>
      <c r="AC62" s="17"/>
      <c r="AE62" s="224" t="e">
        <f t="shared" si="8"/>
        <v>#REF!</v>
      </c>
      <c r="AF62" s="17"/>
      <c r="AG62" s="17"/>
      <c r="AH62" s="17"/>
    </row>
    <row r="63" spans="1:34" s="34" customFormat="1" x14ac:dyDescent="0.2">
      <c r="B63" s="38"/>
      <c r="C63" s="37" t="s">
        <v>75</v>
      </c>
      <c r="D63" s="191" t="e">
        <f>+#REF!*0.0451941/1000000</f>
        <v>#REF!</v>
      </c>
      <c r="E63" s="36"/>
      <c r="F63" s="191" t="e">
        <f>+#REF!*0.0451941/1000000</f>
        <v>#REF!</v>
      </c>
      <c r="G63" s="48"/>
      <c r="H63" s="162" t="e">
        <f>+#REF!*0.0451941/1000000</f>
        <v>#REF!</v>
      </c>
      <c r="I63" s="162" t="e">
        <f>+#REF!*0.0451941/1000000</f>
        <v>#REF!</v>
      </c>
      <c r="J63" s="178" t="e">
        <f>+#REF!*0.0451941/1000000</f>
        <v>#REF!</v>
      </c>
      <c r="K63" s="115" t="e">
        <f>+#REF!*0.0451941/1000000</f>
        <v>#REF!</v>
      </c>
      <c r="L63" s="162" t="e">
        <f>+#REF!*0.0451941/1000000</f>
        <v>#REF!</v>
      </c>
      <c r="M63" s="115" t="e">
        <f>+#REF!*0.0451941/1000000</f>
        <v>#REF!</v>
      </c>
      <c r="N63" s="115" t="e">
        <f>+#REF!*0.0451941/1000000</f>
        <v>#REF!</v>
      </c>
      <c r="O63" s="116" t="e">
        <f>+#REF!*0.0451941/1000000</f>
        <v>#REF!</v>
      </c>
      <c r="P63" s="49"/>
      <c r="Q63" s="55"/>
      <c r="R63" s="55"/>
      <c r="S63" s="55"/>
      <c r="T63" s="55"/>
      <c r="U63" s="55"/>
      <c r="V63" s="55"/>
      <c r="W63" s="55"/>
      <c r="X63" s="56"/>
      <c r="Z63" s="224" t="e">
        <f t="shared" si="7"/>
        <v>#REF!</v>
      </c>
      <c r="AA63" s="17"/>
      <c r="AB63" s="17"/>
      <c r="AC63" s="17"/>
      <c r="AE63" s="224" t="e">
        <f t="shared" si="8"/>
        <v>#REF!</v>
      </c>
      <c r="AF63" s="17"/>
      <c r="AG63" s="17"/>
      <c r="AH63" s="17"/>
    </row>
    <row r="64" spans="1:34" s="34" customFormat="1" x14ac:dyDescent="0.2">
      <c r="B64" s="38"/>
      <c r="C64" s="37" t="s">
        <v>85</v>
      </c>
      <c r="D64" s="191" t="e">
        <f>+#REF!*0.0451941/1000000</f>
        <v>#REF!</v>
      </c>
      <c r="E64" s="36"/>
      <c r="F64" s="191" t="e">
        <f>+#REF!*0.0451941/1000000</f>
        <v>#REF!</v>
      </c>
      <c r="G64" s="48"/>
      <c r="H64" s="162" t="e">
        <f>+#REF!*0.0451941/1000000</f>
        <v>#REF!</v>
      </c>
      <c r="I64" s="162" t="e">
        <f>+#REF!*0.0451941/1000000</f>
        <v>#REF!</v>
      </c>
      <c r="J64" s="178" t="e">
        <f>+#REF!*0.0451941/1000000</f>
        <v>#REF!</v>
      </c>
      <c r="K64" s="115" t="e">
        <f>+#REF!*0.0451941/1000000</f>
        <v>#REF!</v>
      </c>
      <c r="L64" s="162" t="e">
        <f>+#REF!*0.0451941/1000000</f>
        <v>#REF!</v>
      </c>
      <c r="M64" s="115" t="e">
        <f>+#REF!*0.0451941/1000000</f>
        <v>#REF!</v>
      </c>
      <c r="N64" s="115" t="e">
        <f>+#REF!*0.0451941/1000000</f>
        <v>#REF!</v>
      </c>
      <c r="O64" s="116" t="e">
        <f>+#REF!*0.0451941/1000000</f>
        <v>#REF!</v>
      </c>
      <c r="P64" s="49"/>
      <c r="Q64" s="55"/>
      <c r="R64" s="55"/>
      <c r="S64" s="55"/>
      <c r="T64" s="55"/>
      <c r="U64" s="55"/>
      <c r="V64" s="55"/>
      <c r="W64" s="55"/>
      <c r="X64" s="56"/>
      <c r="Z64" s="224" t="e">
        <f t="shared" si="7"/>
        <v>#REF!</v>
      </c>
      <c r="AA64" s="17"/>
      <c r="AB64" s="17"/>
      <c r="AC64" s="17"/>
      <c r="AE64" s="224" t="e">
        <f t="shared" si="8"/>
        <v>#REF!</v>
      </c>
      <c r="AF64" s="17"/>
      <c r="AG64" s="17"/>
      <c r="AH64" s="17"/>
    </row>
    <row r="65" spans="1:34" s="35" customFormat="1" ht="4.5" customHeight="1" x14ac:dyDescent="0.2">
      <c r="B65" s="71"/>
      <c r="C65" s="36"/>
      <c r="D65" s="191" t="e">
        <f>+#REF!*0.0451941/1000000</f>
        <v>#REF!</v>
      </c>
      <c r="E65" s="36"/>
      <c r="F65" s="191" t="e">
        <f>+#REF!*0.0451941/1000000</f>
        <v>#REF!</v>
      </c>
      <c r="G65" s="36"/>
      <c r="H65" s="169" t="e">
        <f>+#REF!*0.0451941/1000000</f>
        <v>#REF!</v>
      </c>
      <c r="I65" s="169" t="e">
        <f>+#REF!*0.0451941/1000000</f>
        <v>#REF!</v>
      </c>
      <c r="J65" s="186" t="e">
        <f>+#REF!*0.0451941/1000000</f>
        <v>#REF!</v>
      </c>
      <c r="K65" s="131" t="e">
        <f>+#REF!*0.0451941/1000000</f>
        <v>#REF!</v>
      </c>
      <c r="L65" s="169" t="e">
        <f>+#REF!*0.0451941/1000000</f>
        <v>#REF!</v>
      </c>
      <c r="M65" s="131" t="e">
        <f>+#REF!*0.0451941/1000000</f>
        <v>#REF!</v>
      </c>
      <c r="N65" s="131" t="e">
        <f>+#REF!*0.0451941/1000000</f>
        <v>#REF!</v>
      </c>
      <c r="O65" s="132" t="e">
        <f>+#REF!*0.0451941/1000000</f>
        <v>#REF!</v>
      </c>
      <c r="P65" s="72"/>
      <c r="Q65" s="73"/>
      <c r="R65" s="73"/>
      <c r="S65" s="73"/>
      <c r="T65" s="73"/>
      <c r="U65" s="73"/>
      <c r="V65" s="73"/>
      <c r="W65" s="73"/>
      <c r="X65" s="74"/>
      <c r="Z65" s="224"/>
      <c r="AA65" s="17"/>
      <c r="AB65" s="17"/>
      <c r="AC65" s="228"/>
      <c r="AE65" s="224"/>
      <c r="AF65" s="17"/>
      <c r="AG65" s="17"/>
      <c r="AH65" s="228"/>
    </row>
    <row r="66" spans="1:34" s="34" customFormat="1" ht="13.5" thickBot="1" x14ac:dyDescent="0.25">
      <c r="A66" s="35"/>
      <c r="B66" s="75"/>
      <c r="C66" s="76" t="s">
        <v>172</v>
      </c>
      <c r="D66" s="152" t="e">
        <f>+#REF!*0.0451941/1000000</f>
        <v>#REF!</v>
      </c>
      <c r="E66" s="77"/>
      <c r="F66" s="152" t="e">
        <f>+#REF!*0.0451941/1000000</f>
        <v>#REF!</v>
      </c>
      <c r="G66" s="48"/>
      <c r="H66" s="170" t="e">
        <f>+#REF!*0.0451941/1000000</f>
        <v>#REF!</v>
      </c>
      <c r="I66" s="170" t="e">
        <f>+#REF!*0.0451941/1000000</f>
        <v>#REF!</v>
      </c>
      <c r="J66" s="187" t="e">
        <f>+#REF!*0.0451941/1000000</f>
        <v>#REF!</v>
      </c>
      <c r="K66" s="133" t="e">
        <f>+#REF!*0.0451941/1000000</f>
        <v>#REF!</v>
      </c>
      <c r="L66" s="170" t="e">
        <f>+#REF!*0.0451941/1000000</f>
        <v>#REF!</v>
      </c>
      <c r="M66" s="133" t="e">
        <f>+#REF!*0.0451941/1000000</f>
        <v>#REF!</v>
      </c>
      <c r="N66" s="133" t="e">
        <f>+#REF!*0.0451941/1000000</f>
        <v>#REF!</v>
      </c>
      <c r="O66" s="134" t="e">
        <f>+#REF!*0.0451941/1000000</f>
        <v>#REF!</v>
      </c>
      <c r="P66" s="49">
        <f>SUM(P60:P65)</f>
        <v>0</v>
      </c>
      <c r="Q66" s="49">
        <f t="shared" ref="Q66:X66" si="9">SUM(Q60:Q65)</f>
        <v>0</v>
      </c>
      <c r="R66" s="49">
        <f t="shared" si="9"/>
        <v>0</v>
      </c>
      <c r="S66" s="49">
        <f t="shared" si="9"/>
        <v>0</v>
      </c>
      <c r="T66" s="49">
        <f t="shared" si="9"/>
        <v>0</v>
      </c>
      <c r="U66" s="49">
        <f t="shared" si="9"/>
        <v>0</v>
      </c>
      <c r="V66" s="49">
        <f t="shared" si="9"/>
        <v>0</v>
      </c>
      <c r="W66" s="49">
        <f t="shared" si="9"/>
        <v>0</v>
      </c>
      <c r="X66" s="50">
        <f t="shared" si="9"/>
        <v>0</v>
      </c>
      <c r="Z66" s="227" t="e">
        <f>(+I66+L66)/9*12</f>
        <v>#REF!</v>
      </c>
      <c r="AA66" s="227">
        <v>2.04</v>
      </c>
      <c r="AB66" s="227">
        <v>2.04</v>
      </c>
      <c r="AC66" s="227">
        <v>2.04</v>
      </c>
      <c r="AE66" s="227" t="e">
        <f>(+I66+M66)/9*12</f>
        <v>#REF!</v>
      </c>
      <c r="AF66" s="227"/>
      <c r="AG66" s="227"/>
      <c r="AH66" s="227"/>
    </row>
    <row r="67" spans="1:34" s="34" customFormat="1" ht="5.25" customHeight="1" thickTop="1" x14ac:dyDescent="0.2">
      <c r="B67" s="38"/>
      <c r="C67" s="37"/>
      <c r="D67" s="191" t="e">
        <f>+#REF!*0.0451941/1000000</f>
        <v>#REF!</v>
      </c>
      <c r="E67" s="36"/>
      <c r="F67" s="191" t="e">
        <f>+#REF!*0.0451941/1000000</f>
        <v>#REF!</v>
      </c>
      <c r="G67" s="36"/>
      <c r="H67" s="162" t="e">
        <f>+#REF!*0.0451941/1000000</f>
        <v>#REF!</v>
      </c>
      <c r="I67" s="162" t="e">
        <f>+#REF!*0.0451941/1000000</f>
        <v>#REF!</v>
      </c>
      <c r="J67" s="178" t="e">
        <f>+#REF!*0.0451941/1000000</f>
        <v>#REF!</v>
      </c>
      <c r="K67" s="115" t="e">
        <f>+#REF!*0.0451941/1000000</f>
        <v>#REF!</v>
      </c>
      <c r="L67" s="162" t="e">
        <f>+#REF!*0.0451941/1000000</f>
        <v>#REF!</v>
      </c>
      <c r="M67" s="115" t="e">
        <f>+#REF!*0.0451941/1000000</f>
        <v>#REF!</v>
      </c>
      <c r="N67" s="115" t="e">
        <f>+#REF!*0.0451941/1000000</f>
        <v>#REF!</v>
      </c>
      <c r="O67" s="116" t="e">
        <f>+#REF!*0.0451941/1000000</f>
        <v>#REF!</v>
      </c>
      <c r="P67" s="48"/>
      <c r="Q67" s="37"/>
      <c r="R67" s="37"/>
      <c r="S67" s="37"/>
      <c r="T67" s="37"/>
      <c r="U67" s="37"/>
      <c r="V67" s="37"/>
      <c r="W67" s="37"/>
      <c r="X67" s="39"/>
      <c r="Z67" s="217"/>
      <c r="AA67" s="229"/>
      <c r="AB67" s="217"/>
      <c r="AC67" s="217"/>
      <c r="AE67" s="217"/>
      <c r="AF67" s="229"/>
      <c r="AG67" s="217"/>
      <c r="AH67" s="217"/>
    </row>
    <row r="68" spans="1:34" s="34" customFormat="1" x14ac:dyDescent="0.2">
      <c r="B68" s="38"/>
      <c r="C68" s="36" t="s">
        <v>173</v>
      </c>
      <c r="D68" s="191" t="e">
        <f>+#REF!*0.0451941/1000000</f>
        <v>#REF!</v>
      </c>
      <c r="E68" s="36"/>
      <c r="F68" s="191" t="e">
        <f>+#REF!*0.0451941/1000000</f>
        <v>#REF!</v>
      </c>
      <c r="G68" s="48"/>
      <c r="H68" s="162" t="e">
        <f>+#REF!*0.0451941/1000000</f>
        <v>#REF!</v>
      </c>
      <c r="I68" s="162" t="e">
        <f>+#REF!*0.0451941/1000000</f>
        <v>#REF!</v>
      </c>
      <c r="J68" s="178" t="e">
        <f>+#REF!*0.0451941/1000000</f>
        <v>#REF!</v>
      </c>
      <c r="K68" s="115" t="e">
        <f>+#REF!*0.0451941/1000000</f>
        <v>#REF!</v>
      </c>
      <c r="L68" s="162" t="e">
        <f>+#REF!*0.0451941/1000000</f>
        <v>#REF!</v>
      </c>
      <c r="M68" s="115" t="e">
        <f>+#REF!*0.0451941/1000000</f>
        <v>#REF!</v>
      </c>
      <c r="N68" s="115" t="e">
        <f>+#REF!*0.0451941/1000000</f>
        <v>#REF!</v>
      </c>
      <c r="O68" s="116" t="e">
        <f>+#REF!*0.0451941/1000000</f>
        <v>#REF!</v>
      </c>
      <c r="P68" s="48"/>
      <c r="Q68" s="37"/>
      <c r="R68" s="37"/>
      <c r="S68" s="37"/>
      <c r="T68" s="37"/>
      <c r="U68" s="37"/>
      <c r="V68" s="37"/>
      <c r="W68" s="37"/>
      <c r="X68" s="39"/>
      <c r="Z68" s="224" t="e">
        <f t="shared" ref="Z68:Z73" si="10">(+I68+L68)/9*12</f>
        <v>#REF!</v>
      </c>
      <c r="AA68" s="18"/>
      <c r="AB68" s="17"/>
      <c r="AC68" s="17"/>
      <c r="AE68" s="224" t="e">
        <f t="shared" ref="AE68:AE73" si="11">(+I68+M68)/9*12</f>
        <v>#REF!</v>
      </c>
      <c r="AF68" s="18"/>
      <c r="AG68" s="17"/>
      <c r="AH68" s="17"/>
    </row>
    <row r="69" spans="1:34" s="34" customFormat="1" x14ac:dyDescent="0.2">
      <c r="B69" s="38"/>
      <c r="C69" s="36" t="s">
        <v>174</v>
      </c>
      <c r="D69" s="191" t="e">
        <f>+#REF!*0.0451941/1000000</f>
        <v>#REF!</v>
      </c>
      <c r="E69" s="36"/>
      <c r="F69" s="191" t="e">
        <f>+#REF!*0.0451941/1000000</f>
        <v>#REF!</v>
      </c>
      <c r="G69" s="48"/>
      <c r="H69" s="162" t="e">
        <f>+#REF!*0.0451941/1000000</f>
        <v>#REF!</v>
      </c>
      <c r="I69" s="162" t="e">
        <f>+#REF!*0.0451941/1000000</f>
        <v>#REF!</v>
      </c>
      <c r="J69" s="178" t="e">
        <f>+#REF!*0.0451941/1000000</f>
        <v>#REF!</v>
      </c>
      <c r="K69" s="115" t="e">
        <f>+#REF!*0.0451941/1000000</f>
        <v>#REF!</v>
      </c>
      <c r="L69" s="162" t="e">
        <f>+#REF!*0.0451941/1000000</f>
        <v>#REF!</v>
      </c>
      <c r="M69" s="115" t="e">
        <f>+#REF!*0.0451941/1000000</f>
        <v>#REF!</v>
      </c>
      <c r="N69" s="115" t="e">
        <f>+#REF!*0.0451941/1000000</f>
        <v>#REF!</v>
      </c>
      <c r="O69" s="116" t="e">
        <f>+#REF!*0.0451941/1000000</f>
        <v>#REF!</v>
      </c>
      <c r="P69" s="48"/>
      <c r="Q69" s="37"/>
      <c r="R69" s="37"/>
      <c r="S69" s="37"/>
      <c r="T69" s="37"/>
      <c r="U69" s="37"/>
      <c r="V69" s="37"/>
      <c r="W69" s="37"/>
      <c r="X69" s="39"/>
      <c r="Z69" s="224" t="e">
        <f t="shared" si="10"/>
        <v>#REF!</v>
      </c>
      <c r="AA69" s="17"/>
      <c r="AB69" s="17"/>
      <c r="AC69" s="17"/>
      <c r="AE69" s="224" t="e">
        <f t="shared" si="11"/>
        <v>#REF!</v>
      </c>
      <c r="AF69" s="17"/>
      <c r="AG69" s="17"/>
      <c r="AH69" s="17"/>
    </row>
    <row r="70" spans="1:34" s="34" customFormat="1" x14ac:dyDescent="0.2">
      <c r="B70" s="38"/>
      <c r="C70" s="91" t="s">
        <v>175</v>
      </c>
      <c r="D70" s="195" t="e">
        <f>+#REF!*0.0451941/1000000</f>
        <v>#REF!</v>
      </c>
      <c r="E70" s="36"/>
      <c r="F70" s="195" t="e">
        <f>+#REF!*0.0451941/1000000</f>
        <v>#REF!</v>
      </c>
      <c r="G70" s="48"/>
      <c r="H70" s="202" t="e">
        <f>+#REF!*0.0451941/1000000</f>
        <v>#REF!</v>
      </c>
      <c r="I70" s="162" t="e">
        <f>+#REF!*0.0451941/1000000</f>
        <v>#REF!</v>
      </c>
      <c r="J70" s="181" t="e">
        <f>+#REF!*0.0451941/1000000</f>
        <v>#REF!</v>
      </c>
      <c r="K70" s="203" t="e">
        <f>+#REF!*0.0451941/1000000</f>
        <v>#REF!</v>
      </c>
      <c r="L70" s="162" t="e">
        <f>+#REF!*0.0451941/1000000</f>
        <v>#REF!</v>
      </c>
      <c r="M70" s="203" t="e">
        <f>+#REF!*0.0451941/1000000</f>
        <v>#REF!</v>
      </c>
      <c r="N70" s="121" t="e">
        <f>+#REF!*0.0451941/1000000</f>
        <v>#REF!</v>
      </c>
      <c r="O70" s="122" t="e">
        <f>+#REF!*0.0451941/1000000</f>
        <v>#REF!</v>
      </c>
      <c r="P70" s="49"/>
      <c r="Q70" s="55"/>
      <c r="R70" s="55"/>
      <c r="S70" s="55"/>
      <c r="T70" s="55"/>
      <c r="U70" s="55"/>
      <c r="V70" s="55"/>
      <c r="W70" s="55"/>
      <c r="X70" s="56"/>
      <c r="Y70" s="37"/>
      <c r="Z70" s="224" t="e">
        <f t="shared" si="10"/>
        <v>#REF!</v>
      </c>
      <c r="AA70" s="217">
        <v>0.64</v>
      </c>
      <c r="AB70" s="217">
        <v>0.64</v>
      </c>
      <c r="AC70" s="217">
        <v>0.74</v>
      </c>
      <c r="AE70" s="224" t="e">
        <f t="shared" si="11"/>
        <v>#REF!</v>
      </c>
      <c r="AF70" s="217"/>
      <c r="AG70" s="217"/>
      <c r="AH70" s="217"/>
    </row>
    <row r="71" spans="1:34" s="34" customFormat="1" x14ac:dyDescent="0.2">
      <c r="B71" s="38"/>
      <c r="C71" s="36" t="s">
        <v>155</v>
      </c>
      <c r="D71" s="191" t="e">
        <f>+#REF!*0.0451941/1000000</f>
        <v>#REF!</v>
      </c>
      <c r="E71" s="36"/>
      <c r="F71" s="191" t="e">
        <f>+#REF!*0.0451941/1000000</f>
        <v>#REF!</v>
      </c>
      <c r="G71" s="48"/>
      <c r="H71" s="162" t="e">
        <f>+#REF!*0.0451941/1000000</f>
        <v>#REF!</v>
      </c>
      <c r="I71" s="162" t="e">
        <f>+#REF!*0.0451941/1000000</f>
        <v>#REF!</v>
      </c>
      <c r="J71" s="181" t="e">
        <f>+#REF!*0.0451941/1000000</f>
        <v>#REF!</v>
      </c>
      <c r="K71" s="121" t="e">
        <f>+#REF!*0.0451941/1000000</f>
        <v>#REF!</v>
      </c>
      <c r="L71" s="162" t="e">
        <f>+#REF!*0.0451941/1000000</f>
        <v>#REF!</v>
      </c>
      <c r="M71" s="34" t="e">
        <f>+#REF!*0.0451941/1000000</f>
        <v>#REF!</v>
      </c>
      <c r="N71" s="121" t="e">
        <f>+#REF!*0.0451941/1000000</f>
        <v>#REF!</v>
      </c>
      <c r="O71" s="122" t="e">
        <f>+#REF!*0.0451941/1000000</f>
        <v>#REF!</v>
      </c>
      <c r="P71" s="49"/>
      <c r="Q71" s="55"/>
      <c r="R71" s="55"/>
      <c r="S71" s="55"/>
      <c r="T71" s="55"/>
      <c r="U71" s="55"/>
      <c r="V71" s="55"/>
      <c r="W71" s="55"/>
      <c r="X71" s="56"/>
      <c r="Y71" s="37"/>
      <c r="Z71" s="224" t="e">
        <f t="shared" si="10"/>
        <v>#REF!</v>
      </c>
      <c r="AA71" s="217"/>
      <c r="AB71" s="217"/>
      <c r="AC71" s="217"/>
      <c r="AE71" s="224" t="e">
        <f t="shared" si="11"/>
        <v>#REF!</v>
      </c>
      <c r="AF71" s="217"/>
      <c r="AG71" s="217"/>
      <c r="AH71" s="217"/>
    </row>
    <row r="72" spans="1:34" s="34" customFormat="1" x14ac:dyDescent="0.2">
      <c r="B72" s="38"/>
      <c r="C72" s="36" t="s">
        <v>176</v>
      </c>
      <c r="D72" s="191" t="e">
        <f>+#REF!*0.0451941/1000000</f>
        <v>#REF!</v>
      </c>
      <c r="E72" s="36"/>
      <c r="F72" s="191" t="e">
        <f>+#REF!*0.0451941/1000000</f>
        <v>#REF!</v>
      </c>
      <c r="G72" s="48"/>
      <c r="H72" s="162" t="e">
        <f>+#REF!*0.0451941/1000000</f>
        <v>#REF!</v>
      </c>
      <c r="I72" s="162" t="e">
        <f>+#REF!*0.0451941/1000000</f>
        <v>#REF!</v>
      </c>
      <c r="J72" s="181" t="e">
        <f>+#REF!*0.0451941/1000000</f>
        <v>#REF!</v>
      </c>
      <c r="K72" s="121" t="e">
        <f>+#REF!*0.0451941/1000000</f>
        <v>#REF!</v>
      </c>
      <c r="L72" s="162" t="e">
        <f>+#REF!*0.0451941/1000000</f>
        <v>#REF!</v>
      </c>
      <c r="M72" s="121" t="e">
        <f>+#REF!*0.0451941/1000000</f>
        <v>#REF!</v>
      </c>
      <c r="N72" s="121" t="e">
        <f>+#REF!*0.0451941/1000000</f>
        <v>#REF!</v>
      </c>
      <c r="O72" s="122" t="e">
        <f>+#REF!*0.0451941/1000000</f>
        <v>#REF!</v>
      </c>
      <c r="P72" s="49"/>
      <c r="Q72" s="55"/>
      <c r="R72" s="55"/>
      <c r="S72" s="55"/>
      <c r="T72" s="55"/>
      <c r="U72" s="55"/>
      <c r="V72" s="55"/>
      <c r="W72" s="55"/>
      <c r="X72" s="56"/>
      <c r="Y72" s="37"/>
      <c r="Z72" s="224" t="e">
        <f t="shared" si="10"/>
        <v>#REF!</v>
      </c>
      <c r="AA72" s="217">
        <v>0.5</v>
      </c>
      <c r="AB72" s="217">
        <v>0.54</v>
      </c>
      <c r="AC72" s="217">
        <v>0.5</v>
      </c>
      <c r="AE72" s="224" t="e">
        <f t="shared" si="11"/>
        <v>#REF!</v>
      </c>
      <c r="AF72" s="217"/>
      <c r="AG72" s="217"/>
      <c r="AH72" s="217"/>
    </row>
    <row r="73" spans="1:34" s="4" customFormat="1" x14ac:dyDescent="0.2">
      <c r="B73" s="90"/>
      <c r="C73" s="84" t="s">
        <v>177</v>
      </c>
      <c r="D73" s="195" t="e">
        <f>+#REF!*0.0451941/1000000</f>
        <v>#REF!</v>
      </c>
      <c r="E73" s="91"/>
      <c r="F73" s="195" t="e">
        <f>+#REF!*0.0451941/1000000</f>
        <v>#REF!</v>
      </c>
      <c r="G73" s="92"/>
      <c r="H73" s="202" t="e">
        <f>+#REF!*0.0451941/1000000</f>
        <v>#REF!</v>
      </c>
      <c r="I73" s="162" t="e">
        <f>+#REF!*0.0451941/1000000</f>
        <v>#REF!</v>
      </c>
      <c r="J73" s="188" t="e">
        <f>+#REF!*0.0451941/1000000</f>
        <v>#REF!</v>
      </c>
      <c r="K73" s="135" t="e">
        <f>+#REF!*0.0451941/1000000</f>
        <v>#REF!</v>
      </c>
      <c r="L73" s="162" t="e">
        <f>+#REF!*0.0451941/1000000</f>
        <v>#REF!</v>
      </c>
      <c r="M73" s="135" t="e">
        <f>+#REF!*0.0451941/1000000</f>
        <v>#REF!</v>
      </c>
      <c r="N73" s="135" t="e">
        <f>+#REF!*0.0451941/1000000</f>
        <v>#REF!</v>
      </c>
      <c r="O73" s="136" t="e">
        <f>+#REF!*0.0451941/1000000</f>
        <v>#REF!</v>
      </c>
      <c r="P73" s="108"/>
      <c r="Q73" s="93"/>
      <c r="R73" s="93"/>
      <c r="S73" s="93"/>
      <c r="T73" s="93"/>
      <c r="U73" s="93"/>
      <c r="V73" s="93"/>
      <c r="W73" s="93"/>
      <c r="X73" s="94"/>
      <c r="Z73" s="224" t="e">
        <f t="shared" si="10"/>
        <v>#REF!</v>
      </c>
      <c r="AA73" s="217">
        <v>0.5</v>
      </c>
      <c r="AB73" s="217">
        <v>0.54</v>
      </c>
      <c r="AC73" s="217">
        <v>0.5</v>
      </c>
      <c r="AE73" s="224" t="e">
        <f t="shared" si="11"/>
        <v>#REF!</v>
      </c>
      <c r="AF73" s="217"/>
      <c r="AG73" s="217"/>
      <c r="AH73" s="217"/>
    </row>
    <row r="74" spans="1:34" s="34" customFormat="1" ht="15.75" thickBot="1" x14ac:dyDescent="0.25">
      <c r="A74" s="60"/>
      <c r="B74" s="42" t="s">
        <v>170</v>
      </c>
      <c r="C74" s="51"/>
      <c r="D74" s="150" t="e">
        <f>+#REF!*0.0451941/1000000</f>
        <v>#REF!</v>
      </c>
      <c r="E74" s="35"/>
      <c r="F74" s="150" t="e">
        <f>+#REF!*0.0451941/1000000</f>
        <v>#REF!</v>
      </c>
      <c r="G74" s="41"/>
      <c r="H74" s="165" t="e">
        <f>+#REF!*0.0451941/1000000</f>
        <v>#REF!</v>
      </c>
      <c r="I74" s="165" t="e">
        <f>+#REF!*0.0451941/1000000</f>
        <v>#REF!</v>
      </c>
      <c r="J74" s="189" t="e">
        <f>+#REF!*0.0451941/1000000</f>
        <v>#REF!</v>
      </c>
      <c r="K74" s="137" t="e">
        <f>+#REF!*0.0451941/1000000</f>
        <v>#REF!</v>
      </c>
      <c r="L74" s="165" t="e">
        <f>+#REF!*0.0451941/1000000</f>
        <v>#REF!</v>
      </c>
      <c r="M74" s="137" t="e">
        <f>+#REF!*0.0451941/1000000</f>
        <v>#REF!</v>
      </c>
      <c r="N74" s="137" t="e">
        <f>+#REF!*0.0451941/1000000</f>
        <v>#REF!</v>
      </c>
      <c r="O74" s="138" t="e">
        <f>+#REF!*0.0451941/1000000</f>
        <v>#REF!</v>
      </c>
      <c r="P74" s="123" t="e">
        <f t="shared" ref="P74:X74" si="12">P55+P66</f>
        <v>#REF!</v>
      </c>
      <c r="Q74" s="123" t="e">
        <f t="shared" si="12"/>
        <v>#REF!</v>
      </c>
      <c r="R74" s="123" t="e">
        <f t="shared" si="12"/>
        <v>#REF!</v>
      </c>
      <c r="S74" s="123" t="e">
        <f t="shared" si="12"/>
        <v>#REF!</v>
      </c>
      <c r="T74" s="123" t="e">
        <f t="shared" si="12"/>
        <v>#REF!</v>
      </c>
      <c r="U74" s="123" t="e">
        <f t="shared" si="12"/>
        <v>#REF!</v>
      </c>
      <c r="V74" s="123" t="e">
        <f t="shared" si="12"/>
        <v>#REF!</v>
      </c>
      <c r="W74" s="123" t="e">
        <f t="shared" si="12"/>
        <v>#REF!</v>
      </c>
      <c r="X74" s="142" t="e">
        <f t="shared" si="12"/>
        <v>#REF!</v>
      </c>
      <c r="Z74" s="226" t="e">
        <f>(+I74+L74)/9*12</f>
        <v>#REF!</v>
      </c>
      <c r="AA74" s="227">
        <f>SUM(AA68:AA73)+AA66</f>
        <v>3.68</v>
      </c>
      <c r="AB74" s="227">
        <f t="shared" ref="AB74:AC74" si="13">SUM(AB68:AB73)+AB66</f>
        <v>3.7600000000000002</v>
      </c>
      <c r="AC74" s="227">
        <f t="shared" si="13"/>
        <v>3.7800000000000002</v>
      </c>
      <c r="AE74" s="226" t="e">
        <f>(+I74+M74)/9*12</f>
        <v>#REF!</v>
      </c>
      <c r="AF74" s="227">
        <v>3.7</v>
      </c>
      <c r="AG74" s="227">
        <v>3.8</v>
      </c>
      <c r="AH74" s="227">
        <v>3.8</v>
      </c>
    </row>
    <row r="75" spans="1:34" s="34" customFormat="1" ht="8.25" customHeight="1" thickTop="1" x14ac:dyDescent="0.2">
      <c r="B75" s="206"/>
      <c r="D75" s="208" t="e">
        <f>+#REF!*0.0451941/1000000</f>
        <v>#REF!</v>
      </c>
      <c r="E75" s="35"/>
      <c r="F75" s="208" t="e">
        <f>+#REF!*0.0451941/1000000</f>
        <v>#REF!</v>
      </c>
      <c r="G75" s="48"/>
      <c r="H75" s="205" t="e">
        <f>+#REF!*0.0451941/1000000</f>
        <v>#REF!</v>
      </c>
      <c r="I75" s="162" t="e">
        <f>+#REF!*0.0451941/1000000</f>
        <v>#REF!</v>
      </c>
      <c r="J75" s="178" t="e">
        <f>+#REF!*0.0451941/1000000</f>
        <v>#REF!</v>
      </c>
      <c r="K75" s="115" t="e">
        <f>+#REF!*0.0451941/1000000</f>
        <v>#REF!</v>
      </c>
      <c r="L75" s="162" t="e">
        <f>+#REF!*0.0451941/1000000</f>
        <v>#REF!</v>
      </c>
      <c r="M75" s="115" t="e">
        <f>+#REF!*0.0451941/1000000</f>
        <v>#REF!</v>
      </c>
      <c r="N75" s="115" t="e">
        <f>+#REF!*0.0451941/1000000</f>
        <v>#REF!</v>
      </c>
      <c r="O75" s="116" t="e">
        <f>+#REF!*0.0451941/1000000</f>
        <v>#REF!</v>
      </c>
      <c r="P75" s="48"/>
      <c r="Q75" s="37"/>
      <c r="R75" s="37"/>
      <c r="S75" s="37"/>
      <c r="T75" s="37"/>
      <c r="U75" s="37"/>
      <c r="V75" s="37"/>
      <c r="W75" s="37"/>
      <c r="X75" s="39"/>
      <c r="Z75" s="224"/>
      <c r="AA75" s="217"/>
      <c r="AB75" s="217"/>
      <c r="AC75" s="217"/>
      <c r="AE75" s="224"/>
      <c r="AF75" s="217"/>
      <c r="AG75" s="217"/>
      <c r="AH75" s="217"/>
    </row>
    <row r="76" spans="1:34" s="34" customFormat="1" ht="15.75" thickBot="1" x14ac:dyDescent="0.25">
      <c r="A76" s="60" t="s">
        <v>178</v>
      </c>
      <c r="B76" s="51"/>
      <c r="C76" s="51"/>
      <c r="D76" s="153" t="e">
        <f>+#REF!*0.0451941/1000000</f>
        <v>#REF!</v>
      </c>
      <c r="E76" s="35"/>
      <c r="F76" s="153" t="e">
        <f>+#REF!*0.0451941/1000000</f>
        <v>#REF!</v>
      </c>
      <c r="G76" s="78"/>
      <c r="H76" s="171" t="e">
        <f>+#REF!*0.0451941/1000000</f>
        <v>#REF!</v>
      </c>
      <c r="I76" s="171" t="e">
        <f>+#REF!*0.0451941/1000000</f>
        <v>#REF!</v>
      </c>
      <c r="J76" s="190" t="e">
        <f>+#REF!*0.0451941/1000000</f>
        <v>#REF!</v>
      </c>
      <c r="K76" s="139" t="e">
        <f>+#REF!*0.0451941/1000000</f>
        <v>#REF!</v>
      </c>
      <c r="L76" s="171" t="e">
        <f>+#REF!*0.0451941/1000000</f>
        <v>#REF!</v>
      </c>
      <c r="M76" s="139" t="e">
        <f>+#REF!*0.0451941/1000000</f>
        <v>#REF!</v>
      </c>
      <c r="N76" s="139" t="e">
        <f>+#REF!*0.0451941/1000000</f>
        <v>#REF!</v>
      </c>
      <c r="O76" s="140" t="e">
        <f>+#REF!*0.0451941/1000000</f>
        <v>#REF!</v>
      </c>
      <c r="P76" s="79" t="e">
        <f t="shared" ref="P76:X76" si="14">P55-P74</f>
        <v>#REF!</v>
      </c>
      <c r="Q76" s="79" t="e">
        <f t="shared" si="14"/>
        <v>#REF!</v>
      </c>
      <c r="R76" s="79" t="e">
        <f t="shared" si="14"/>
        <v>#REF!</v>
      </c>
      <c r="S76" s="79" t="e">
        <f t="shared" si="14"/>
        <v>#REF!</v>
      </c>
      <c r="T76" s="79" t="e">
        <f t="shared" si="14"/>
        <v>#REF!</v>
      </c>
      <c r="U76" s="79" t="e">
        <f t="shared" si="14"/>
        <v>#REF!</v>
      </c>
      <c r="V76" s="79" t="e">
        <f t="shared" si="14"/>
        <v>#REF!</v>
      </c>
      <c r="W76" s="79" t="e">
        <f t="shared" si="14"/>
        <v>#REF!</v>
      </c>
      <c r="X76" s="80" t="e">
        <f t="shared" si="14"/>
        <v>#REF!</v>
      </c>
      <c r="Z76" s="230" t="e">
        <f>+Z53+Z74</f>
        <v>#REF!</v>
      </c>
      <c r="AA76" s="230">
        <f t="shared" ref="AA76:AC76" si="15">+AA53+AA74</f>
        <v>20.279999999999998</v>
      </c>
      <c r="AB76" s="230">
        <f t="shared" si="15"/>
        <v>20.860000000000003</v>
      </c>
      <c r="AC76" s="230">
        <f t="shared" si="15"/>
        <v>21.380000000000003</v>
      </c>
      <c r="AE76" s="230" t="e">
        <f>+AE53+AE74</f>
        <v>#REF!</v>
      </c>
      <c r="AF76" s="230">
        <f t="shared" ref="AF76:AH76" si="16">+AF53+AF74</f>
        <v>19</v>
      </c>
      <c r="AG76" s="230">
        <f t="shared" si="16"/>
        <v>20.100000000000001</v>
      </c>
      <c r="AH76" s="230">
        <f t="shared" si="16"/>
        <v>20.900000000000002</v>
      </c>
    </row>
    <row r="77" spans="1:34" s="34" customFormat="1" ht="19.5" customHeight="1" thickTop="1" x14ac:dyDescent="0.2">
      <c r="B77" s="206" t="s">
        <v>219</v>
      </c>
      <c r="D77" s="208" t="e">
        <f>+#REF!*0.0451941/1000000</f>
        <v>#REF!</v>
      </c>
      <c r="E77" s="35"/>
      <c r="F77" s="208" t="e">
        <f>+#REF!*0.0451941/1000000</f>
        <v>#REF!</v>
      </c>
      <c r="G77" s="36"/>
      <c r="H77" s="121"/>
      <c r="I77" s="121"/>
      <c r="J77" s="121"/>
      <c r="K77" s="121"/>
      <c r="L77" s="121"/>
      <c r="M77" s="121"/>
      <c r="N77" s="121"/>
      <c r="O77" s="141"/>
      <c r="P77" s="81"/>
      <c r="Q77" s="37"/>
      <c r="R77" s="37"/>
      <c r="S77" s="37"/>
      <c r="T77" s="37"/>
      <c r="U77" s="37"/>
      <c r="V77" s="37"/>
      <c r="W77" s="37"/>
      <c r="X77" s="82"/>
      <c r="Z77" s="25"/>
      <c r="AA77" s="17"/>
      <c r="AB77" s="17"/>
      <c r="AC77" s="17"/>
      <c r="AE77" s="25"/>
      <c r="AF77" s="17"/>
      <c r="AG77" s="17"/>
      <c r="AH77" s="17"/>
    </row>
    <row r="78" spans="1:34" s="34" customFormat="1" x14ac:dyDescent="0.2">
      <c r="B78" s="34" t="s">
        <v>179</v>
      </c>
      <c r="D78" s="191" t="e">
        <f>+#REF!*0.0451941/1000000</f>
        <v>#REF!</v>
      </c>
      <c r="E78" s="35"/>
      <c r="F78" s="191" t="e">
        <f>+#REF!*0.0451941/1000000</f>
        <v>#REF!</v>
      </c>
      <c r="G78" s="36"/>
      <c r="H78" s="121"/>
      <c r="I78" s="121"/>
      <c r="J78" s="121"/>
      <c r="K78" s="121"/>
      <c r="L78" s="121"/>
      <c r="M78" s="121"/>
      <c r="N78" s="121"/>
      <c r="O78" s="121"/>
      <c r="P78" s="63"/>
      <c r="Q78" s="37"/>
      <c r="R78" s="37"/>
      <c r="S78" s="37"/>
      <c r="T78" s="37"/>
      <c r="U78" s="37"/>
      <c r="V78" s="37"/>
      <c r="W78" s="201"/>
      <c r="X78" s="37"/>
      <c r="Z78" s="25" t="s">
        <v>234</v>
      </c>
      <c r="AA78" s="231" t="e">
        <f>(+AA76-Z76)/Z76</f>
        <v>#REF!</v>
      </c>
      <c r="AB78" s="231" t="e">
        <f>(+AB76-Z76)/Z76</f>
        <v>#REF!</v>
      </c>
      <c r="AC78" s="231" t="e">
        <f>(+AC76-Z76)/Z76</f>
        <v>#REF!</v>
      </c>
      <c r="AE78" s="25" t="s">
        <v>234</v>
      </c>
      <c r="AF78" s="231" t="e">
        <f>(+AF76-AE76)/AE76</f>
        <v>#REF!</v>
      </c>
      <c r="AG78" s="231" t="e">
        <f>(+AG76-AE76)/AE76</f>
        <v>#REF!</v>
      </c>
      <c r="AH78" s="231" t="e">
        <f>(+AH76-AE76)/AE76</f>
        <v>#REF!</v>
      </c>
    </row>
    <row r="79" spans="1:34" s="34" customFormat="1" x14ac:dyDescent="0.2">
      <c r="B79" s="34" t="s">
        <v>180</v>
      </c>
      <c r="D79" s="191" t="e">
        <f>+#REF!*0.0451941/1000000</f>
        <v>#REF!</v>
      </c>
      <c r="E79" s="35"/>
      <c r="F79" s="191" t="e">
        <f>+#REF!*0.0451941/1000000</f>
        <v>#REF!</v>
      </c>
      <c r="G79" s="48"/>
      <c r="H79" s="121"/>
      <c r="I79" s="63"/>
      <c r="J79" s="115"/>
      <c r="K79" s="115"/>
      <c r="L79" s="121"/>
      <c r="M79" s="115"/>
      <c r="N79" s="121"/>
      <c r="O79" s="121"/>
      <c r="P79" s="63"/>
      <c r="Q79" s="37"/>
      <c r="R79" s="37"/>
      <c r="S79" s="37"/>
      <c r="T79" s="37"/>
      <c r="U79" s="37"/>
      <c r="V79" s="37"/>
      <c r="W79" s="37"/>
      <c r="X79" s="37"/>
      <c r="Z79" s="25" t="s">
        <v>235</v>
      </c>
      <c r="AA79" s="231" t="e">
        <f>(+AA76-Z76)/Z76</f>
        <v>#REF!</v>
      </c>
      <c r="AB79" s="231">
        <f>(+AB76-AA76)/AA76</f>
        <v>2.8599605522682717E-2</v>
      </c>
      <c r="AC79" s="231">
        <f>(+AC76-AB76)/AB76</f>
        <v>2.4928092042185979E-2</v>
      </c>
      <c r="AE79" s="25" t="s">
        <v>235</v>
      </c>
      <c r="AF79" s="231" t="e">
        <f>(+AF76-AE76)/AE76</f>
        <v>#REF!</v>
      </c>
      <c r="AG79" s="231">
        <f>(+AG76-AF76)/AF76</f>
        <v>5.7894736842105339E-2</v>
      </c>
      <c r="AH79" s="231">
        <f>(+AH76-AG76)/AG76</f>
        <v>3.9800995024875656E-2</v>
      </c>
    </row>
    <row r="80" spans="1:34" s="34" customFormat="1" x14ac:dyDescent="0.2">
      <c r="B80" s="34" t="s">
        <v>181</v>
      </c>
      <c r="D80" s="191" t="e">
        <f>+#REF!*0.0451941/1000000</f>
        <v>#REF!</v>
      </c>
      <c r="E80" s="35"/>
      <c r="F80" s="191" t="e">
        <f>+#REF!*0.0451941/1000000</f>
        <v>#REF!</v>
      </c>
      <c r="G80" s="36"/>
      <c r="H80" s="121"/>
      <c r="I80" s="63"/>
      <c r="J80" s="121"/>
      <c r="K80" s="121"/>
      <c r="L80" s="121"/>
      <c r="M80" s="121"/>
      <c r="N80" s="121"/>
      <c r="O80" s="121"/>
      <c r="P80" s="37"/>
      <c r="Q80" s="37"/>
      <c r="R80" s="37"/>
      <c r="S80" s="37"/>
      <c r="T80" s="37"/>
      <c r="U80" s="37"/>
      <c r="V80" s="37"/>
      <c r="W80" s="37"/>
      <c r="X80" s="37"/>
      <c r="Z80" s="215"/>
      <c r="AA80" s="17"/>
      <c r="AB80" s="219"/>
      <c r="AC80" s="219"/>
      <c r="AE80" s="215"/>
      <c r="AF80" s="17"/>
      <c r="AG80" s="219"/>
      <c r="AH80" s="219"/>
    </row>
    <row r="81" spans="1:34" s="34" customFormat="1" ht="15" customHeight="1" x14ac:dyDescent="0.2">
      <c r="B81" s="34" t="s">
        <v>182</v>
      </c>
      <c r="D81" s="191" t="e">
        <f>+#REF!*0.0451941/1000000</f>
        <v>#REF!</v>
      </c>
      <c r="E81" s="35"/>
      <c r="F81" s="191" t="e">
        <f>+#REF!*0.0451941/1000000</f>
        <v>#REF!</v>
      </c>
      <c r="G81" s="36"/>
      <c r="H81" s="63"/>
      <c r="I81" s="63"/>
      <c r="J81" s="63"/>
      <c r="K81" s="63"/>
      <c r="L81" s="63"/>
      <c r="M81" s="63"/>
      <c r="N81" s="63"/>
      <c r="O81" s="63"/>
      <c r="P81" s="37"/>
      <c r="Q81" s="37"/>
      <c r="R81" s="37"/>
      <c r="S81" s="37"/>
      <c r="T81" s="37"/>
      <c r="U81" s="37"/>
      <c r="V81" s="37"/>
      <c r="W81" s="37"/>
      <c r="X81" s="37"/>
      <c r="Z81" s="215"/>
      <c r="AA81" s="17"/>
      <c r="AB81" s="219"/>
      <c r="AC81" s="219"/>
      <c r="AE81" s="215"/>
      <c r="AF81" s="17"/>
      <c r="AG81" s="219"/>
      <c r="AH81" s="219"/>
    </row>
    <row r="82" spans="1:34" s="4" customFormat="1" x14ac:dyDescent="0.2">
      <c r="B82" s="4" t="s">
        <v>212</v>
      </c>
      <c r="D82" s="196" t="e">
        <f>+#REF!*0.0451941/1000000</f>
        <v>#REF!</v>
      </c>
      <c r="E82" s="95"/>
      <c r="F82" s="196" t="e">
        <f>+#REF!*0.0451941/1000000</f>
        <v>#REF!</v>
      </c>
      <c r="G82" s="96"/>
      <c r="H82" s="97"/>
      <c r="I82" s="97"/>
      <c r="Z82" s="215"/>
      <c r="AA82" s="17"/>
      <c r="AB82" s="219"/>
      <c r="AC82" s="221"/>
      <c r="AE82" s="215"/>
      <c r="AF82" s="17"/>
      <c r="AG82" s="219"/>
      <c r="AH82" s="221"/>
    </row>
    <row r="83" spans="1:34" s="34" customFormat="1" ht="15.75" thickBot="1" x14ac:dyDescent="0.25">
      <c r="A83" s="60" t="s">
        <v>183</v>
      </c>
      <c r="B83" s="51"/>
      <c r="C83" s="51"/>
      <c r="D83" s="154" t="e">
        <f>+#REF!*0.0451941/1000000</f>
        <v>#REF!</v>
      </c>
      <c r="E83" s="35"/>
      <c r="F83" s="154" t="e">
        <f>+#REF!*0.0451941/1000000</f>
        <v>#REF!</v>
      </c>
      <c r="G83" s="83"/>
      <c r="H83" s="37"/>
      <c r="I83" s="37"/>
      <c r="Z83" s="215"/>
      <c r="AA83" s="17"/>
      <c r="AB83" s="219"/>
      <c r="AC83" s="219"/>
      <c r="AE83" s="215"/>
      <c r="AF83" s="17"/>
      <c r="AG83" s="219"/>
      <c r="AH83" s="219"/>
    </row>
    <row r="84" spans="1:34" ht="13.5" thickTop="1" x14ac:dyDescent="0.2">
      <c r="C84" s="199" t="s">
        <v>0</v>
      </c>
      <c r="D84" s="200" t="e">
        <f>+#REF!*0.0451941/1000000</f>
        <v>#REF!</v>
      </c>
      <c r="F84" s="216" t="e">
        <f>+#REF!*0.0451941/1000000</f>
        <v>#REF!</v>
      </c>
      <c r="Z84" s="215"/>
      <c r="AE84" s="215"/>
    </row>
    <row r="85" spans="1:34" x14ac:dyDescent="0.2">
      <c r="B85" s="206" t="s">
        <v>220</v>
      </c>
      <c r="D85" s="10" t="e">
        <f>+#REF!*0.0451941/1000000</f>
        <v>#REF!</v>
      </c>
      <c r="F85" s="10" t="e">
        <f>+#REF!*0.0451941/1000000</f>
        <v>#REF!</v>
      </c>
      <c r="Z85" s="215"/>
      <c r="AE85" s="215"/>
    </row>
    <row r="86" spans="1:34" x14ac:dyDescent="0.2">
      <c r="C86" s="206" t="s">
        <v>221</v>
      </c>
      <c r="D86" s="207" t="e">
        <f>+#REF!*0.0451941/1000000</f>
        <v>#REF!</v>
      </c>
      <c r="F86" s="207" t="e">
        <f>+#REF!*0.0451941/1000000</f>
        <v>#REF!</v>
      </c>
      <c r="Z86" s="215"/>
      <c r="AE86" s="215"/>
    </row>
    <row r="87" spans="1:34" x14ac:dyDescent="0.2">
      <c r="C87" s="206" t="s">
        <v>215</v>
      </c>
      <c r="D87" s="207" t="e">
        <f>+#REF!*0.0451941/1000000</f>
        <v>#REF!</v>
      </c>
      <c r="F87" s="207" t="e">
        <f>+#REF!*0.0451941/1000000</f>
        <v>#REF!</v>
      </c>
      <c r="Z87" s="215"/>
      <c r="AE87" s="215"/>
    </row>
    <row r="88" spans="1:34" x14ac:dyDescent="0.2">
      <c r="C88" s="206" t="s">
        <v>218</v>
      </c>
      <c r="D88" s="207" t="e">
        <f>+#REF!*0.0451941/1000000</f>
        <v>#REF!</v>
      </c>
      <c r="F88" s="207" t="e">
        <f>+#REF!*0.0451941/1000000</f>
        <v>#REF!</v>
      </c>
      <c r="H88" s="1"/>
      <c r="Z88" s="215"/>
      <c r="AE88" s="215"/>
    </row>
    <row r="89" spans="1:34" x14ac:dyDescent="0.2">
      <c r="C89" s="206" t="s">
        <v>217</v>
      </c>
      <c r="D89" s="207" t="e">
        <f>+#REF!*0.0451941/1000000</f>
        <v>#REF!</v>
      </c>
      <c r="F89" s="207" t="e">
        <f>+#REF!*0.0451941/1000000</f>
        <v>#REF!</v>
      </c>
      <c r="Z89" s="215"/>
      <c r="AE89" s="215"/>
    </row>
    <row r="90" spans="1:34" x14ac:dyDescent="0.2">
      <c r="C90" s="206" t="s">
        <v>229</v>
      </c>
      <c r="D90" s="207" t="e">
        <f>+#REF!*0.0451941/1000000</f>
        <v>#REF!</v>
      </c>
      <c r="F90" s="207" t="e">
        <f>+#REF!*0.0451941/1000000</f>
        <v>#REF!</v>
      </c>
      <c r="Z90" s="215"/>
      <c r="AE90" s="215"/>
    </row>
    <row r="91" spans="1:34" ht="9.75" customHeight="1" x14ac:dyDescent="0.2">
      <c r="D91" s="10" t="e">
        <f>+#REF!*0.0451941/1000000</f>
        <v>#REF!</v>
      </c>
      <c r="F91" s="10" t="e">
        <f>+#REF!*0.0451941/1000000</f>
        <v>#REF!</v>
      </c>
    </row>
    <row r="92" spans="1:34" ht="16.5" customHeight="1" thickBot="1" x14ac:dyDescent="0.25">
      <c r="C92" s="212" t="s">
        <v>150</v>
      </c>
      <c r="D92" s="214" t="e">
        <f>+#REF!*0.0451941/1000000</f>
        <v>#REF!</v>
      </c>
      <c r="E92" s="213"/>
      <c r="F92" s="214" t="e">
        <f>+#REF!*0.0451941/1000000</f>
        <v>#REF!</v>
      </c>
    </row>
    <row r="93" spans="1:34" ht="13.5" thickTop="1" x14ac:dyDescent="0.2"/>
  </sheetData>
  <mergeCells count="4">
    <mergeCell ref="D6:F6"/>
    <mergeCell ref="H8:O8"/>
    <mergeCell ref="H9:O9"/>
    <mergeCell ref="P9:X9"/>
  </mergeCells>
  <pageMargins left="0.17" right="0.23622047244094499" top="0.16" bottom="0.17" header="0.14000000000000001" footer="0.15748031496063"/>
  <pageSetup paperSize="9" scale="50" orientation="landscape" r:id="rId1"/>
  <headerFooter alignWithMargins="0">
    <oddFooter xml:space="preserve">&amp;R&amp;10&amp;D_
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data</vt:lpstr>
      <vt:lpstr>pivot</vt:lpstr>
      <vt:lpstr>Sheet1</vt:lpstr>
      <vt:lpstr>Thai_ytd (excl rebalancing_SGD</vt:lpstr>
      <vt:lpstr>Thai_ytd (excl rebalancing_ (2)</vt:lpstr>
      <vt:lpstr>'Thai_ytd (excl rebalancing_ (2)'!Print_Area</vt:lpstr>
      <vt:lpstr>'Thai_ytd (excl rebalancing_SGD'!Print_Area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Paijit Chanwattarunggoon</dc:creator>
  <cp:lastModifiedBy>Kemanaj Deesicharoen</cp:lastModifiedBy>
  <cp:lastPrinted>2020-02-18T09:14:54Z</cp:lastPrinted>
  <dcterms:created xsi:type="dcterms:W3CDTF">2018-03-22T03:13:40Z</dcterms:created>
  <dcterms:modified xsi:type="dcterms:W3CDTF">2020-02-19T11:54:58Z</dcterms:modified>
</cp:coreProperties>
</file>