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BE7FF877-C3C8-474A-A42E-3C8E330A8F4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AN">Trics!$AN$6:$AN$85</definedName>
    <definedName name="BB">Trics!$B$2</definedName>
    <definedName name="BCard">Trics!$F$25:$H$85</definedName>
    <definedName name="Bnk">Trics!$I$2:$M$2</definedName>
    <definedName name="BS">Trics!$G$11:$G$11</definedName>
    <definedName name="DataY">Data!$Y$4:$Y$63</definedName>
    <definedName name="DataZ">Data!$Z$4:$Z$63</definedName>
    <definedName name="EE">Trics!$D$2</definedName>
    <definedName name="HH">Trics!$F$2</definedName>
    <definedName name="KK">Trics!$I$2</definedName>
    <definedName name="L">Trics!$L$25:$L$84</definedName>
    <definedName name="NN">Trics!$K$2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la">Trics!$B$2:$F$2</definedName>
    <definedName name="PS">Trics!$D$7:$D$7</definedName>
    <definedName name="QQ">Trics!$M$2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nk">INDEX(Bnk,NumBnk,1)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la">INDEX(Pla,NumPla,1)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nk">INDEX(Bnk,NumBnk-1,1)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la">INDEX(Pla,NumPla-1,1)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K84" i="7"/>
  <c r="J84" i="7"/>
  <c r="I84" i="7"/>
  <c r="L83" i="7"/>
  <c r="K83" i="7"/>
  <c r="J83" i="7"/>
  <c r="I83" i="7"/>
  <c r="L82" i="7"/>
  <c r="K82" i="7"/>
  <c r="J82" i="7"/>
  <c r="I82" i="7"/>
  <c r="L81" i="7"/>
  <c r="K81" i="7"/>
  <c r="J81" i="7"/>
  <c r="I81" i="7"/>
  <c r="L80" i="7"/>
  <c r="K80" i="7"/>
  <c r="J80" i="7"/>
  <c r="I80" i="7"/>
  <c r="L79" i="7"/>
  <c r="K79" i="7"/>
  <c r="J79" i="7"/>
  <c r="I79" i="7"/>
  <c r="L78" i="7"/>
  <c r="K78" i="7"/>
  <c r="J78" i="7"/>
  <c r="I78" i="7"/>
  <c r="L77" i="7"/>
  <c r="K77" i="7"/>
  <c r="J77" i="7"/>
  <c r="I77" i="7"/>
  <c r="L76" i="7"/>
  <c r="K76" i="7"/>
  <c r="J76" i="7"/>
  <c r="I76" i="7"/>
  <c r="L75" i="7"/>
  <c r="K75" i="7"/>
  <c r="J75" i="7"/>
  <c r="I75" i="7"/>
  <c r="L74" i="7"/>
  <c r="K74" i="7"/>
  <c r="J74" i="7"/>
  <c r="I74" i="7"/>
  <c r="L73" i="7"/>
  <c r="K73" i="7"/>
  <c r="J73" i="7"/>
  <c r="I73" i="7"/>
  <c r="L72" i="7"/>
  <c r="K72" i="7"/>
  <c r="J72" i="7"/>
  <c r="I72" i="7"/>
  <c r="L71" i="7"/>
  <c r="K71" i="7"/>
  <c r="J71" i="7"/>
  <c r="I71" i="7"/>
  <c r="L70" i="7"/>
  <c r="K70" i="7"/>
  <c r="J70" i="7"/>
  <c r="I70" i="7"/>
  <c r="L69" i="7"/>
  <c r="K69" i="7"/>
  <c r="J69" i="7"/>
  <c r="I69" i="7"/>
  <c r="L68" i="7"/>
  <c r="K68" i="7"/>
  <c r="J68" i="7"/>
  <c r="I68" i="7"/>
  <c r="L67" i="7"/>
  <c r="K67" i="7"/>
  <c r="J67" i="7"/>
  <c r="I67" i="7"/>
  <c r="L66" i="7"/>
  <c r="K66" i="7"/>
  <c r="J66" i="7"/>
  <c r="I66" i="7"/>
  <c r="L65" i="7"/>
  <c r="K65" i="7"/>
  <c r="J65" i="7"/>
  <c r="I65" i="7"/>
  <c r="L64" i="7"/>
  <c r="K64" i="7"/>
  <c r="J64" i="7"/>
  <c r="I64" i="7"/>
  <c r="L63" i="7"/>
  <c r="K63" i="7"/>
  <c r="J63" i="7"/>
  <c r="I63" i="7"/>
  <c r="L62" i="7"/>
  <c r="K62" i="7"/>
  <c r="J62" i="7"/>
  <c r="I62" i="7"/>
  <c r="L61" i="7"/>
  <c r="K61" i="7"/>
  <c r="J61" i="7"/>
  <c r="I61" i="7"/>
  <c r="L60" i="7"/>
  <c r="K60" i="7"/>
  <c r="J60" i="7"/>
  <c r="I60" i="7"/>
  <c r="L59" i="7"/>
  <c r="Y38" i="4" s="1"/>
  <c r="K59" i="7"/>
  <c r="J59" i="7"/>
  <c r="I59" i="7"/>
  <c r="L58" i="7"/>
  <c r="K58" i="7"/>
  <c r="J58" i="7"/>
  <c r="I58" i="7"/>
  <c r="L57" i="7"/>
  <c r="K57" i="7"/>
  <c r="J57" i="7"/>
  <c r="I57" i="7"/>
  <c r="L56" i="7"/>
  <c r="K56" i="7"/>
  <c r="J56" i="7"/>
  <c r="I56" i="7"/>
  <c r="L55" i="7"/>
  <c r="K55" i="7"/>
  <c r="J55" i="7"/>
  <c r="I55" i="7"/>
  <c r="L54" i="7"/>
  <c r="K54" i="7"/>
  <c r="J54" i="7"/>
  <c r="I54" i="7"/>
  <c r="L53" i="7"/>
  <c r="K53" i="7"/>
  <c r="J53" i="7"/>
  <c r="I53" i="7"/>
  <c r="L52" i="7"/>
  <c r="K52" i="7"/>
  <c r="J52" i="7"/>
  <c r="I52" i="7"/>
  <c r="L51" i="7"/>
  <c r="K51" i="7"/>
  <c r="J51" i="7"/>
  <c r="I51" i="7"/>
  <c r="L50" i="7"/>
  <c r="K50" i="7"/>
  <c r="J50" i="7"/>
  <c r="I50" i="7"/>
  <c r="L49" i="7"/>
  <c r="K49" i="7"/>
  <c r="J49" i="7"/>
  <c r="I49" i="7"/>
  <c r="L48" i="7"/>
  <c r="K48" i="7"/>
  <c r="J48" i="7"/>
  <c r="I48" i="7"/>
  <c r="L47" i="7"/>
  <c r="K47" i="7"/>
  <c r="J47" i="7"/>
  <c r="I47" i="7"/>
  <c r="L46" i="7"/>
  <c r="K46" i="7"/>
  <c r="J46" i="7"/>
  <c r="I46" i="7"/>
  <c r="L45" i="7"/>
  <c r="K45" i="7"/>
  <c r="J45" i="7"/>
  <c r="I45" i="7"/>
  <c r="L44" i="7"/>
  <c r="K44" i="7"/>
  <c r="J44" i="7"/>
  <c r="I44" i="7"/>
  <c r="L43" i="7"/>
  <c r="K43" i="7"/>
  <c r="J43" i="7"/>
  <c r="I43" i="7"/>
  <c r="L42" i="7"/>
  <c r="K42" i="7"/>
  <c r="J42" i="7"/>
  <c r="I42" i="7"/>
  <c r="L41" i="7"/>
  <c r="K41" i="7"/>
  <c r="J41" i="7"/>
  <c r="I41" i="7"/>
  <c r="L40" i="7"/>
  <c r="K40" i="7"/>
  <c r="J40" i="7"/>
  <c r="I40" i="7"/>
  <c r="L39" i="7"/>
  <c r="K39" i="7"/>
  <c r="J39" i="7"/>
  <c r="I39" i="7"/>
  <c r="L38" i="7"/>
  <c r="K38" i="7"/>
  <c r="J38" i="7"/>
  <c r="I38" i="7"/>
  <c r="L37" i="7"/>
  <c r="K37" i="7"/>
  <c r="J37" i="7"/>
  <c r="I37" i="7"/>
  <c r="L36" i="7"/>
  <c r="K36" i="7"/>
  <c r="J36" i="7"/>
  <c r="I36" i="7"/>
  <c r="L35" i="7"/>
  <c r="K35" i="7"/>
  <c r="J35" i="7"/>
  <c r="I35" i="7"/>
  <c r="L34" i="7"/>
  <c r="K34" i="7"/>
  <c r="J34" i="7"/>
  <c r="I34" i="7"/>
  <c r="L33" i="7"/>
  <c r="K33" i="7"/>
  <c r="J33" i="7"/>
  <c r="I33" i="7"/>
  <c r="L32" i="7"/>
  <c r="K32" i="7"/>
  <c r="J32" i="7"/>
  <c r="I32" i="7"/>
  <c r="L31" i="7"/>
  <c r="K31" i="7"/>
  <c r="J31" i="7"/>
  <c r="I31" i="7"/>
  <c r="L30" i="7"/>
  <c r="K30" i="7"/>
  <c r="J30" i="7"/>
  <c r="I30" i="7"/>
  <c r="L29" i="7"/>
  <c r="K29" i="7"/>
  <c r="J29" i="7"/>
  <c r="I29" i="7"/>
  <c r="L28" i="7"/>
  <c r="K28" i="7"/>
  <c r="J28" i="7"/>
  <c r="I28" i="7"/>
  <c r="K27" i="7"/>
  <c r="J27" i="7"/>
  <c r="I27" i="7"/>
  <c r="L27" i="7" s="1"/>
  <c r="K26" i="7"/>
  <c r="J26" i="7"/>
  <c r="I26" i="7"/>
  <c r="K25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Y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Z62" i="4"/>
  <c r="X62" i="4"/>
  <c r="V62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A62" i="4"/>
  <c r="Y61" i="4"/>
  <c r="W61" i="4"/>
  <c r="U61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Z60" i="4"/>
  <c r="X60" i="4"/>
  <c r="V60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A60" i="4"/>
  <c r="Y59" i="4"/>
  <c r="W59" i="4"/>
  <c r="U59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Z58" i="4"/>
  <c r="X58" i="4"/>
  <c r="V58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A58" i="4"/>
  <c r="Y57" i="4"/>
  <c r="W57" i="4"/>
  <c r="U57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Z56" i="4"/>
  <c r="X56" i="4"/>
  <c r="V56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A56" i="4"/>
  <c r="Y55" i="4"/>
  <c r="W55" i="4"/>
  <c r="U55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Z54" i="4"/>
  <c r="X54" i="4"/>
  <c r="V54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A54" i="4"/>
  <c r="Y53" i="4"/>
  <c r="W53" i="4"/>
  <c r="U53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Z52" i="4"/>
  <c r="X52" i="4"/>
  <c r="V52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A52" i="4"/>
  <c r="Y51" i="4"/>
  <c r="W51" i="4"/>
  <c r="U51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Z50" i="4"/>
  <c r="X50" i="4"/>
  <c r="V50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A50" i="4"/>
  <c r="Y49" i="4"/>
  <c r="W49" i="4"/>
  <c r="U49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Z48" i="4"/>
  <c r="X48" i="4"/>
  <c r="V48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A48" i="4"/>
  <c r="Y47" i="4"/>
  <c r="W47" i="4"/>
  <c r="U47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Z46" i="4"/>
  <c r="X46" i="4"/>
  <c r="V46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A46" i="4"/>
  <c r="Y45" i="4"/>
  <c r="W45" i="4"/>
  <c r="U45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Z44" i="4"/>
  <c r="X44" i="4"/>
  <c r="V44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A44" i="4"/>
  <c r="Y43" i="4"/>
  <c r="W43" i="4"/>
  <c r="U43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Z42" i="4"/>
  <c r="X42" i="4"/>
  <c r="V42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A42" i="4"/>
  <c r="Y41" i="4"/>
  <c r="W41" i="4"/>
  <c r="U41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Z40" i="4"/>
  <c r="X40" i="4"/>
  <c r="V40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A40" i="4"/>
  <c r="Y39" i="4"/>
  <c r="W39" i="4"/>
  <c r="U39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Z38" i="4"/>
  <c r="X38" i="4"/>
  <c r="W38" i="4"/>
  <c r="V38" i="4"/>
  <c r="U38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A38" i="4"/>
  <c r="Z37" i="4"/>
  <c r="Y37" i="4"/>
  <c r="X37" i="4"/>
  <c r="W37" i="4"/>
  <c r="V37" i="4"/>
  <c r="U37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A37" i="4"/>
  <c r="Z36" i="4"/>
  <c r="Y36" i="4"/>
  <c r="X36" i="4"/>
  <c r="W36" i="4"/>
  <c r="V36" i="4"/>
  <c r="U36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A36" i="4"/>
  <c r="Z35" i="4"/>
  <c r="Y35" i="4"/>
  <c r="X35" i="4"/>
  <c r="W35" i="4"/>
  <c r="V35" i="4"/>
  <c r="U35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A35" i="4"/>
  <c r="Z34" i="4"/>
  <c r="Y34" i="4"/>
  <c r="X34" i="4"/>
  <c r="W34" i="4"/>
  <c r="V34" i="4"/>
  <c r="U34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A34" i="4"/>
  <c r="Z33" i="4"/>
  <c r="Y33" i="4"/>
  <c r="X33" i="4"/>
  <c r="W33" i="4"/>
  <c r="V33" i="4"/>
  <c r="U33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A33" i="4"/>
  <c r="BY32" i="4"/>
  <c r="Z32" i="4"/>
  <c r="Y32" i="4"/>
  <c r="X32" i="4"/>
  <c r="W32" i="4"/>
  <c r="V32" i="4"/>
  <c r="U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A32" i="4"/>
  <c r="BY31" i="4"/>
  <c r="Z31" i="4"/>
  <c r="Y31" i="4"/>
  <c r="X31" i="4"/>
  <c r="W31" i="4"/>
  <c r="V31" i="4"/>
  <c r="U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A31" i="4"/>
  <c r="BY30" i="4"/>
  <c r="Z30" i="4"/>
  <c r="Y30" i="4"/>
  <c r="X30" i="4"/>
  <c r="W30" i="4"/>
  <c r="V30" i="4"/>
  <c r="U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A30" i="4"/>
  <c r="BY29" i="4"/>
  <c r="Z29" i="4"/>
  <c r="Y29" i="4"/>
  <c r="X29" i="4"/>
  <c r="W29" i="4"/>
  <c r="V29" i="4"/>
  <c r="U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A29" i="4"/>
  <c r="BY28" i="4"/>
  <c r="Z28" i="4"/>
  <c r="Y28" i="4"/>
  <c r="X28" i="4"/>
  <c r="W28" i="4"/>
  <c r="V28" i="4"/>
  <c r="U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A28" i="4"/>
  <c r="BY27" i="4"/>
  <c r="Z27" i="4"/>
  <c r="Y27" i="4"/>
  <c r="X27" i="4"/>
  <c r="W27" i="4"/>
  <c r="V27" i="4"/>
  <c r="U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A27" i="4"/>
  <c r="BY26" i="4"/>
  <c r="Z26" i="4"/>
  <c r="Y26" i="4"/>
  <c r="X26" i="4"/>
  <c r="W26" i="4"/>
  <c r="V26" i="4"/>
  <c r="U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A26" i="4"/>
  <c r="BY25" i="4"/>
  <c r="Z25" i="4"/>
  <c r="Y25" i="4"/>
  <c r="X25" i="4"/>
  <c r="W25" i="4"/>
  <c r="V25" i="4"/>
  <c r="U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A25" i="4"/>
  <c r="BY24" i="4"/>
  <c r="Z24" i="4"/>
  <c r="Y24" i="4"/>
  <c r="X24" i="4"/>
  <c r="W24" i="4"/>
  <c r="V24" i="4"/>
  <c r="U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A24" i="4"/>
  <c r="BY23" i="4"/>
  <c r="Z23" i="4"/>
  <c r="Y23" i="4"/>
  <c r="X23" i="4"/>
  <c r="W23" i="4"/>
  <c r="V23" i="4"/>
  <c r="U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A23" i="4"/>
  <c r="BY22" i="4"/>
  <c r="Z22" i="4"/>
  <c r="Y22" i="4"/>
  <c r="X22" i="4"/>
  <c r="W22" i="4"/>
  <c r="V22" i="4"/>
  <c r="U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A22" i="4"/>
  <c r="BY21" i="4"/>
  <c r="Z21" i="4"/>
  <c r="Y21" i="4"/>
  <c r="X21" i="4"/>
  <c r="W21" i="4"/>
  <c r="V21" i="4"/>
  <c r="U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A21" i="4"/>
  <c r="BY20" i="4"/>
  <c r="Z20" i="4"/>
  <c r="Y20" i="4"/>
  <c r="X20" i="4"/>
  <c r="W20" i="4"/>
  <c r="V20" i="4"/>
  <c r="U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A20" i="4"/>
  <c r="BY19" i="4"/>
  <c r="Z19" i="4"/>
  <c r="Y19" i="4"/>
  <c r="X19" i="4"/>
  <c r="W19" i="4"/>
  <c r="V19" i="4"/>
  <c r="U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A19" i="4"/>
  <c r="BY18" i="4"/>
  <c r="Z18" i="4"/>
  <c r="Y18" i="4"/>
  <c r="X18" i="4"/>
  <c r="W18" i="4"/>
  <c r="V18" i="4"/>
  <c r="U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A18" i="4"/>
  <c r="BY17" i="4"/>
  <c r="Z17" i="4"/>
  <c r="Y17" i="4"/>
  <c r="X17" i="4"/>
  <c r="W17" i="4"/>
  <c r="V17" i="4"/>
  <c r="U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A17" i="4"/>
  <c r="BY16" i="4"/>
  <c r="Z16" i="4"/>
  <c r="Y16" i="4"/>
  <c r="X16" i="4"/>
  <c r="W16" i="4"/>
  <c r="V16" i="4"/>
  <c r="U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A16" i="4"/>
  <c r="BY15" i="4"/>
  <c r="Z15" i="4"/>
  <c r="Y15" i="4"/>
  <c r="X15" i="4"/>
  <c r="W15" i="4"/>
  <c r="V15" i="4"/>
  <c r="U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A15" i="4"/>
  <c r="BY14" i="4"/>
  <c r="Z14" i="4"/>
  <c r="Y14" i="4"/>
  <c r="X14" i="4"/>
  <c r="W14" i="4"/>
  <c r="V14" i="4"/>
  <c r="U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A14" i="4"/>
  <c r="BY13" i="4"/>
  <c r="Z13" i="4"/>
  <c r="Y13" i="4"/>
  <c r="X13" i="4"/>
  <c r="W13" i="4"/>
  <c r="V13" i="4"/>
  <c r="U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A13" i="4"/>
  <c r="BY12" i="4"/>
  <c r="Z12" i="4"/>
  <c r="Y12" i="4"/>
  <c r="X12" i="4"/>
  <c r="W12" i="4"/>
  <c r="V12" i="4"/>
  <c r="U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A12" i="4"/>
  <c r="BY11" i="4"/>
  <c r="Z11" i="4"/>
  <c r="Y11" i="4"/>
  <c r="X11" i="4"/>
  <c r="W11" i="4"/>
  <c r="V11" i="4"/>
  <c r="U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A11" i="4"/>
  <c r="BZ10" i="4"/>
  <c r="BY10" i="4"/>
  <c r="Z10" i="4"/>
  <c r="Y10" i="4"/>
  <c r="X10" i="4"/>
  <c r="W10" i="4"/>
  <c r="V10" i="4"/>
  <c r="U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A10" i="4"/>
  <c r="Z9" i="4"/>
  <c r="Y9" i="4"/>
  <c r="X9" i="4"/>
  <c r="W9" i="4"/>
  <c r="V9" i="4"/>
  <c r="U9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Z8" i="4"/>
  <c r="Y8" i="4"/>
  <c r="X8" i="4"/>
  <c r="W8" i="4"/>
  <c r="V8" i="4"/>
  <c r="U8" i="4"/>
  <c r="S8" i="4"/>
  <c r="R8" i="4"/>
  <c r="Q8" i="4"/>
  <c r="P8" i="4"/>
  <c r="O8" i="4"/>
  <c r="N8" i="4"/>
  <c r="M8" i="4"/>
  <c r="L8" i="4"/>
  <c r="K8" i="4"/>
  <c r="J8" i="4"/>
  <c r="H8" i="4"/>
  <c r="G8" i="4"/>
  <c r="F8" i="4"/>
  <c r="E8" i="4"/>
  <c r="D8" i="4"/>
  <c r="C8" i="4"/>
  <c r="A8" i="4"/>
  <c r="Z7" i="4"/>
  <c r="Y7" i="4"/>
  <c r="X7" i="4"/>
  <c r="W7" i="4"/>
  <c r="V7" i="4"/>
  <c r="U7" i="4"/>
  <c r="S7" i="4"/>
  <c r="R7" i="4"/>
  <c r="Q7" i="4"/>
  <c r="P7" i="4"/>
  <c r="O7" i="4"/>
  <c r="N7" i="4"/>
  <c r="M7" i="4"/>
  <c r="L7" i="4"/>
  <c r="K7" i="4"/>
  <c r="J7" i="4"/>
  <c r="H7" i="4"/>
  <c r="G7" i="4"/>
  <c r="F7" i="4"/>
  <c r="E7" i="4"/>
  <c r="D7" i="4"/>
  <c r="C7" i="4"/>
  <c r="A7" i="4"/>
  <c r="Z6" i="4"/>
  <c r="X6" i="4"/>
  <c r="W6" i="4"/>
  <c r="V6" i="4"/>
  <c r="U6" i="4"/>
  <c r="S6" i="4"/>
  <c r="R6" i="4"/>
  <c r="Q6" i="4"/>
  <c r="P6" i="4"/>
  <c r="O6" i="4"/>
  <c r="N6" i="4"/>
  <c r="M6" i="4"/>
  <c r="L6" i="4"/>
  <c r="K6" i="4"/>
  <c r="H6" i="4"/>
  <c r="G6" i="4"/>
  <c r="F6" i="4"/>
  <c r="E6" i="4"/>
  <c r="D6" i="4"/>
  <c r="C6" i="4"/>
  <c r="A6" i="4"/>
  <c r="S5" i="4"/>
  <c r="R5" i="4"/>
  <c r="Q5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J6" i="4" l="1"/>
  <c r="Z5" i="4"/>
  <c r="U5" i="4"/>
  <c r="W5" i="4" s="1"/>
  <c r="A5" i="4"/>
  <c r="R4" i="4"/>
  <c r="X5" i="4"/>
  <c r="Y6" i="4" s="1"/>
  <c r="V5" i="4"/>
  <c r="S4" i="4"/>
  <c r="Q4" i="4"/>
  <c r="L25" i="7"/>
  <c r="N25" i="7" s="1"/>
  <c r="L26" i="7"/>
  <c r="X4" i="4" s="1"/>
  <c r="V4" i="4"/>
  <c r="Q3" i="4"/>
  <c r="A4" i="4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A3" i="4"/>
  <c r="J4" i="4"/>
  <c r="B13" i="8"/>
  <c r="X27" i="7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AA27" i="7" l="1"/>
  <c r="X3" i="4"/>
  <c r="L22" i="7"/>
  <c r="U3" i="4"/>
  <c r="V3" i="4"/>
  <c r="AA25" i="7"/>
  <c r="H22" i="7"/>
  <c r="E22" i="7"/>
  <c r="R3" i="4"/>
  <c r="U4" i="4"/>
  <c r="W4" i="4" s="1"/>
  <c r="S3" i="4"/>
  <c r="Y5" i="4"/>
  <c r="B4" i="8"/>
  <c r="D10" i="8" s="1"/>
  <c r="D11" i="8" s="1"/>
  <c r="AB25" i="7"/>
  <c r="AB27" i="7"/>
  <c r="W3" i="4" l="1"/>
  <c r="Y4" i="4" s="1"/>
  <c r="Z4" i="4" s="1"/>
  <c r="E10" i="8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<sst xmlns="http://schemas.openxmlformats.org/spreadsheetml/2006/main" count="252" uniqueCount="103">
  <si>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</si>
  <si>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</si>
  <si>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</si>
  <si>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</si>
  <si>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</si>
  <si>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</si>
  <si>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</si>
  <si>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</si>
  <si>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</si>
  <si>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</si>
  <si>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</si>
  <si>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</si>
  <si>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</si>
  <si>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</si>
  <si>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</si>
  <si>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</si>
  <si>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</si>
  <si>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</si>
  <si>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</si>
  <si>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</si>
  <si>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</si>
  <si>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</si>
  <si>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</si>
  <si>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</si>
  <si>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</si>
  <si>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</si>
  <si>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</si>
  <si>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</si>
  <si>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</si>
  <si>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</si>
  <si>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</si>
  <si>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</si>
  <si>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</si>
  <si>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</si>
  <si>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</si>
  <si>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</si>
  <si>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</si>
  <si>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</si>
  <si>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</si>
  <si>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</si>
  <si>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</si>
  <si>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</si>
  <si>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</si>
  <si>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</si>
  <si>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</si>
  <si>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</si>
  <si>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</si>
  <si>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</si>
  <si>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</si>
  <si>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</si>
  <si>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</si>
  <si>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</si>
  <si>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</si>
  <si>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</si>
  <si>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</si>
  <si>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</si>
  <si>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</si>
  <si>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</si>
  <si>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</si>
  <si>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</si>
  <si>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</si>
  <si>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</si>
  <si>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</si>
  <si>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</si>
  <si>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</si>
  <si>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</si>
  <si>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</si>
  <si>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</si>
  <si>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</si>
  <si>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</si>
  <si>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</si>
  <si>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</si>
  <si>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</si>
  <si>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</si>
  <si>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</si>
  <si>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</si>
  <si>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</si>
  <si>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</si>
  <si>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</si>
  <si>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</si>
  <si>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</si>
  <si>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</si>
  <si>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</si>
  <si>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</si>
  <si>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</si>
  <si>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</si>
  <si>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</si>
  <si>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</si>
  <si>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</si>
  <si>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</si>
  <si>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</si>
  <si>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</si>
  <si>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</si>
  <si>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</si>
  <si>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</si>
  <si>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</si>
  <si>
    <t/>
  </si>
  <si>
    <t>P1</t>
  </si>
  <si>
    <t>P2</t>
  </si>
  <si>
    <t>P3</t>
  </si>
  <si>
    <t>P4</t>
  </si>
  <si>
    <t>P5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</si>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</sst>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sz val="72"/>
      <color theme="1"/>
      <name val="Tahoma"/>
      <family val="2"/>
      <charset val="222"/>
      <scheme val="minor"/>
    </font>
    <font>
      <b/>
      <sz val="64"/>
      <color theme="0"/>
      <name val="Tahoma"/>
      <family val="2"/>
      <scheme val="minor"/>
    </font>
    <font>
      <b/>
      <sz val="26"/>
      <color theme="0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2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6" borderId="0" xfId="0" applyFont="1" applyFill="1" applyAlignment="1">
      <alignment horizontal="center"/>
    </xf>
    <xf numFmtId="0" fontId="17" fillId="17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8" fillId="14" borderId="42" xfId="0" applyFont="1" applyFill="1" applyBorder="1" applyAlignment="1">
      <alignment horizontal="center" vertical="center"/>
    </xf>
    <xf numFmtId="0" fontId="16" fillId="18" borderId="1" xfId="0" applyFont="1" applyFill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8" fillId="15" borderId="43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vertical="center"/>
    </xf>
    <xf numFmtId="0" fontId="9" fillId="10" borderId="24" xfId="0" applyFont="1" applyFill="1" applyBorder="1" applyAlignment="1">
      <alignment horizontal="center" vertical="center"/>
    </xf>
    <xf numFmtId="0" fontId="10" fillId="6" borderId="39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" fillId="20" borderId="5" xfId="0" applyFont="1" applyFill="1" applyBorder="1" applyAlignment="1">
      <alignment horizontal="center"/>
    </xf>
    <xf numFmtId="0" fontId="21" fillId="15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2" borderId="1" xfId="0" applyFont="1" applyFill="1" applyBorder="1" applyAlignment="1">
      <alignment horizontal="center" vertical="center"/>
    </xf>
    <xf numFmtId="16" fontId="23" fillId="22" borderId="1" xfId="3" applyNumberFormat="1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9" fillId="15" borderId="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1" fillId="15" borderId="1" xfId="0" applyFont="1" applyFill="1" applyBorder="1" applyAlignment="1">
      <alignment horizontal="center" vertical="center"/>
    </xf>
    <xf numFmtId="0" fontId="0" fillId="0" borderId="0" xfId="0" applyFont="1"/>
    <xf numFmtId="0" fontId="33" fillId="8" borderId="4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15" borderId="32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vertical="center"/>
    </xf>
    <xf numFmtId="0" fontId="6" fillId="6" borderId="39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1" fillId="2" borderId="46" xfId="0" applyFont="1" applyFill="1" applyBorder="1" applyAlignment="1">
      <alignment horizontal="center" vertical="center"/>
    </xf>
    <xf numFmtId="0" fontId="31" fillId="2" borderId="24" xfId="0" applyFont="1" applyFill="1" applyBorder="1" applyAlignment="1">
      <alignment horizontal="center" vertical="center"/>
    </xf>
    <xf numFmtId="0" fontId="43" fillId="26" borderId="60" xfId="0" applyFont="1" applyFill="1" applyBorder="1" applyAlignment="1">
      <alignment horizontal="center" vertical="center"/>
    </xf>
    <xf numFmtId="0" fontId="43" fillId="26" borderId="61" xfId="0" applyFont="1" applyFill="1" applyBorder="1" applyAlignment="1">
      <alignment horizontal="center" vertical="center"/>
    </xf>
    <xf numFmtId="0" fontId="43" fillId="26" borderId="62" xfId="0" applyFont="1" applyFill="1" applyBorder="1" applyAlignment="1">
      <alignment horizontal="center" vertical="center"/>
    </xf>
    <xf numFmtId="0" fontId="43" fillId="26" borderId="63" xfId="0" applyFont="1" applyFill="1" applyBorder="1" applyAlignment="1">
      <alignment horizontal="center" vertical="center"/>
    </xf>
    <xf numFmtId="0" fontId="43" fillId="26" borderId="64" xfId="0" applyFont="1" applyFill="1" applyBorder="1" applyAlignment="1">
      <alignment horizontal="center" vertical="center"/>
    </xf>
    <xf numFmtId="0" fontId="43" fillId="26" borderId="65" xfId="0" applyFont="1" applyFill="1" applyBorder="1" applyAlignment="1">
      <alignment horizontal="center" vertical="center"/>
    </xf>
    <xf numFmtId="9" fontId="36" fillId="22" borderId="40" xfId="1" applyFont="1" applyFill="1" applyBorder="1" applyAlignment="1">
      <alignment horizontal="center" vertical="center"/>
    </xf>
    <xf numFmtId="9" fontId="36" fillId="22" borderId="41" xfId="1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horizontal="center" vertical="center"/>
    </xf>
    <xf numFmtId="0" fontId="19" fillId="10" borderId="36" xfId="0" applyFont="1" applyFill="1" applyBorder="1" applyAlignment="1">
      <alignment horizontal="center" vertical="center"/>
    </xf>
    <xf numFmtId="0" fontId="19" fillId="10" borderId="38" xfId="0" applyFont="1" applyFill="1" applyBorder="1" applyAlignment="1">
      <alignment horizontal="center" vertical="center"/>
    </xf>
    <xf numFmtId="0" fontId="19" fillId="10" borderId="37" xfId="0" applyFont="1" applyFill="1" applyBorder="1" applyAlignment="1">
      <alignment horizontal="center" vertical="center"/>
    </xf>
    <xf numFmtId="0" fontId="19" fillId="10" borderId="33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0" borderId="35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9" fontId="24" fillId="6" borderId="39" xfId="1" applyFont="1" applyFill="1" applyBorder="1" applyAlignment="1">
      <alignment horizontal="center" vertical="center"/>
    </xf>
    <xf numFmtId="0" fontId="27" fillId="6" borderId="39" xfId="0" applyFont="1" applyFill="1" applyBorder="1" applyAlignment="1">
      <alignment horizontal="center" vertical="center" wrapText="1"/>
    </xf>
    <xf numFmtId="1" fontId="30" fillId="21" borderId="39" xfId="2" applyNumberFormat="1" applyFont="1" applyFill="1" applyBorder="1" applyAlignment="1">
      <alignment horizontal="center" vertical="center"/>
    </xf>
    <xf numFmtId="0" fontId="32" fillId="24" borderId="39" xfId="1" applyNumberFormat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39" fillId="6" borderId="36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38" xfId="0" applyFont="1" applyFill="1" applyBorder="1" applyAlignment="1">
      <alignment horizontal="center" vertical="center"/>
    </xf>
    <xf numFmtId="0" fontId="28" fillId="6" borderId="37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8" fillId="6" borderId="33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3" fillId="3" borderId="6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/>
    </xf>
    <xf numFmtId="0" fontId="43" fillId="3" borderId="6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10173"/>
          <a:ext cx="2724149" cy="2780677"/>
          <a:chOff x="3563563" y="-790562"/>
          <a:chExt cx="2669516" cy="3495547"/>
        </a:xfrm>
      </xdr:grpSpPr>
      <xdr:sp macro="[0]!Module3.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Module3.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Module3.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23</xdr:row>
      <xdr:rowOff>31750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23</xdr:col>
      <xdr:colOff>133350</xdr:colOff>
      <xdr:row>30</xdr:row>
      <xdr:rowOff>38100</xdr:rowOff>
    </xdr:from>
    <xdr:to>
      <xdr:col>31</xdr:col>
      <xdr:colOff>72233</xdr:colOff>
      <xdr:row>43</xdr:row>
      <xdr:rowOff>158382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9906000" y="6781800"/>
          <a:ext cx="3444083" cy="3092082"/>
          <a:chOff x="34613850" y="7562851"/>
          <a:chExt cx="3444083" cy="3358782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Player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Banker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Module4.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Ti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5547300" y="9867900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171451</xdr:rowOff>
    </xdr:from>
    <xdr:to>
      <xdr:col>18</xdr:col>
      <xdr:colOff>19050</xdr:colOff>
      <xdr:row>13</xdr:row>
      <xdr:rowOff>190500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428751"/>
          <a:ext cx="7448550" cy="1619249"/>
          <a:chOff x="18002249" y="1905001"/>
          <a:chExt cx="8210552" cy="1790699"/>
        </a:xfrm>
      </xdr:grpSpPr>
      <xdr:sp macro="[0]!Card0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1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3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2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4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6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7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5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9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8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NoCard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8" t="s">
        <v>2</v>
      </c>
      <c r="U1" s="117" t="s">
        <v>85</v>
      </c>
      <c r="V1" s="117"/>
      <c r="W1" s="117"/>
      <c r="X1" s="117"/>
      <c r="Y1" s="117"/>
    </row>
    <row r="2" spans="1:78" ht="15" customHeight="1">
      <c r="A2" s="119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5" t="s">
        <v>18</v>
      </c>
      <c r="J2" s="115" t="s">
        <v>19</v>
      </c>
      <c r="Q2" s="67" t="s">
        <v>18</v>
      </c>
      <c r="R2" s="68" t="s">
        <v>83</v>
      </c>
      <c r="S2" s="68" t="s">
        <v>83</v>
      </c>
      <c r="U2" s="77" t="s">
        <v>0</v>
      </c>
      <c r="V2" s="77" t="s">
        <v>1</v>
      </c>
      <c r="W2" s="78" t="s">
        <v>86</v>
      </c>
      <c r="X2" s="77">
        <v>123</v>
      </c>
      <c r="Y2" s="77" t="s">
        <v>84</v>
      </c>
    </row>
    <row r="3" spans="1:78" ht="12" customHeight="1">
      <c r="A3" s="81" t="str">
        <f>IF(Trics!L25="","",Trics!L25)</f>
        <v>T</v>
      </c>
      <c r="B3" t="s">
        <v>20</v>
      </c>
      <c r="C3" s="49">
        <f>LOOKUP(2,1/(Trics!C25:'Trics'!C84&lt;&gt;""),Trics!C25:'Trics'!C84)</f>
        <v>0</v>
      </c>
      <c r="D3" s="49">
        <f>LOOKUP(2,1/(Trics!D25:'Trics'!D84&lt;&gt;""),Trics!D25:'Trics'!D84)</f>
        <v>1</v>
      </c>
      <c r="E3" s="49">
        <f>LOOKUP(2,1/(Trics!E25:'Trics'!E84&lt;&gt;""),Trics!E25:'Trics'!E84)</f>
        <v>5</v>
      </c>
      <c r="F3" s="49">
        <f>LOOKUP(2,1/(Trics!F25:'Trics'!F84&lt;&gt;""),Trics!F25:'Trics'!F84)</f>
        <v>3</v>
      </c>
      <c r="G3" s="49">
        <f>LOOKUP(2,1/(Trics!G25:'Trics'!G84&lt;&gt;""),Trics!G25:'Trics'!G84)</f>
        <v>1</v>
      </c>
      <c r="H3" s="49" t="s">
        <v>10</v>
      </c>
      <c r="I3" s="116"/>
      <c r="J3" s="116"/>
      <c r="Q3" s="57" t="str">
        <f>IF(Trics!$C26="","",IF(Trics!$L26="T","-",IF(Trics!#REF!=Trics!L26,"/","X")))</f>
        <v/>
      </c>
      <c r="R3" s="57" t="str">
        <f>IF(Trics!$C26="","",IF(Trics!$L26="T","-",IF(Trics!#REF!=Trics!$L26,"/","X")))</f>
        <v/>
      </c>
      <c r="S3" s="57" t="str">
        <f>IF(Trics!$C26="","",IF(Trics!$L26="T","-",IF(Trics!#REF!=Trics!$L26,"/","X")))</f>
        <v/>
      </c>
      <c r="U3" s="75">
        <f>IF(Trics!L25="","",IF(OR(Trics!E25="",Trics!E25="-"),2,3))</f>
        <v>3</v>
      </c>
      <c r="V3" s="75">
        <f>IF(Trics!L25="","",IF(OR(Trics!H25="",Trics!H25="-"),2,3))</f>
        <v>3</v>
      </c>
      <c r="W3" s="73">
        <f>IF(Trics!L25="","",IF(AND(U3=2,V3=2),4,IF(AND(U3=3,V3=3),6,IF(AND(U3=2,V3=3),5,IF(AND(U3=3,V3=2),5,"-")))))</f>
        <v>6</v>
      </c>
      <c r="X3" s="73" t="str">
        <f>IF(Trics!L25="","",IF(OR(Trics!I25-Trics!J25=1,Trics!J25-Trics!I25=1),1,IF(OR(Trics!I25-Trics!J25=2,Trics!I25-Trics!J25=3,Trics!J25-Trics!I25=2,Trics!J25-Trics!I25=3),"2, 3","-")))</f>
        <v>-</v>
      </c>
    </row>
    <row r="4" spans="1:78" ht="12" customHeight="1">
      <c r="A4" s="81" t="str">
        <f>IF(Trics!L26="","",Trics!L26)</f>
        <v/>
      </c>
      <c r="B4" s="65" t="s">
        <v>23</v>
      </c>
      <c r="C4" s="50">
        <f>IFERROR(RANK(Trics!C25,Trics!$C25:'Trics'!$H25,0)+0.1,"")</f>
        <v>6.1</v>
      </c>
      <c r="D4" s="50">
        <f>IFERROR(RANK(Trics!D25,Trics!$C25:'Trics'!$H25,0)+0.3,"")</f>
        <v>4.3</v>
      </c>
      <c r="E4" s="50">
        <f>IFERROR(RANK(Trics!E25,Trics!$C25:'Trics'!$H25,0)+0.5,"")</f>
        <v>1.5</v>
      </c>
      <c r="F4" s="50">
        <f>IFERROR(RANK(Trics!F25,Trics!$C25:'Trics'!$H25,0)+0.2,"")</f>
        <v>3.2</v>
      </c>
      <c r="G4" s="50">
        <f>IFERROR(RANK(Trics!G25,Trics!$C25:'Trics'!$H25,0)+0.4,"")</f>
        <v>4.4000000000000004</v>
      </c>
      <c r="H4" s="50">
        <f>IFERROR(RANK(Trics!H25,Trics!$C25:'Trics'!$H25,0)+0.6,"")</f>
        <v>2.6</v>
      </c>
      <c r="I4" s="54" t="str">
        <f>IFERROR(IF(AND(Trics!C25="O",Trics!D25="O",Trics!E25="O",Trics!F25="O",Trics!G25="O",Trics!H25="O"),"P",LOOKUP(2,1/(C4:H4=MIN(C4:H4)),$C$2:$H$2)),"")</f>
        <v>P</v>
      </c>
      <c r="J4" s="54" t="str">
        <f>IFERROR(IF(Trics!C25="","",IF(AND(Trics!C25="O",Trics!D25="O",Trics!E25="O"),"P",IF(AND(Trics!F25="O",Trics!G25="O",Trics!H25="O"),"B",LOOKUP(2,1/(K4:P4=MIN(K4:P4)),$C$2:$H$2)))),"")</f>
        <v>P</v>
      </c>
      <c r="K4" s="1">
        <f>IFERROR(RANK(Trics!C25,Trics!$C25:'Trics'!$H25,1)+0.1,"")</f>
        <v>1.1000000000000001</v>
      </c>
      <c r="L4" s="1">
        <f>IFERROR(RANK(Trics!D25,Trics!$C25:'Trics'!$H25,1)+0.3,"")</f>
        <v>2.2999999999999998</v>
      </c>
      <c r="M4" s="1">
        <f>IFERROR(RANK(Trics!E25,Trics!$C25:'Trics'!$H25,1)+0.5,"")</f>
        <v>6.5</v>
      </c>
      <c r="N4" s="1">
        <f>IFERROR(RANK(Trics!F25,Trics!$C25:'Trics'!$H25,1)+0.2,"")</f>
        <v>4.2</v>
      </c>
      <c r="O4" s="1">
        <f>IFERROR(RANK(Trics!G25,Trics!$C25:'Trics'!$H25,1)+0.4,"")</f>
        <v>2.4</v>
      </c>
      <c r="P4" s="1">
        <f>IFERROR(RANK(Trics!H25,Trics!$C25:'Trics'!$H25,1)+0.6,"")</f>
        <v>5.6</v>
      </c>
      <c r="Q4" s="57" t="str">
        <f>IF(Trics!$C27="","",IF(Trics!$L27="T",Q3,IF(Trics!#REF!=Trics!L27,"/","X")))</f>
        <v/>
      </c>
      <c r="R4" s="57" t="str">
        <f>IF(Trics!$C27="","",IF(Trics!$L27="T",R3,IF(Trics!#REF!=Trics!$L27,"/","X")))</f>
        <v/>
      </c>
      <c r="S4" s="57" t="str">
        <f>IF(Trics!$C27="","",IF(Trics!$L27="T",S3,IF(Trics!#REF!=Trics!$L27,"/","X")))</f>
        <v/>
      </c>
      <c r="U4" s="75" t="str">
        <f>IF(Trics!L26="","",IF(OR(Trics!E26="",Trics!E26="-"),2,3))</f>
        <v/>
      </c>
      <c r="V4" s="75" t="str">
        <f>IF(Trics!L26="","",IF(OR(Trics!H26="",Trics!H26="-"),2,3))</f>
        <v/>
      </c>
      <c r="W4" s="73" t="str">
        <f>IF(Trics!L26="","",IF(AND(U4=2,V4=2),4,IF(AND(U4=3,V4=3),6,IF(AND(U4=2,V4=3),5,IF(AND(U4=3,V4=2),5,"-")))))</f>
        <v/>
      </c>
      <c r="X4" s="73" t="str">
        <f>IF(Trics!L26="","",IF(OR(Trics!I26-Trics!J26=1,Trics!J26-Trics!I26=1),1,IF(OR(Trics!I26-Trics!J26=2,Trics!I26-Trics!J26=3,Trics!J26-Trics!I26=2,Trics!J26-Trics!I26=3),"2, 3","-")))</f>
        <v/>
      </c>
      <c r="Y4" s="74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>รอ</v>
      </c>
      <c r="Z4" s="80" t="str">
        <f>IF(Trics!L26="","",IF(Y4="รอ","-",IF(Trics!L26=Y4,1,0)))</f>
        <v/>
      </c>
    </row>
    <row r="5" spans="1:78" ht="12" customHeight="1">
      <c r="A5" s="81" t="str">
        <f>IF(Trics!L27="","",Trics!L27)</f>
        <v/>
      </c>
      <c r="B5" s="65" t="s">
        <v>27</v>
      </c>
      <c r="C5" s="50" t="str">
        <f>IFERROR(RANK(Trics!C26,Trics!$C26:'Trics'!$H26,0)+0.1,"")</f>
        <v/>
      </c>
      <c r="D5" s="50" t="str">
        <f>IFERROR(RANK(Trics!D26,Trics!$C26:'Trics'!$H26,0)+0.3,"")</f>
        <v/>
      </c>
      <c r="E5" s="50" t="str">
        <f>IFERROR(RANK(Trics!E26,Trics!$C26:'Trics'!$H26,0)+0.5,"")</f>
        <v/>
      </c>
      <c r="F5" s="50" t="str">
        <f>IFERROR(RANK(Trics!F26,Trics!$C26:'Trics'!$H26,0)+0.2,"")</f>
        <v/>
      </c>
      <c r="G5" s="50" t="str">
        <f>IFERROR(RANK(Trics!G26,Trics!$C26:'Trics'!$H26,0)+0.4,"")</f>
        <v/>
      </c>
      <c r="H5" s="50" t="str">
        <f>IFERROR(RANK(Trics!H26,Trics!$C26:'Trics'!$H26,0)+0.6,"")</f>
        <v/>
      </c>
      <c r="I5" s="54" t="str">
        <f>IFERROR(IF(AND(Trics!C26="O",Trics!D26="O",Trics!E26="O",Trics!F26="O",Trics!G26="O",Trics!H26="O"),"P",LOOKUP(2,1/(C5:H5=MIN(C5:H5)),$C$2:$H$2)),"")</f>
        <v/>
      </c>
      <c r="J5" s="54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7" t="str">
        <f>IF(Trics!$C28="","",IF(Trics!$L28="T",Q4,IF(Trics!#REF!=Trics!L28,"/","X")))</f>
        <v/>
      </c>
      <c r="R5" s="57" t="str">
        <f>IF(Trics!$C28="","",IF(Trics!$L28="T",R4,IF(Trics!#REF!=Trics!$L28,"/","X")))</f>
        <v/>
      </c>
      <c r="S5" s="57" t="str">
        <f>IF(Trics!$C28="","",IF(Trics!$L28="T",S4,IF(Trics!#REF!=Trics!$L28,"/","X")))</f>
        <v/>
      </c>
      <c r="U5" s="75" t="str">
        <f>IF(Trics!L27="","",IF(OR(Trics!E27="",Trics!E27="-"),2,3))</f>
        <v/>
      </c>
      <c r="V5" s="75" t="str">
        <f>IF(Trics!L27="","",IF(OR(Trics!H27="",Trics!H27="-"),2,3))</f>
        <v/>
      </c>
      <c r="W5" s="73" t="str">
        <f>IF(Trics!L27="","",IF(AND(U5=2,V5=2),4,IF(AND(U5=3,V5=3),6,IF(AND(U5=2,V5=3),5,IF(AND(U5=3,V5=2),5,"-")))))</f>
        <v/>
      </c>
      <c r="X5" s="73" t="str">
        <f>IF(Trics!L27="","",IF(OR(Trics!I27-Trics!J27=1,Trics!J27-Trics!I27=1),1,IF(OR(Trics!I27-Trics!J27=2,Trics!I27-Trics!J27=3,Trics!J27-Trics!I27=2,Trics!J27-Trics!I27=3),"2, 3","-")))</f>
        <v/>
      </c>
      <c r="Y5" s="72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80" t="str">
        <f>IF(Trics!L27="","",IF(Y5="รอ","-",IF(Trics!L27=Y5,1,0)))</f>
        <v/>
      </c>
    </row>
    <row r="6" spans="1:78" ht="12" customHeight="1">
      <c r="A6" s="81" t="str">
        <f>IF(Trics!L28="","",Trics!L28)</f>
        <v/>
      </c>
      <c r="B6" s="65" t="s">
        <v>24</v>
      </c>
      <c r="C6" s="50" t="str">
        <f>IFERROR(RANK(Trics!C27,Trics!$C27:'Trics'!$H27,0)+0.1,"")</f>
        <v/>
      </c>
      <c r="D6" s="50" t="str">
        <f>IFERROR(RANK(Trics!D27,Trics!$C27:'Trics'!$H27,0)+0.3,"")</f>
        <v/>
      </c>
      <c r="E6" s="50" t="str">
        <f>IFERROR(RANK(Trics!E27,Trics!$C27:'Trics'!$H27,0)+0.5,"")</f>
        <v/>
      </c>
      <c r="F6" s="50" t="str">
        <f>IFERROR(RANK(Trics!F27,Trics!$C27:'Trics'!$H27,0)+0.2,"")</f>
        <v/>
      </c>
      <c r="G6" s="50" t="str">
        <f>IFERROR(RANK(Trics!G27,Trics!$C27:'Trics'!$H27,0)+0.4,"")</f>
        <v/>
      </c>
      <c r="H6" s="50" t="str">
        <f>IFERROR(RANK(Trics!H27,Trics!$C27:'Trics'!$H27,0)+0.6,"")</f>
        <v/>
      </c>
      <c r="I6" s="54" t="str">
        <f>IFERROR(IF(AND(Trics!C27="O",Trics!D27="O",Trics!E27="O",Trics!F27="O",Trics!G27="O",Trics!H27="O"),"P",LOOKUP(2,1/(C6:H6=MIN(C6:H6)),$C$2:$H$2)),"")</f>
        <v/>
      </c>
      <c r="J6" s="54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7" t="str">
        <f>IF(Trics!$C29="","",IF(Trics!$L29="T",Q5,IF(Trics!#REF!=Trics!L29,"/","X")))</f>
        <v/>
      </c>
      <c r="R6" s="57" t="str">
        <f>IF(Trics!$C29="","",IF(Trics!$L29="T",R5,IF(Trics!#REF!=Trics!$L29,"/","X")))</f>
        <v/>
      </c>
      <c r="S6" s="57" t="str">
        <f>IF(Trics!$C29="","",IF(Trics!$L29="T",S5,IF(Trics!#REF!=Trics!$L29,"/","X")))</f>
        <v/>
      </c>
      <c r="U6" s="75" t="str">
        <f>IF(Trics!L28="","",IF(OR(Trics!E28="",Trics!E28="-"),2,3))</f>
        <v/>
      </c>
      <c r="V6" s="75" t="str">
        <f>IF(Trics!L28="","",IF(OR(Trics!H28="",Trics!H28="-"),2,3))</f>
        <v/>
      </c>
      <c r="W6" s="73" t="str">
        <f>IF(Trics!L28="","",IF(AND(U6=2,V6=2),4,IF(AND(U6=3,V6=3),6,IF(AND(U6=2,V6=3),5,IF(AND(U6=3,V6=2),5,"-")))))</f>
        <v/>
      </c>
      <c r="X6" s="73" t="str">
        <f>IF(Trics!L28="","",IF(OR(Trics!I28-Trics!J28=1,Trics!J28-Trics!I28=1),1,IF(OR(Trics!I28-Trics!J28=2,Trics!I28-Trics!J28=3,Trics!J28-Trics!I28=2,Trics!J28-Trics!I28=3),"2, 3","-")))</f>
        <v/>
      </c>
      <c r="Y6" s="72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80" t="str">
        <f>IF(Trics!L28="","",IF(Y6="รอ","-",IF(Trics!L28=Y6,1,0)))</f>
        <v/>
      </c>
    </row>
    <row r="7" spans="1:78" ht="12" customHeight="1">
      <c r="A7" s="81" t="str">
        <f>IF(Trics!L29="","",Trics!L29)</f>
        <v/>
      </c>
      <c r="B7" s="65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7" t="str">
        <f>IF(Trics!$C30="","",IF(Trics!$L30="T",Q6,IF(Trics!#REF!=Trics!L30,"/","X")))</f>
        <v/>
      </c>
      <c r="R7" s="57" t="str">
        <f>IF(Trics!$C30="","",IF(Trics!$L30="T",R6,IF(Trics!#REF!=Trics!$L30,"/","X")))</f>
        <v/>
      </c>
      <c r="S7" s="57" t="str">
        <f>IF(Trics!$C30="","",IF(Trics!$L30="T",S6,IF(Trics!#REF!=Trics!$L30,"/","X")))</f>
        <v/>
      </c>
      <c r="U7" s="75" t="str">
        <f>IF(Trics!L29="","",IF(OR(Trics!E29="",Trics!E29="-"),2,3))</f>
        <v/>
      </c>
      <c r="V7" s="75" t="str">
        <f>IF(Trics!L29="","",IF(OR(Trics!H29="",Trics!H29="-"),2,3))</f>
        <v/>
      </c>
      <c r="W7" s="73" t="str">
        <f>IF(Trics!L29="","",IF(AND(U7=2,V7=2),4,IF(AND(U7=3,V7=3),6,IF(AND(U7=2,V7=3),5,IF(AND(U7=3,V7=2),5,"-")))))</f>
        <v/>
      </c>
      <c r="X7" s="73" t="str">
        <f>IF(Trics!L29="","",IF(OR(Trics!I29-Trics!J29=1,Trics!J29-Trics!I29=1),1,IF(OR(Trics!I29-Trics!J29=2,Trics!I29-Trics!J29=3,Trics!J29-Trics!I29=2,Trics!J29-Trics!I29=3),"2, 3","-")))</f>
        <v/>
      </c>
      <c r="Y7" s="72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80" t="str">
        <f>IF(Trics!L29="","",IF(Y7="รอ","-",IF(Trics!L29=Y7,1,0)))</f>
        <v/>
      </c>
    </row>
    <row r="8" spans="1:78" ht="12" customHeight="1">
      <c r="A8" s="81" t="str">
        <f>IF(Trics!L30="","",Trics!L30)</f>
        <v/>
      </c>
      <c r="B8" s="65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7" t="str">
        <f>IF(Trics!$C31="","",IF(Trics!$L31="T",Q7,IF(Trics!#REF!=Trics!L31,"/","X")))</f>
        <v/>
      </c>
      <c r="R8" s="57" t="str">
        <f>IF(Trics!$C31="","",IF(Trics!$L31="T",R7,IF(Trics!#REF!=Trics!$L31,"/","X")))</f>
        <v/>
      </c>
      <c r="S8" s="57" t="str">
        <f>IF(Trics!$C31="","",IF(Trics!$L31="T",S7,IF(Trics!#REF!=Trics!$L31,"/","X")))</f>
        <v/>
      </c>
      <c r="U8" s="75" t="str">
        <f>IF(Trics!L30="","",IF(OR(Trics!E30="",Trics!E30="-"),2,3))</f>
        <v/>
      </c>
      <c r="V8" s="75" t="str">
        <f>IF(Trics!L30="","",IF(OR(Trics!H30="",Trics!H30="-"),2,3))</f>
        <v/>
      </c>
      <c r="W8" s="73" t="str">
        <f>IF(Trics!L30="","",IF(AND(U8=2,V8=2),4,IF(AND(U8=3,V8=3),6,IF(AND(U8=2,V8=3),5,IF(AND(U8=3,V8=2),5,"-")))))</f>
        <v/>
      </c>
      <c r="X8" s="73" t="str">
        <f>IF(Trics!L30="","",IF(OR(Trics!I30-Trics!J30=1,Trics!J30-Trics!I30=1),1,IF(OR(Trics!I30-Trics!J30=2,Trics!I30-Trics!J30=3,Trics!J30-Trics!I30=2,Trics!J30-Trics!I30=3),"2, 3","-")))</f>
        <v/>
      </c>
      <c r="Y8" s="72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80" t="str">
        <f>IF(Trics!L30="","",IF(Y8="รอ","-",IF(Trics!L30=Y8,1,0)))</f>
        <v/>
      </c>
    </row>
    <row r="9" spans="1:78" ht="12" customHeight="1">
      <c r="A9" s="81" t="str">
        <f>IF(Trics!L31="","",Trics!L31)</f>
        <v/>
      </c>
      <c r="B9" s="65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7" t="str">
        <f>IF(Trics!$C32="","",IF(Trics!$L32="T",Q8,IF(Trics!#REF!=Trics!L32,"/","X")))</f>
        <v/>
      </c>
      <c r="R9" s="57" t="str">
        <f>IF(Trics!$C32="","",IF(Trics!$L32="T",R8,IF(Trics!#REF!=Trics!$L32,"/","X")))</f>
        <v/>
      </c>
      <c r="S9" s="57" t="str">
        <f>IF(Trics!$C32="","",IF(Trics!$L32="T",S8,IF(Trics!#REF!=Trics!$L32,"/","X")))</f>
        <v/>
      </c>
      <c r="U9" s="75" t="str">
        <f>IF(Trics!L31="","",IF(OR(Trics!E31="",Trics!E31="-"),2,3))</f>
        <v/>
      </c>
      <c r="V9" s="75" t="str">
        <f>IF(Trics!L31="","",IF(OR(Trics!H31="",Trics!H31="-"),2,3))</f>
        <v/>
      </c>
      <c r="W9" s="73" t="str">
        <f>IF(Trics!L31="","",IF(AND(U9=2,V9=2),4,IF(AND(U9=3,V9=3),6,IF(AND(U9=2,V9=3),5,IF(AND(U9=3,V9=2),5,"-")))))</f>
        <v/>
      </c>
      <c r="X9" s="73" t="str">
        <f>IF(Trics!L31="","",IF(OR(Trics!I31-Trics!J31=1,Trics!J31-Trics!I31=1),1,IF(OR(Trics!I31-Trics!J31=2,Trics!I31-Trics!J31=3,Trics!J31-Trics!I31=2,Trics!J31-Trics!I31=3),"2, 3","-")))</f>
        <v/>
      </c>
      <c r="Y9" s="72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80" t="str">
        <f>IF(Trics!L31="","",IF(Y9="รอ","-",IF(Trics!L31=Y9,1,0)))</f>
        <v/>
      </c>
    </row>
    <row r="10" spans="1:78" ht="12" customHeight="1">
      <c r="A10" s="81" t="str">
        <f>IF(Trics!L32="","",Trics!L32)</f>
        <v/>
      </c>
      <c r="B10" s="65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7" t="str">
        <f>IF(Trics!$C33="","",IF(Trics!$L33="T",Q9,IF(Trics!#REF!=Trics!L33,"/","X")))</f>
        <v/>
      </c>
      <c r="R10" s="57" t="str">
        <f>IF(Trics!$C33="","",IF(Trics!$L33="T",R9,IF(Data!$Z20=Trics!$L33,"/","X")))</f>
        <v/>
      </c>
      <c r="S10" s="57" t="str">
        <f>IF(Trics!$C33="","",IF(Trics!$L33="T",S9,IF(Trics!#REF!=Trics!$L33,"/","X")))</f>
        <v/>
      </c>
      <c r="U10" s="75" t="str">
        <f>IF(Trics!L32="","",IF(OR(Trics!E32="",Trics!E32="-"),2,3))</f>
        <v/>
      </c>
      <c r="V10" s="75" t="str">
        <f>IF(Trics!L32="","",IF(OR(Trics!H32="",Trics!H32="-"),2,3))</f>
        <v/>
      </c>
      <c r="W10" s="73" t="str">
        <f>IF(Trics!L32="","",IF(AND(U10=2,V10=2),4,IF(AND(U10=3,V10=3),6,IF(AND(U10=2,V10=3),5,IF(AND(U10=3,V10=2),5,"-")))))</f>
        <v/>
      </c>
      <c r="X10" s="73" t="str">
        <f>IF(Trics!L32="","",IF(OR(Trics!I32-Trics!J32=1,Trics!J32-Trics!I32=1),1,IF(OR(Trics!I32-Trics!J32=2,Trics!I32-Trics!J32=3,Trics!J32-Trics!I32=2,Trics!J32-Trics!I32=3),"2, 3","-")))</f>
        <v/>
      </c>
      <c r="Y10" s="72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80" t="str">
        <f>IF(Trics!L32="","",IF(Y10="รอ","-",IF(Trics!L32=Y10,1,0)))</f>
        <v/>
      </c>
      <c r="BY10" t="str">
        <f>IF(BT10=1,BU10,"")</f>
        <v/>
      </c>
      <c r="BZ10" s="84" t="str">
        <f>IF(BV10="Lose",BU10,"")</f>
        <v/>
      </c>
    </row>
    <row r="11" spans="1:78" ht="12" customHeight="1">
      <c r="A11" s="81" t="str">
        <f>IF(Trics!L33="","",Trics!L33)</f>
        <v/>
      </c>
      <c r="B11" s="65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7" t="str">
        <f>IF(Trics!$C34="","",IF(Trics!$L34="T",Q10,IF(Trics!#REF!=Trics!L34,"/","X")))</f>
        <v/>
      </c>
      <c r="R11" s="57" t="str">
        <f>IF(Trics!$C34="","",IF(Trics!$L34="T",R10,IF(Data!$Z21=Trics!$L34,"/","X")))</f>
        <v/>
      </c>
      <c r="S11" s="57" t="str">
        <f>IF(Trics!$C34="","",IF(Trics!$L34="T",S10,IF(Trics!#REF!=Trics!$L34,"/","X")))</f>
        <v/>
      </c>
      <c r="U11" s="75" t="str">
        <f>IF(Trics!L33="","",IF(OR(Trics!E33="",Trics!E33="-"),2,3))</f>
        <v/>
      </c>
      <c r="V11" s="75" t="str">
        <f>IF(Trics!L33="","",IF(OR(Trics!H33="",Trics!H33="-"),2,3))</f>
        <v/>
      </c>
      <c r="W11" s="73" t="str">
        <f>IF(Trics!L33="","",IF(AND(U11=2,V11=2),4,IF(AND(U11=3,V11=3),6,IF(AND(U11=2,V11=3),5,IF(AND(U11=3,V11=2),5,"-")))))</f>
        <v/>
      </c>
      <c r="X11" s="73" t="str">
        <f>IF(Trics!L33="","",IF(OR(Trics!I33-Trics!J33=1,Trics!J33-Trics!I33=1),1,IF(OR(Trics!I33-Trics!J33=2,Trics!I33-Trics!J33=3,Trics!J33-Trics!I33=2,Trics!J33-Trics!I33=3),"2, 3","-")))</f>
        <v/>
      </c>
      <c r="Y11" s="72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80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81" t="str">
        <f>IF(Trics!L34="","",Trics!L34)</f>
        <v/>
      </c>
      <c r="B12" s="65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7" t="str">
        <f>IF(Trics!$C35="","",IF(Trics!$L35="T",Q11,IF(Trics!#REF!=Trics!L35,"/","X")))</f>
        <v/>
      </c>
      <c r="R12" s="57" t="str">
        <f>IF(Trics!$C35="","",IF(Trics!$L35="T",R11,IF(Data!$Z22=Trics!$L35,"/","X")))</f>
        <v/>
      </c>
      <c r="S12" s="57" t="str">
        <f>IF(Trics!$C35="","",IF(Trics!$L35="T",S11,IF(Data!$AI22=Trics!$L35,"/","X")))</f>
        <v/>
      </c>
      <c r="U12" s="75" t="str">
        <f>IF(Trics!L34="","",IF(OR(Trics!E34="",Trics!E34="-"),2,3))</f>
        <v/>
      </c>
      <c r="V12" s="75" t="str">
        <f>IF(Trics!L34="","",IF(OR(Trics!H34="",Trics!H34="-"),2,3))</f>
        <v/>
      </c>
      <c r="W12" s="73" t="str">
        <f>IF(Trics!L34="","",IF(AND(U12=2,V12=2),4,IF(AND(U12=3,V12=3),6,IF(AND(U12=2,V12=3),5,IF(AND(U12=3,V12=2),5,"-")))))</f>
        <v/>
      </c>
      <c r="X12" s="73" t="str">
        <f>IF(Trics!L34="","",IF(OR(Trics!I34-Trics!J34=1,Trics!J34-Trics!I34=1),1,IF(OR(Trics!I34-Trics!J34=2,Trics!I34-Trics!J34=3,Trics!J34-Trics!I34=2,Trics!J34-Trics!I34=3),"2, 3","-")))</f>
        <v/>
      </c>
      <c r="Y12" s="72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80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81" t="str">
        <f>IF(Trics!L35="","",Trics!L35)</f>
        <v/>
      </c>
      <c r="B13" s="65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7" t="str">
        <f>IF(Trics!$C36="","",IF(Trics!$L36="T",Q12,IF(Trics!#REF!=Trics!L36,"/","X")))</f>
        <v/>
      </c>
      <c r="R13" s="57" t="str">
        <f>IF(Trics!$C36="","",IF(Trics!$L36="T",R12,IF(Data!$Z23=Trics!$L36,"/","X")))</f>
        <v/>
      </c>
      <c r="S13" s="57" t="str">
        <f>IF(Trics!$C36="","",IF(Trics!$L36="T",S12,IF(Data!$AI23=Trics!$L36,"/","X")))</f>
        <v/>
      </c>
      <c r="U13" s="75" t="str">
        <f>IF(Trics!L35="","",IF(OR(Trics!E35="",Trics!E35="-"),2,3))</f>
        <v/>
      </c>
      <c r="V13" s="75" t="str">
        <f>IF(Trics!L35="","",IF(OR(Trics!H35="",Trics!H35="-"),2,3))</f>
        <v/>
      </c>
      <c r="W13" s="73" t="str">
        <f>IF(Trics!L35="","",IF(AND(U13=2,V13=2),4,IF(AND(U13=3,V13=3),6,IF(AND(U13=2,V13=3),5,IF(AND(U13=3,V13=2),5,"-")))))</f>
        <v/>
      </c>
      <c r="X13" s="73" t="str">
        <f>IF(Trics!L35="","",IF(OR(Trics!I35-Trics!J35=1,Trics!J35-Trics!I35=1),1,IF(OR(Trics!I35-Trics!J35=2,Trics!I35-Trics!J35=3,Trics!J35-Trics!I35=2,Trics!J35-Trics!I35=3),"2, 3","-")))</f>
        <v/>
      </c>
      <c r="Y13" s="72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80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81" t="str">
        <f>IF(Trics!L36="","",Trics!L36)</f>
        <v/>
      </c>
      <c r="B14" s="65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7" t="str">
        <f>IF(Trics!$C37="","",IF(Trics!$L37="T",Q13,IF(Trics!#REF!=Trics!L37,"/","X")))</f>
        <v/>
      </c>
      <c r="R14" s="57" t="str">
        <f>IF(Trics!$C37="","",IF(Trics!$L37="T",R13,IF(Data!$Z24=Trics!$L37,"/","X")))</f>
        <v/>
      </c>
      <c r="S14" s="57" t="str">
        <f>IF(Trics!$C37="","",IF(Trics!$L37="T",S13,IF(Data!$AI24=Trics!$L37,"/","X")))</f>
        <v/>
      </c>
      <c r="U14" s="75" t="str">
        <f>IF(Trics!L36="","",IF(OR(Trics!E36="",Trics!E36="-"),2,3))</f>
        <v/>
      </c>
      <c r="V14" s="75" t="str">
        <f>IF(Trics!L36="","",IF(OR(Trics!H36="",Trics!H36="-"),2,3))</f>
        <v/>
      </c>
      <c r="W14" s="73" t="str">
        <f>IF(Trics!L36="","",IF(AND(U14=2,V14=2),4,IF(AND(U14=3,V14=3),6,IF(AND(U14=2,V14=3),5,IF(AND(U14=3,V14=2),5,"-")))))</f>
        <v/>
      </c>
      <c r="X14" s="73" t="str">
        <f>IF(Trics!L36="","",IF(OR(Trics!I36-Trics!J36=1,Trics!J36-Trics!I36=1),1,IF(OR(Trics!I36-Trics!J36=2,Trics!I36-Trics!J36=3,Trics!J36-Trics!I36=2,Trics!J36-Trics!I36=3),"2, 3","-")))</f>
        <v/>
      </c>
      <c r="Y14" s="72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80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81" t="str">
        <f>IF(Trics!L37="","",Trics!L37)</f>
        <v/>
      </c>
      <c r="B15" s="65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7" t="str">
        <f>IF(Trics!$C38="","",IF(Trics!$L38="T",Q14,IF(Trics!#REF!=Trics!L38,"/","X")))</f>
        <v/>
      </c>
      <c r="R15" s="57" t="str">
        <f>IF(Trics!$C38="","",IF(Trics!$L38="T",R14,IF(Data!$Z25=Trics!$L38,"/","X")))</f>
        <v/>
      </c>
      <c r="S15" s="57" t="str">
        <f>IF(Trics!$C38="","",IF(Trics!$L38="T",S14,IF(Data!$AI25=Trics!$L38,"/","X")))</f>
        <v/>
      </c>
      <c r="U15" s="75" t="str">
        <f>IF(Trics!L37="","",IF(OR(Trics!E37="",Trics!E37="-"),2,3))</f>
        <v/>
      </c>
      <c r="V15" s="75" t="str">
        <f>IF(Trics!L37="","",IF(OR(Trics!H37="",Trics!H37="-"),2,3))</f>
        <v/>
      </c>
      <c r="W15" s="73" t="str">
        <f>IF(Trics!L37="","",IF(AND(U15=2,V15=2),4,IF(AND(U15=3,V15=3),6,IF(AND(U15=2,V15=3),5,IF(AND(U15=3,V15=2),5,"-")))))</f>
        <v/>
      </c>
      <c r="X15" s="73" t="str">
        <f>IF(Trics!L37="","",IF(OR(Trics!I37-Trics!J37=1,Trics!J37-Trics!I37=1),1,IF(OR(Trics!I37-Trics!J37=2,Trics!I37-Trics!J37=3,Trics!J37-Trics!I37=2,Trics!J37-Trics!I37=3),"2, 3","-")))</f>
        <v/>
      </c>
      <c r="Y15" s="72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80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81" t="str">
        <f>IF(Trics!L38="","",Trics!L38)</f>
        <v/>
      </c>
      <c r="B16" s="65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7" t="str">
        <f>IF(Trics!$C39="","",IF(Trics!$L39="T",Q15,IF(Trics!#REF!=Trics!L39,"/","X")))</f>
        <v/>
      </c>
      <c r="R16" s="57" t="str">
        <f>IF(Trics!$C39="","",IF(Trics!$L39="T",R15,IF(Data!$Z26=Trics!$L39,"/","X")))</f>
        <v/>
      </c>
      <c r="S16" s="57" t="str">
        <f>IF(Trics!$C39="","",IF(Trics!$L39="T",S15,IF(Data!$AI26=Trics!$L39,"/","X")))</f>
        <v/>
      </c>
      <c r="U16" s="75" t="str">
        <f>IF(Trics!L38="","",IF(OR(Trics!E38="",Trics!E38="-"),2,3))</f>
        <v/>
      </c>
      <c r="V16" s="75" t="str">
        <f>IF(Trics!L38="","",IF(OR(Trics!H38="",Trics!H38="-"),2,3))</f>
        <v/>
      </c>
      <c r="W16" s="73" t="str">
        <f>IF(Trics!L38="","",IF(AND(U16=2,V16=2),4,IF(AND(U16=3,V16=3),6,IF(AND(U16=2,V16=3),5,IF(AND(U16=3,V16=2),5,"-")))))</f>
        <v/>
      </c>
      <c r="X16" s="73" t="str">
        <f>IF(Trics!L38="","",IF(OR(Trics!I38-Trics!J38=1,Trics!J38-Trics!I38=1),1,IF(OR(Trics!I38-Trics!J38=2,Trics!I38-Trics!J38=3,Trics!J38-Trics!I38=2,Trics!J38-Trics!I38=3),"2, 3","-")))</f>
        <v/>
      </c>
      <c r="Y16" s="72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80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81" t="str">
        <f>IF(Trics!L39="","",Trics!L39)</f>
        <v/>
      </c>
      <c r="B17" s="65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7" t="str">
        <f>IF(Trics!$C40="","",IF(Trics!$L40="T",Q16,IF(Trics!#REF!=Trics!L40,"/","X")))</f>
        <v/>
      </c>
      <c r="R17" s="57" t="str">
        <f>IF(Trics!$C40="","",IF(Trics!$L40="T",R16,IF(Data!$Z27=Trics!$L40,"/","X")))</f>
        <v/>
      </c>
      <c r="S17" s="57" t="str">
        <f>IF(Trics!$C40="","",IF(Trics!$L40="T",S16,IF(Data!$AI27=Trics!$L40,"/","X")))</f>
        <v/>
      </c>
      <c r="U17" s="75" t="str">
        <f>IF(Trics!L39="","",IF(OR(Trics!E39="",Trics!E39="-"),2,3))</f>
        <v/>
      </c>
      <c r="V17" s="75" t="str">
        <f>IF(Trics!L39="","",IF(OR(Trics!H39="",Trics!H39="-"),2,3))</f>
        <v/>
      </c>
      <c r="W17" s="73" t="str">
        <f>IF(Trics!L39="","",IF(AND(U17=2,V17=2),4,IF(AND(U17=3,V17=3),6,IF(AND(U17=2,V17=3),5,IF(AND(U17=3,V17=2),5,"-")))))</f>
        <v/>
      </c>
      <c r="X17" s="73" t="str">
        <f>IF(Trics!L39="","",IF(OR(Trics!I39-Trics!J39=1,Trics!J39-Trics!I39=1),1,IF(OR(Trics!I39-Trics!J39=2,Trics!I39-Trics!J39=3,Trics!J39-Trics!I39=2,Trics!J39-Trics!I39=3),"2, 3","-")))</f>
        <v/>
      </c>
      <c r="Y17" s="72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80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81" t="str">
        <f>IF(Trics!L40="","",Trics!L40)</f>
        <v/>
      </c>
      <c r="B18" s="65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7" t="str">
        <f>IF(Trics!$C41="","",IF(Trics!$L41="T",Q17,IF(Trics!#REF!=Trics!L41,"/","X")))</f>
        <v/>
      </c>
      <c r="R18" s="57" t="str">
        <f>IF(Trics!$C41="","",IF(Trics!$L41="T",R17,IF(Data!$Z28=Trics!$L41,"/","X")))</f>
        <v/>
      </c>
      <c r="S18" s="57" t="str">
        <f>IF(Trics!$C41="","",IF(Trics!$L41="T",S17,IF(Data!$AI28=Trics!$L41,"/","X")))</f>
        <v/>
      </c>
      <c r="U18" s="75" t="str">
        <f>IF(Trics!L40="","",IF(OR(Trics!E40="",Trics!E40="-"),2,3))</f>
        <v/>
      </c>
      <c r="V18" s="75" t="str">
        <f>IF(Trics!L40="","",IF(OR(Trics!H40="",Trics!H40="-"),2,3))</f>
        <v/>
      </c>
      <c r="W18" s="73" t="str">
        <f>IF(Trics!L40="","",IF(AND(U18=2,V18=2),4,IF(AND(U18=3,V18=3),6,IF(AND(U18=2,V18=3),5,IF(AND(U18=3,V18=2),5,"-")))))</f>
        <v/>
      </c>
      <c r="X18" s="73" t="str">
        <f>IF(Trics!L40="","",IF(OR(Trics!I40-Trics!J40=1,Trics!J40-Trics!I40=1),1,IF(OR(Trics!I40-Trics!J40=2,Trics!I40-Trics!J40=3,Trics!J40-Trics!I40=2,Trics!J40-Trics!I40=3),"2, 3","-")))</f>
        <v/>
      </c>
      <c r="Y18" s="72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80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81" t="str">
        <f>IF(Trics!L41="","",Trics!L41)</f>
        <v/>
      </c>
      <c r="B19" s="65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7" t="str">
        <f>IF(Trics!$C42="","",IF(Trics!$L42="T",Q18,IF(Trics!#REF!=Trics!L42,"/","X")))</f>
        <v/>
      </c>
      <c r="R19" s="57" t="str">
        <f>IF(Trics!$C42="","",IF(Trics!$L42="T",R18,IF(Data!$Z29=Trics!$L42,"/","X")))</f>
        <v/>
      </c>
      <c r="S19" s="57" t="str">
        <f>IF(Trics!$C42="","",IF(Trics!$L42="T",S18,IF(Data!$AI29=Trics!$L42,"/","X")))</f>
        <v/>
      </c>
      <c r="U19" s="75" t="str">
        <f>IF(Trics!L41="","",IF(OR(Trics!E41="",Trics!E41="-"),2,3))</f>
        <v/>
      </c>
      <c r="V19" s="75" t="str">
        <f>IF(Trics!L41="","",IF(OR(Trics!H41="",Trics!H41="-"),2,3))</f>
        <v/>
      </c>
      <c r="W19" s="73" t="str">
        <f>IF(Trics!L41="","",IF(AND(U19=2,V19=2),4,IF(AND(U19=3,V19=3),6,IF(AND(U19=2,V19=3),5,IF(AND(U19=3,V19=2),5,"-")))))</f>
        <v/>
      </c>
      <c r="X19" s="73" t="str">
        <f>IF(Trics!L41="","",IF(OR(Trics!I41-Trics!J41=1,Trics!J41-Trics!I41=1),1,IF(OR(Trics!I41-Trics!J41=2,Trics!I41-Trics!J41=3,Trics!J41-Trics!I41=2,Trics!J41-Trics!I41=3),"2, 3","-")))</f>
        <v/>
      </c>
      <c r="Y19" s="72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80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81" t="str">
        <f>IF(Trics!L42="","",Trics!L42)</f>
        <v/>
      </c>
      <c r="B20" s="65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7" t="str">
        <f>IF(Trics!$C43="","",IF(Trics!$L43="T",Q19,IF(Trics!#REF!=Trics!L43,"/","X")))</f>
        <v/>
      </c>
      <c r="R20" s="57" t="str">
        <f>IF(Trics!$C43="","",IF(Trics!$L43="T",R19,IF(Data!$Z30=Trics!$L43,"/","X")))</f>
        <v/>
      </c>
      <c r="S20" s="57" t="str">
        <f>IF(Trics!$C43="","",IF(Trics!$L43="T",S19,IF(Data!$AI30=Trics!$L43,"/","X")))</f>
        <v/>
      </c>
      <c r="U20" s="75" t="str">
        <f>IF(Trics!L42="","",IF(OR(Trics!E42="",Trics!E42="-"),2,3))</f>
        <v/>
      </c>
      <c r="V20" s="75" t="str">
        <f>IF(Trics!L42="","",IF(OR(Trics!H42="",Trics!H42="-"),2,3))</f>
        <v/>
      </c>
      <c r="W20" s="73" t="str">
        <f>IF(Trics!L42="","",IF(AND(U20=2,V20=2),4,IF(AND(U20=3,V20=3),6,IF(AND(U20=2,V20=3),5,IF(AND(U20=3,V20=2),5,"-")))))</f>
        <v/>
      </c>
      <c r="X20" s="73" t="str">
        <f>IF(Trics!L42="","",IF(OR(Trics!I42-Trics!J42=1,Trics!J42-Trics!I42=1),1,IF(OR(Trics!I42-Trics!J42=2,Trics!I42-Trics!J42=3,Trics!J42-Trics!I42=2,Trics!J42-Trics!I42=3),"2, 3","-")))</f>
        <v/>
      </c>
      <c r="Y20" s="72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80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81" t="str">
        <f>IF(Trics!L43="","",Trics!L43)</f>
        <v/>
      </c>
      <c r="B21" s="65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7" t="str">
        <f>IF(Trics!$C44="","",IF(Trics!$L44="T",Q20,IF(Trics!#REF!=Trics!L44,"/","X")))</f>
        <v/>
      </c>
      <c r="R21" s="57" t="str">
        <f>IF(Trics!$C44="","",IF(Trics!$L44="T",R20,IF(Data!$Z31=Trics!$L44,"/","X")))</f>
        <v/>
      </c>
      <c r="S21" s="57" t="str">
        <f>IF(Trics!$C44="","",IF(Trics!$L44="T",S20,IF(Data!$AI31=Trics!$L44,"/","X")))</f>
        <v/>
      </c>
      <c r="U21" s="75" t="str">
        <f>IF(Trics!L43="","",IF(OR(Trics!E43="",Trics!E43="-"),2,3))</f>
        <v/>
      </c>
      <c r="V21" s="75" t="str">
        <f>IF(Trics!L43="","",IF(OR(Trics!H43="",Trics!H43="-"),2,3))</f>
        <v/>
      </c>
      <c r="W21" s="73" t="str">
        <f>IF(Trics!L43="","",IF(AND(U21=2,V21=2),4,IF(AND(U21=3,V21=3),6,IF(AND(U21=2,V21=3),5,IF(AND(U21=3,V21=2),5,"-")))))</f>
        <v/>
      </c>
      <c r="X21" s="73" t="str">
        <f>IF(Trics!L43="","",IF(OR(Trics!I43-Trics!J43=1,Trics!J43-Trics!I43=1),1,IF(OR(Trics!I43-Trics!J43=2,Trics!I43-Trics!J43=3,Trics!J43-Trics!I43=2,Trics!J43-Trics!I43=3),"2, 3","-")))</f>
        <v/>
      </c>
      <c r="Y21" s="72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80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81" t="str">
        <f>IF(Trics!L44="","",Trics!L44)</f>
        <v/>
      </c>
      <c r="B22" s="65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7" t="str">
        <f>IF(Trics!$C45="","",IF(Trics!$L45="T",Q21,IF(Trics!#REF!=Trics!L45,"/","X")))</f>
        <v/>
      </c>
      <c r="R22" s="57" t="str">
        <f>IF(Trics!$C45="","",IF(Trics!$L45="T",R21,IF(Data!$Z32=Trics!$L45,"/","X")))</f>
        <v/>
      </c>
      <c r="S22" s="57" t="str">
        <f>IF(Trics!$C45="","",IF(Trics!$L45="T",S21,IF(Data!$AI32=Trics!$L45,"/","X")))</f>
        <v/>
      </c>
      <c r="U22" s="75" t="str">
        <f>IF(Trics!L44="","",IF(OR(Trics!E44="",Trics!E44="-"),2,3))</f>
        <v/>
      </c>
      <c r="V22" s="75" t="str">
        <f>IF(Trics!L44="","",IF(OR(Trics!H44="",Trics!H44="-"),2,3))</f>
        <v/>
      </c>
      <c r="W22" s="73" t="str">
        <f>IF(Trics!L44="","",IF(AND(U22=2,V22=2),4,IF(AND(U22=3,V22=3),6,IF(AND(U22=2,V22=3),5,IF(AND(U22=3,V22=2),5,"-")))))</f>
        <v/>
      </c>
      <c r="X22" s="73" t="str">
        <f>IF(Trics!L44="","",IF(OR(Trics!I44-Trics!J44=1,Trics!J44-Trics!I44=1),1,IF(OR(Trics!I44-Trics!J44=2,Trics!I44-Trics!J44=3,Trics!J44-Trics!I44=2,Trics!J44-Trics!I44=3),"2, 3","-")))</f>
        <v/>
      </c>
      <c r="Y22" s="72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80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81" t="str">
        <f>IF(Trics!L45="","",Trics!L45)</f>
        <v/>
      </c>
      <c r="B23" s="65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7" t="str">
        <f>IF(Trics!$C46="","",IF(Trics!$L46="T",Q22,IF(Trics!#REF!=Trics!L46,"/","X")))</f>
        <v/>
      </c>
      <c r="R23" s="57" t="str">
        <f>IF(Trics!$C46="","",IF(Trics!$L46="T",R22,IF(Data!$Z33=Trics!$L46,"/","X")))</f>
        <v/>
      </c>
      <c r="S23" s="57" t="str">
        <f>IF(Trics!$C46="","",IF(Trics!$L46="T",S22,IF(Data!$AI33=Trics!$L46,"/","X")))</f>
        <v/>
      </c>
      <c r="U23" s="75" t="str">
        <f>IF(Trics!L45="","",IF(OR(Trics!E45="",Trics!E45="-"),2,3))</f>
        <v/>
      </c>
      <c r="V23" s="75" t="str">
        <f>IF(Trics!L45="","",IF(OR(Trics!H45="",Trics!H45="-"),2,3))</f>
        <v/>
      </c>
      <c r="W23" s="73" t="str">
        <f>IF(Trics!L45="","",IF(AND(U23=2,V23=2),4,IF(AND(U23=3,V23=3),6,IF(AND(U23=2,V23=3),5,IF(AND(U23=3,V23=2),5,"-")))))</f>
        <v/>
      </c>
      <c r="X23" s="73" t="str">
        <f>IF(Trics!L45="","",IF(OR(Trics!I45-Trics!J45=1,Trics!J45-Trics!I45=1),1,IF(OR(Trics!I45-Trics!J45=2,Trics!I45-Trics!J45=3,Trics!J45-Trics!I45=2,Trics!J45-Trics!I45=3),"2, 3","-")))</f>
        <v/>
      </c>
      <c r="Y23" s="72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80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81" t="str">
        <f>IF(Trics!L46="","",Trics!L46)</f>
        <v/>
      </c>
      <c r="B24" s="65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7" t="str">
        <f>IF(Trics!$C47="","",IF(Trics!$L47="T",Q23,IF(Trics!#REF!=Trics!L47,"/","X")))</f>
        <v/>
      </c>
      <c r="R24" s="57" t="str">
        <f>IF(Trics!$C47="","",IF(Trics!$L47="T",R23,IF(Data!$Z34=Trics!$L47,"/","X")))</f>
        <v/>
      </c>
      <c r="S24" s="57" t="str">
        <f>IF(Trics!$C47="","",IF(Trics!$L47="T",S23,IF(Data!$AI34=Trics!$L47,"/","X")))</f>
        <v/>
      </c>
      <c r="U24" s="75" t="str">
        <f>IF(Trics!L46="","",IF(OR(Trics!E46="",Trics!E46="-"),2,3))</f>
        <v/>
      </c>
      <c r="V24" s="75" t="str">
        <f>IF(Trics!L46="","",IF(OR(Trics!H46="",Trics!H46="-"),2,3))</f>
        <v/>
      </c>
      <c r="W24" s="73" t="str">
        <f>IF(Trics!L46="","",IF(AND(U24=2,V24=2),4,IF(AND(U24=3,V24=3),6,IF(AND(U24=2,V24=3),5,IF(AND(U24=3,V24=2),5,"-")))))</f>
        <v/>
      </c>
      <c r="X24" s="73" t="str">
        <f>IF(Trics!L46="","",IF(OR(Trics!I46-Trics!J46=1,Trics!J46-Trics!I46=1),1,IF(OR(Trics!I46-Trics!J46=2,Trics!I46-Trics!J46=3,Trics!J46-Trics!I46=2,Trics!J46-Trics!I46=3),"2, 3","-")))</f>
        <v/>
      </c>
      <c r="Y24" s="72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80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81" t="str">
        <f>IF(Trics!L47="","",Trics!L47)</f>
        <v/>
      </c>
      <c r="B25" s="65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7" t="str">
        <f>IF(Trics!$C48="","",IF(Trics!$L48="T",Q24,IF(Trics!#REF!=Trics!L48,"/","X")))</f>
        <v/>
      </c>
      <c r="R25" s="57" t="str">
        <f>IF(Trics!$C48="","",IF(Trics!$L48="T",R24,IF(Data!$Z35=Trics!$L48,"/","X")))</f>
        <v/>
      </c>
      <c r="S25" s="57" t="str">
        <f>IF(Trics!$C48="","",IF(Trics!$L48="T",S24,IF(Data!$AI35=Trics!$L48,"/","X")))</f>
        <v/>
      </c>
      <c r="U25" s="75" t="str">
        <f>IF(Trics!L47="","",IF(OR(Trics!E47="",Trics!E47="-"),2,3))</f>
        <v/>
      </c>
      <c r="V25" s="75" t="str">
        <f>IF(Trics!L47="","",IF(OR(Trics!H47="",Trics!H47="-"),2,3))</f>
        <v/>
      </c>
      <c r="W25" s="73" t="str">
        <f>IF(Trics!L47="","",IF(AND(U25=2,V25=2),4,IF(AND(U25=3,V25=3),6,IF(AND(U25=2,V25=3),5,IF(AND(U25=3,V25=2),5,"-")))))</f>
        <v/>
      </c>
      <c r="X25" s="73" t="str">
        <f>IF(Trics!L47="","",IF(OR(Trics!I47-Trics!J47=1,Trics!J47-Trics!I47=1),1,IF(OR(Trics!I47-Trics!J47=2,Trics!I47-Trics!J47=3,Trics!J47-Trics!I47=2,Trics!J47-Trics!I47=3),"2, 3","-")))</f>
        <v/>
      </c>
      <c r="Y25" s="72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80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81" t="str">
        <f>IF(Trics!L48="","",Trics!L48)</f>
        <v/>
      </c>
      <c r="B26" s="65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7" t="str">
        <f>IF(Trics!$C49="","",IF(Trics!$L49="T",Q25,IF(Trics!#REF!=Trics!L49,"/","X")))</f>
        <v/>
      </c>
      <c r="R26" s="57" t="str">
        <f>IF(Trics!$C49="","",IF(Trics!$L49="T",R25,IF(Data!$Z36=Trics!$L49,"/","X")))</f>
        <v/>
      </c>
      <c r="S26" s="57" t="str">
        <f>IF(Trics!$C49="","",IF(Trics!$L49="T",S25,IF(Data!$AI36=Trics!$L49,"/","X")))</f>
        <v/>
      </c>
      <c r="U26" s="75" t="str">
        <f>IF(Trics!L48="","",IF(OR(Trics!E48="",Trics!E48="-"),2,3))</f>
        <v/>
      </c>
      <c r="V26" s="75" t="str">
        <f>IF(Trics!L48="","",IF(OR(Trics!H48="",Trics!H48="-"),2,3))</f>
        <v/>
      </c>
      <c r="W26" s="73" t="str">
        <f>IF(Trics!L48="","",IF(AND(U26=2,V26=2),4,IF(AND(U26=3,V26=3),6,IF(AND(U26=2,V26=3),5,IF(AND(U26=3,V26=2),5,"-")))))</f>
        <v/>
      </c>
      <c r="X26" s="73" t="str">
        <f>IF(Trics!L48="","",IF(OR(Trics!I48-Trics!J48=1,Trics!J48-Trics!I48=1),1,IF(OR(Trics!I48-Trics!J48=2,Trics!I48-Trics!J48=3,Trics!J48-Trics!I48=2,Trics!J48-Trics!I48=3),"2, 3","-")))</f>
        <v/>
      </c>
      <c r="Y26" s="72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80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81" t="str">
        <f>IF(Trics!L49="","",Trics!L49)</f>
        <v/>
      </c>
      <c r="B27" s="65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7" t="str">
        <f>IF(Trics!$C50="","",IF(Trics!$L50="T",Q26,IF(Trics!#REF!=Trics!L50,"/","X")))</f>
        <v/>
      </c>
      <c r="R27" s="57" t="str">
        <f>IF(Trics!$C50="","",IF(Trics!$L50="T",R26,IF(Data!$Z37=Trics!$L50,"/","X")))</f>
        <v/>
      </c>
      <c r="S27" s="57" t="str">
        <f>IF(Trics!$C50="","",IF(Trics!$L50="T",S26,IF(Data!$AI37=Trics!$L50,"/","X")))</f>
        <v/>
      </c>
      <c r="U27" s="75" t="str">
        <f>IF(Trics!L49="","",IF(OR(Trics!E49="",Trics!E49="-"),2,3))</f>
        <v/>
      </c>
      <c r="V27" s="75" t="str">
        <f>IF(Trics!L49="","",IF(OR(Trics!H49="",Trics!H49="-"),2,3))</f>
        <v/>
      </c>
      <c r="W27" s="73" t="str">
        <f>IF(Trics!L49="","",IF(AND(U27=2,V27=2),4,IF(AND(U27=3,V27=3),6,IF(AND(U27=2,V27=3),5,IF(AND(U27=3,V27=2),5,"-")))))</f>
        <v/>
      </c>
      <c r="X27" s="73" t="str">
        <f>IF(Trics!L49="","",IF(OR(Trics!I49-Trics!J49=1,Trics!J49-Trics!I49=1),1,IF(OR(Trics!I49-Trics!J49=2,Trics!I49-Trics!J49=3,Trics!J49-Trics!I49=2,Trics!J49-Trics!I49=3),"2, 3","-")))</f>
        <v/>
      </c>
      <c r="Y27" s="72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80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81" t="str">
        <f>IF(Trics!L50="","",Trics!L50)</f>
        <v/>
      </c>
      <c r="B28" s="65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7" t="str">
        <f>IF(Trics!$C51="","",IF(Trics!$L51="T",Q27,IF(Trics!#REF!=Trics!L51,"/","X")))</f>
        <v/>
      </c>
      <c r="R28" s="57" t="str">
        <f>IF(Trics!$C51="","",IF(Trics!$L51="T",R27,IF(Data!$Z38=Trics!$L51,"/","X")))</f>
        <v/>
      </c>
      <c r="S28" s="57" t="str">
        <f>IF(Trics!$C51="","",IF(Trics!$L51="T",S27,IF(Data!$AI38=Trics!$L51,"/","X")))</f>
        <v/>
      </c>
      <c r="U28" s="75" t="str">
        <f>IF(Trics!L50="","",IF(OR(Trics!E50="",Trics!E50="-"),2,3))</f>
        <v/>
      </c>
      <c r="V28" s="75" t="str">
        <f>IF(Trics!L50="","",IF(OR(Trics!H50="",Trics!H50="-"),2,3))</f>
        <v/>
      </c>
      <c r="W28" s="73" t="str">
        <f>IF(Trics!L50="","",IF(AND(U28=2,V28=2),4,IF(AND(U28=3,V28=3),6,IF(AND(U28=2,V28=3),5,IF(AND(U28=3,V28=2),5,"-")))))</f>
        <v/>
      </c>
      <c r="X28" s="73" t="str">
        <f>IF(Trics!L50="","",IF(OR(Trics!I50-Trics!J50=1,Trics!J50-Trics!I50=1),1,IF(OR(Trics!I50-Trics!J50=2,Trics!I50-Trics!J50=3,Trics!J50-Trics!I50=2,Trics!J50-Trics!I50=3),"2, 3","-")))</f>
        <v/>
      </c>
      <c r="Y28" s="72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80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81" t="str">
        <f>IF(Trics!L51="","",Trics!L51)</f>
        <v/>
      </c>
      <c r="B29" s="65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7" t="str">
        <f>IF(Trics!$C52="","",IF(Trics!$L52="T",Q28,IF(Trics!#REF!=Trics!L52,"/","X")))</f>
        <v/>
      </c>
      <c r="R29" s="57" t="str">
        <f>IF(Trics!$C52="","",IF(Trics!$L52="T",R28,IF(Data!$Z39=Trics!$L52,"/","X")))</f>
        <v/>
      </c>
      <c r="S29" s="57" t="str">
        <f>IF(Trics!$C52="","",IF(Trics!$L52="T",S28,IF(Data!$AI39=Trics!$L52,"/","X")))</f>
        <v/>
      </c>
      <c r="U29" s="75" t="str">
        <f>IF(Trics!L51="","",IF(OR(Trics!E51="",Trics!E51="-"),2,3))</f>
        <v/>
      </c>
      <c r="V29" s="75" t="str">
        <f>IF(Trics!L51="","",IF(OR(Trics!H51="",Trics!H51="-"),2,3))</f>
        <v/>
      </c>
      <c r="W29" s="73" t="str">
        <f>IF(Trics!L51="","",IF(AND(U29=2,V29=2),4,IF(AND(U29=3,V29=3),6,IF(AND(U29=2,V29=3),5,IF(AND(U29=3,V29=2),5,"-")))))</f>
        <v/>
      </c>
      <c r="X29" s="73" t="str">
        <f>IF(Trics!L51="","",IF(OR(Trics!I51-Trics!J51=1,Trics!J51-Trics!I51=1),1,IF(OR(Trics!I51-Trics!J51=2,Trics!I51-Trics!J51=3,Trics!J51-Trics!I51=2,Trics!J51-Trics!I51=3),"2, 3","-")))</f>
        <v/>
      </c>
      <c r="Y29" s="72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80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81" t="str">
        <f>IF(Trics!L52="","",Trics!L52)</f>
        <v/>
      </c>
      <c r="B30" s="65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7" t="str">
        <f>IF(Trics!$C53="","",IF(Trics!$L53="T",Q29,IF(Trics!#REF!=Trics!L53,"/","X")))</f>
        <v/>
      </c>
      <c r="R30" s="57" t="str">
        <f>IF(Trics!$C53="","",IF(Trics!$L53="T",R29,IF(Data!$Z40=Trics!$L53,"/","X")))</f>
        <v/>
      </c>
      <c r="S30" s="57" t="str">
        <f>IF(Trics!$C53="","",IF(Trics!$L53="T",S29,IF(Data!$AI40=Trics!$L53,"/","X")))</f>
        <v/>
      </c>
      <c r="U30" s="75" t="str">
        <f>IF(Trics!L52="","",IF(OR(Trics!E52="",Trics!E52="-"),2,3))</f>
        <v/>
      </c>
      <c r="V30" s="75" t="str">
        <f>IF(Trics!L52="","",IF(OR(Trics!H52="",Trics!H52="-"),2,3))</f>
        <v/>
      </c>
      <c r="W30" s="73" t="str">
        <f>IF(Trics!L52="","",IF(AND(U30=2,V30=2),4,IF(AND(U30=3,V30=3),6,IF(AND(U30=2,V30=3),5,IF(AND(U30=3,V30=2),5,"-")))))</f>
        <v/>
      </c>
      <c r="X30" s="73" t="str">
        <f>IF(Trics!L52="","",IF(OR(Trics!I52-Trics!J52=1,Trics!J52-Trics!I52=1),1,IF(OR(Trics!I52-Trics!J52=2,Trics!I52-Trics!J52=3,Trics!J52-Trics!I52=2,Trics!J52-Trics!I52=3),"2, 3","-")))</f>
        <v/>
      </c>
      <c r="Y30" s="72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80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81" t="str">
        <f>IF(Trics!L53="","",Trics!L53)</f>
        <v/>
      </c>
      <c r="B31" s="65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7" t="str">
        <f>IF(Trics!$C54="","",IF(Trics!$L54="T",Q30,IF(Trics!#REF!=Trics!L54,"/","X")))</f>
        <v/>
      </c>
      <c r="R31" s="57" t="str">
        <f>IF(Trics!$C54="","",IF(Trics!$L54="T",R30,IF(Data!$Z41=Trics!$L54,"/","X")))</f>
        <v/>
      </c>
      <c r="S31" s="57" t="str">
        <f>IF(Trics!$C54="","",IF(Trics!$L54="T",S30,IF(Data!$AI41=Trics!$L54,"/","X")))</f>
        <v/>
      </c>
      <c r="U31" s="75" t="str">
        <f>IF(Trics!L53="","",IF(OR(Trics!E53="",Trics!E53="-"),2,3))</f>
        <v/>
      </c>
      <c r="V31" s="75" t="str">
        <f>IF(Trics!L53="","",IF(OR(Trics!H53="",Trics!H53="-"),2,3))</f>
        <v/>
      </c>
      <c r="W31" s="73" t="str">
        <f>IF(Trics!L53="","",IF(AND(U31=2,V31=2),4,IF(AND(U31=3,V31=3),6,IF(AND(U31=2,V31=3),5,IF(AND(U31=3,V31=2),5,"-")))))</f>
        <v/>
      </c>
      <c r="X31" s="73" t="str">
        <f>IF(Trics!L53="","",IF(OR(Trics!I53-Trics!J53=1,Trics!J53-Trics!I53=1),1,IF(OR(Trics!I53-Trics!J53=2,Trics!I53-Trics!J53=3,Trics!J53-Trics!I53=2,Trics!J53-Trics!I53=3),"2, 3","-")))</f>
        <v/>
      </c>
      <c r="Y31" s="72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80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81" t="str">
        <f>IF(Trics!L54="","",Trics!L54)</f>
        <v/>
      </c>
      <c r="B32" s="65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7" t="str">
        <f>IF(Trics!$C55="","",IF(Trics!$L55="T",Q31,IF(Trics!#REF!=Trics!L55,"/","X")))</f>
        <v/>
      </c>
      <c r="R32" s="57" t="str">
        <f>IF(Trics!$C55="","",IF(Trics!$L55="T",R31,IF(Data!$Z42=Trics!$L55,"/","X")))</f>
        <v/>
      </c>
      <c r="S32" s="57" t="str">
        <f>IF(Trics!$C55="","",IF(Trics!$L55="T",S31,IF(Data!$AI42=Trics!$L55,"/","X")))</f>
        <v/>
      </c>
      <c r="U32" s="75" t="str">
        <f>IF(Trics!L54="","",IF(OR(Trics!E54="",Trics!E54="-"),2,3))</f>
        <v/>
      </c>
      <c r="V32" s="75" t="str">
        <f>IF(Trics!L54="","",IF(OR(Trics!H54="",Trics!H54="-"),2,3))</f>
        <v/>
      </c>
      <c r="W32" s="73" t="str">
        <f>IF(Trics!L54="","",IF(AND(U32=2,V32=2),4,IF(AND(U32=3,V32=3),6,IF(AND(U32=2,V32=3),5,IF(AND(U32=3,V32=2),5,"-")))))</f>
        <v/>
      </c>
      <c r="X32" s="73" t="str">
        <f>IF(Trics!L54="","",IF(OR(Trics!I54-Trics!J54=1,Trics!J54-Trics!I54=1),1,IF(OR(Trics!I54-Trics!J54=2,Trics!I54-Trics!J54=3,Trics!J54-Trics!I54=2,Trics!J54-Trics!I54=3),"2, 3","-")))</f>
        <v/>
      </c>
      <c r="Y32" s="72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80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81" t="str">
        <f>IF(Trics!L55="","",Trics!L55)</f>
        <v/>
      </c>
      <c r="B33" s="65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7" t="str">
        <f>IF(Trics!$C56="","",IF(Trics!$L56="T",Q32,IF(Trics!#REF!=Trics!L56,"/","X")))</f>
        <v/>
      </c>
      <c r="R33" s="57" t="str">
        <f>IF(Trics!$C56="","",IF(Trics!$L56="T",R32,IF(Data!$Z43=Trics!$L56,"/","X")))</f>
        <v/>
      </c>
      <c r="S33" s="57" t="str">
        <f>IF(Trics!$C56="","",IF(Trics!$L56="T",S32,IF(Data!$AI43=Trics!$L56,"/","X")))</f>
        <v/>
      </c>
      <c r="U33" s="75" t="str">
        <f>IF(Trics!L55="","",IF(OR(Trics!E55="",Trics!E55="-"),2,3))</f>
        <v/>
      </c>
      <c r="V33" s="75" t="str">
        <f>IF(Trics!L55="","",IF(OR(Trics!H55="",Trics!H55="-"),2,3))</f>
        <v/>
      </c>
      <c r="W33" s="73" t="str">
        <f>IF(Trics!L55="","",IF(AND(U33=2,V33=2),4,IF(AND(U33=3,V33=3),6,IF(AND(U33=2,V33=3),5,IF(AND(U33=3,V33=2),5,"-")))))</f>
        <v/>
      </c>
      <c r="X33" s="73" t="str">
        <f>IF(Trics!L55="","",IF(OR(Trics!I55-Trics!J55=1,Trics!J55-Trics!I55=1),1,IF(OR(Trics!I55-Trics!J55=2,Trics!I55-Trics!J55=3,Trics!J55-Trics!I55=2,Trics!J55-Trics!I55=3),"2, 3","-")))</f>
        <v/>
      </c>
      <c r="Y33" s="72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80" t="str">
        <f>IF(Trics!L55="","",IF(Y33="รอ","-",IF(Trics!L55=Y33,1,0)))</f>
        <v/>
      </c>
    </row>
    <row r="34" spans="1:26" ht="12" customHeight="1">
      <c r="A34" s="81" t="str">
        <f>IF(Trics!L56="","",Trics!L56)</f>
        <v/>
      </c>
      <c r="B34" s="65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7" t="str">
        <f>IF(Trics!$C57="","",IF(Trics!$L57="T",Q33,IF(Trics!#REF!=Trics!L57,"/","X")))</f>
        <v/>
      </c>
      <c r="R34" s="57" t="str">
        <f>IF(Trics!$C57="","",IF(Trics!$L57="T",R33,IF(Data!$Z44=Trics!$L57,"/","X")))</f>
        <v/>
      </c>
      <c r="S34" s="57" t="str">
        <f>IF(Trics!$C57="","",IF(Trics!$L57="T",S33,IF(Data!$AI44=Trics!$L57,"/","X")))</f>
        <v/>
      </c>
      <c r="U34" s="75" t="str">
        <f>IF(Trics!L56="","",IF(OR(Trics!E56="",Trics!E56="-"),2,3))</f>
        <v/>
      </c>
      <c r="V34" s="75" t="str">
        <f>IF(Trics!L56="","",IF(OR(Trics!H56="",Trics!H56="-"),2,3))</f>
        <v/>
      </c>
      <c r="W34" s="73" t="str">
        <f>IF(Trics!L56="","",IF(AND(U34=2,V34=2),4,IF(AND(U34=3,V34=3),6,IF(AND(U34=2,V34=3),5,IF(AND(U34=3,V34=2),5,"-")))))</f>
        <v/>
      </c>
      <c r="X34" s="73" t="str">
        <f>IF(Trics!L56="","",IF(OR(Trics!I56-Trics!J56=1,Trics!J56-Trics!I56=1),1,IF(OR(Trics!I56-Trics!J56=2,Trics!I56-Trics!J56=3,Trics!J56-Trics!I56=2,Trics!J56-Trics!I56=3),"2, 3","-")))</f>
        <v/>
      </c>
      <c r="Y34" s="72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80" t="str">
        <f>IF(Trics!L56="","",IF(Y34="รอ","-",IF(Trics!L56=Y34,1,0)))</f>
        <v/>
      </c>
    </row>
    <row r="35" spans="1:26" ht="12" customHeight="1">
      <c r="A35" s="81" t="str">
        <f>IF(Trics!L57="","",Trics!L57)</f>
        <v/>
      </c>
      <c r="B35" s="65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7" t="str">
        <f>IF(Trics!$C58="","",IF(Trics!$L58="T",Q34,IF(Trics!#REF!=Trics!L58,"/","X")))</f>
        <v/>
      </c>
      <c r="R35" s="57" t="str">
        <f>IF(Trics!$C58="","",IF(Trics!$L58="T",R34,IF(Data!$Z45=Trics!$L58,"/","X")))</f>
        <v/>
      </c>
      <c r="S35" s="57" t="str">
        <f>IF(Trics!$C58="","",IF(Trics!$L58="T",S34,IF(Data!$AI45=Trics!$L58,"/","X")))</f>
        <v/>
      </c>
      <c r="U35" s="75" t="str">
        <f>IF(Trics!L57="","",IF(OR(Trics!E57="",Trics!E57="-"),2,3))</f>
        <v/>
      </c>
      <c r="V35" s="75" t="str">
        <f>IF(Trics!L57="","",IF(OR(Trics!H57="",Trics!H57="-"),2,3))</f>
        <v/>
      </c>
      <c r="W35" s="73" t="str">
        <f>IF(Trics!L57="","",IF(AND(U35=2,V35=2),4,IF(AND(U35=3,V35=3),6,IF(AND(U35=2,V35=3),5,IF(AND(U35=3,V35=2),5,"-")))))</f>
        <v/>
      </c>
      <c r="X35" s="73" t="str">
        <f>IF(Trics!L57="","",IF(OR(Trics!I57-Trics!J57=1,Trics!J57-Trics!I57=1),1,IF(OR(Trics!I57-Trics!J57=2,Trics!I57-Trics!J57=3,Trics!J57-Trics!I57=2,Trics!J57-Trics!I57=3),"2, 3","-")))</f>
        <v/>
      </c>
      <c r="Y35" s="72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80" t="str">
        <f>IF(Trics!L57="","",IF(Y35="รอ","-",IF(Trics!L57=Y35,1,0)))</f>
        <v/>
      </c>
    </row>
    <row r="36" spans="1:26" ht="12" customHeight="1">
      <c r="A36" s="81" t="str">
        <f>IF(Trics!L58="","",Trics!L58)</f>
        <v/>
      </c>
      <c r="B36" s="65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7" t="str">
        <f>IF(Trics!$C59="","",IF(Trics!$L59="T",Q35,IF(Trics!#REF!=Trics!L59,"/","X")))</f>
        <v/>
      </c>
      <c r="R36" s="57" t="str">
        <f>IF(Trics!$C59="","",IF(Trics!$L59="T",R35,IF(Data!$Z46=Trics!$L59,"/","X")))</f>
        <v/>
      </c>
      <c r="S36" s="57" t="str">
        <f>IF(Trics!$C59="","",IF(Trics!$L59="T",S35,IF(Data!$AI46=Trics!$L59,"/","X")))</f>
        <v/>
      </c>
      <c r="U36" s="75" t="str">
        <f>IF(Trics!L58="","",IF(OR(Trics!E58="",Trics!E58="-"),2,3))</f>
        <v/>
      </c>
      <c r="V36" s="75" t="str">
        <f>IF(Trics!L58="","",IF(OR(Trics!H58="",Trics!H58="-"),2,3))</f>
        <v/>
      </c>
      <c r="W36" s="73" t="str">
        <f>IF(Trics!L58="","",IF(AND(U36=2,V36=2),4,IF(AND(U36=3,V36=3),6,IF(AND(U36=2,V36=3),5,IF(AND(U36=3,V36=2),5,"-")))))</f>
        <v/>
      </c>
      <c r="X36" s="73" t="str">
        <f>IF(Trics!L58="","",IF(OR(Trics!I58-Trics!J58=1,Trics!J58-Trics!I58=1),1,IF(OR(Trics!I58-Trics!J58=2,Trics!I58-Trics!J58=3,Trics!J58-Trics!I58=2,Trics!J58-Trics!I58=3),"2, 3","-")))</f>
        <v/>
      </c>
      <c r="Y36" s="72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80" t="str">
        <f>IF(Trics!L58="","",IF(Y36="รอ","-",IF(Trics!L58=Y36,1,0)))</f>
        <v/>
      </c>
    </row>
    <row r="37" spans="1:26" ht="12" customHeight="1">
      <c r="A37" s="81" t="str">
        <f>IF(Trics!L59="","",Trics!L59)</f>
        <v/>
      </c>
      <c r="B37" s="65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7" t="str">
        <f>IF(Trics!$C60="","",IF(Trics!$L60="T",Q36,IF(Trics!#REF!=Trics!L60,"/","X")))</f>
        <v/>
      </c>
      <c r="R37" s="57" t="str">
        <f>IF(Trics!$C60="","",IF(Trics!$L60="T",R36,IF(Data!$Z47=Trics!$L60,"/","X")))</f>
        <v/>
      </c>
      <c r="S37" s="57" t="str">
        <f>IF(Trics!$C60="","",IF(Trics!$L60="T",S36,IF(Data!$AI47=Trics!$L60,"/","X")))</f>
        <v/>
      </c>
      <c r="U37" s="75" t="str">
        <f>IF(Trics!L59="","",IF(OR(Trics!E59="",Trics!E59="-"),2,3))</f>
        <v/>
      </c>
      <c r="V37" s="75" t="str">
        <f>IF(Trics!L59="","",IF(OR(Trics!H59="",Trics!H59="-"),2,3))</f>
        <v/>
      </c>
      <c r="W37" s="73" t="str">
        <f>IF(Trics!L59="","",IF(AND(U37=2,V37=2),4,IF(AND(U37=3,V37=3),6,IF(AND(U37=2,V37=3),5,IF(AND(U37=3,V37=2),5,"-")))))</f>
        <v/>
      </c>
      <c r="X37" s="73" t="str">
        <f>IF(Trics!L59="","",IF(OR(Trics!I59-Trics!J59=1,Trics!J59-Trics!I59=1),1,IF(OR(Trics!I59-Trics!J59=2,Trics!I59-Trics!J59=3,Trics!J59-Trics!I59=2,Trics!J59-Trics!I59=3),"2, 3","-")))</f>
        <v/>
      </c>
      <c r="Y37" s="72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80" t="str">
        <f>IF(Trics!L59="","",IF(Y37="รอ","-",IF(Trics!L59=Y37,1,0)))</f>
        <v/>
      </c>
    </row>
    <row r="38" spans="1:26" ht="12" customHeight="1">
      <c r="A38" s="81" t="str">
        <f>IF(Trics!L60="","",Trics!L60)</f>
        <v/>
      </c>
      <c r="B38" s="65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7" t="str">
        <f>IF(Trics!$C61="","",IF(Trics!$L61="T",Q37,IF(Trics!#REF!=Trics!L61,"/","X")))</f>
        <v/>
      </c>
      <c r="R38" s="57" t="str">
        <f>IF(Trics!$C61="","",IF(Trics!$L61="T",R37,IF(Data!$Z48=Trics!$L61,"/","X")))</f>
        <v/>
      </c>
      <c r="S38" s="57" t="str">
        <f>IF(Trics!$C61="","",IF(Trics!$L61="T",S37,IF(Data!$AI48=Trics!$L61,"/","X")))</f>
        <v/>
      </c>
      <c r="U38" s="75" t="str">
        <f>IF(Trics!L60="","",IF(OR(Trics!E60="",Trics!E60="-"),2,3))</f>
        <v/>
      </c>
      <c r="V38" s="75" t="str">
        <f>IF(Trics!L60="","",IF(OR(Trics!H60="",Trics!H60="-"),2,3))</f>
        <v/>
      </c>
      <c r="W38" s="73" t="str">
        <f>IF(Trics!L60="","",IF(AND(U38=2,V38=2),4,IF(AND(U38=3,V38=3),6,IF(AND(U38=2,V38=3),5,IF(AND(U38=3,V38=2),5,"-")))))</f>
        <v/>
      </c>
      <c r="X38" s="73" t="str">
        <f>IF(Trics!L60="","",IF(OR(Trics!I60-Trics!J60=1,Trics!J60-Trics!I60=1),1,IF(OR(Trics!I60-Trics!J60=2,Trics!I60-Trics!J60=3,Trics!J60-Trics!I60=2,Trics!J60-Trics!I60=3),"2, 3","-")))</f>
        <v/>
      </c>
      <c r="Y38" s="72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80" t="str">
        <f>IF(Trics!L60="","",IF(Y38="รอ","-",IF(Trics!L60=Y38,1,0)))</f>
        <v/>
      </c>
    </row>
    <row r="39" spans="1:26" ht="12" customHeight="1">
      <c r="A39" s="81" t="str">
        <f>IF(Trics!L61="","",Trics!L61)</f>
        <v/>
      </c>
      <c r="B39" s="65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7" t="str">
        <f>IF(Trics!$C62="","",IF(Trics!$L62="T",Q38,IF(Trics!#REF!=Trics!L62,"/","X")))</f>
        <v/>
      </c>
      <c r="R39" s="57" t="str">
        <f>IF(Trics!$C62="","",IF(Trics!$L62="T",R38,IF(Data!$Z49=Trics!$L62,"/","X")))</f>
        <v/>
      </c>
      <c r="S39" s="57" t="str">
        <f>IF(Trics!$C62="","",IF(Trics!$L62="T",S38,IF(Data!$AI49=Trics!$L62,"/","X")))</f>
        <v/>
      </c>
      <c r="U39" s="75" t="str">
        <f>IF(Trics!L61="","",IF(OR(Trics!E61="",Trics!E61="-"),2,3))</f>
        <v/>
      </c>
      <c r="V39" s="75" t="str">
        <f>IF(Trics!L61="","",IF(OR(Trics!H61="",Trics!H61="-"),2,3))</f>
        <v/>
      </c>
      <c r="W39" s="73" t="str">
        <f>IF(Trics!L61="","",IF(AND(U39=2,V39=2),4,IF(AND(U39=3,V39=3),6,IF(AND(U39=2,V39=3),5,IF(AND(U39=3,V39=2),5,"-")))))</f>
        <v/>
      </c>
      <c r="X39" s="73" t="str">
        <f>IF(Trics!L61="","",IF(OR(Trics!I61-Trics!J61=1,Trics!J61-Trics!I61=1),1,IF(OR(Trics!I61-Trics!J61=2,Trics!I61-Trics!J61=3,Trics!J61-Trics!I61=2,Trics!J61-Trics!I61=3),"2, 3","-")))</f>
        <v/>
      </c>
      <c r="Y39" s="72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80" t="str">
        <f>IF(Trics!L61="","",IF(Y39="รอ","-",IF(Trics!L61=Y39,1,0)))</f>
        <v/>
      </c>
    </row>
    <row r="40" spans="1:26" ht="12" customHeight="1">
      <c r="A40" s="81" t="str">
        <f>IF(Trics!L62="","",Trics!L62)</f>
        <v/>
      </c>
      <c r="B40" s="65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7" t="str">
        <f>IF(Trics!$C63="","",IF(Trics!$L63="T",Q39,IF(Trics!#REF!=Trics!L63,"/","X")))</f>
        <v/>
      </c>
      <c r="R40" s="57" t="str">
        <f>IF(Trics!$C63="","",IF(Trics!$L63="T",R39,IF(Data!$Z50=Trics!$L63,"/","X")))</f>
        <v/>
      </c>
      <c r="S40" s="57" t="str">
        <f>IF(Trics!$C63="","",IF(Trics!$L63="T",S39,IF(Data!$AI50=Trics!$L63,"/","X")))</f>
        <v/>
      </c>
      <c r="U40" s="75" t="str">
        <f>IF(Trics!L62="","",IF(OR(Trics!E62="",Trics!E62="-"),2,3))</f>
        <v/>
      </c>
      <c r="V40" s="75" t="str">
        <f>IF(Trics!L62="","",IF(OR(Trics!H62="",Trics!H62="-"),2,3))</f>
        <v/>
      </c>
      <c r="W40" s="73" t="str">
        <f>IF(Trics!L62="","",IF(AND(U40=2,V40=2),4,IF(AND(U40=3,V40=3),6,IF(AND(U40=2,V40=3),5,IF(AND(U40=3,V40=2),5,"-")))))</f>
        <v/>
      </c>
      <c r="X40" s="73" t="str">
        <f>IF(Trics!L62="","",IF(OR(Trics!I62-Trics!J62=1,Trics!J62-Trics!I62=1),1,IF(OR(Trics!I62-Trics!J62=2,Trics!I62-Trics!J62=3,Trics!J62-Trics!I62=2,Trics!J62-Trics!I62=3),"2, 3","-")))</f>
        <v/>
      </c>
      <c r="Y40" s="72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80" t="str">
        <f>IF(Trics!L62="","",IF(Y40="รอ","-",IF(Trics!L62=Y40,1,0)))</f>
        <v/>
      </c>
    </row>
    <row r="41" spans="1:26" ht="12" customHeight="1">
      <c r="A41" s="81" t="str">
        <f>IF(Trics!L63="","",Trics!L63)</f>
        <v/>
      </c>
      <c r="B41" s="65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7" t="str">
        <f>IF(Trics!$C64="","",IF(Trics!$L64="T",Q40,IF(Trics!#REF!=Trics!L64,"/","X")))</f>
        <v/>
      </c>
      <c r="R41" s="57" t="str">
        <f>IF(Trics!$C64="","",IF(Trics!$L64="T",R40,IF(Data!$Z51=Trics!$L64,"/","X")))</f>
        <v/>
      </c>
      <c r="S41" s="57" t="str">
        <f>IF(Trics!$C64="","",IF(Trics!$L64="T",S40,IF(Data!$AI51=Trics!$L64,"/","X")))</f>
        <v/>
      </c>
      <c r="U41" s="75" t="str">
        <f>IF(Trics!L63="","",IF(OR(Trics!E63="",Trics!E63="-"),2,3))</f>
        <v/>
      </c>
      <c r="V41" s="75" t="str">
        <f>IF(Trics!L63="","",IF(OR(Trics!H63="",Trics!H63="-"),2,3))</f>
        <v/>
      </c>
      <c r="W41" s="73" t="str">
        <f>IF(Trics!L63="","",IF(AND(U41=2,V41=2),4,IF(AND(U41=3,V41=3),6,IF(AND(U41=2,V41=3),5,IF(AND(U41=3,V41=2),5,"-")))))</f>
        <v/>
      </c>
      <c r="X41" s="73" t="str">
        <f>IF(Trics!L63="","",IF(OR(Trics!I63-Trics!J63=1,Trics!J63-Trics!I63=1),1,IF(OR(Trics!I63-Trics!J63=2,Trics!I63-Trics!J63=3,Trics!J63-Trics!I63=2,Trics!J63-Trics!I63=3),"2, 3","-")))</f>
        <v/>
      </c>
      <c r="Y41" s="72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80" t="str">
        <f>IF(Trics!L63="","",IF(Y41="รอ","-",IF(Trics!L63=Y41,1,0)))</f>
        <v/>
      </c>
    </row>
    <row r="42" spans="1:26" ht="12" customHeight="1">
      <c r="A42" s="81" t="str">
        <f>IF(Trics!L64="","",Trics!L64)</f>
        <v/>
      </c>
      <c r="B42" s="65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7" t="str">
        <f>IF(Trics!$C65="","",IF(Trics!$L65="T",Q41,IF(Trics!#REF!=Trics!L65,"/","X")))</f>
        <v/>
      </c>
      <c r="R42" s="57" t="str">
        <f>IF(Trics!$C65="","",IF(Trics!$L65="T",R41,IF(Data!$Z52=Trics!$L65,"/","X")))</f>
        <v/>
      </c>
      <c r="S42" s="57" t="str">
        <f>IF(Trics!$C65="","",IF(Trics!$L65="T",S41,IF(Data!$AI52=Trics!$L65,"/","X")))</f>
        <v/>
      </c>
      <c r="U42" s="75" t="str">
        <f>IF(Trics!L64="","",IF(OR(Trics!E64="",Trics!E64="-"),2,3))</f>
        <v/>
      </c>
      <c r="V42" s="75" t="str">
        <f>IF(Trics!L64="","",IF(OR(Trics!H64="",Trics!H64="-"),2,3))</f>
        <v/>
      </c>
      <c r="W42" s="73" t="str">
        <f>IF(Trics!L64="","",IF(AND(U42=2,V42=2),4,IF(AND(U42=3,V42=3),6,IF(AND(U42=2,V42=3),5,IF(AND(U42=3,V42=2),5,"-")))))</f>
        <v/>
      </c>
      <c r="X42" s="73" t="str">
        <f>IF(Trics!L64="","",IF(OR(Trics!I64-Trics!J64=1,Trics!J64-Trics!I64=1),1,IF(OR(Trics!I64-Trics!J64=2,Trics!I64-Trics!J64=3,Trics!J64-Trics!I64=2,Trics!J64-Trics!I64=3),"2, 3","-")))</f>
        <v/>
      </c>
      <c r="Y42" s="72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80" t="str">
        <f>IF(Trics!L64="","",IF(Y42="รอ","-",IF(Trics!L64=Y42,1,0)))</f>
        <v/>
      </c>
    </row>
    <row r="43" spans="1:26" ht="12" customHeight="1">
      <c r="A43" s="81" t="str">
        <f>IF(Trics!L65="","",Trics!L65)</f>
        <v/>
      </c>
      <c r="B43" s="65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7" t="str">
        <f>IF(Trics!$C66="","",IF(Trics!$L66="T",Q42,IF(Trics!#REF!=Trics!L66,"/","X")))</f>
        <v/>
      </c>
      <c r="R43" s="57" t="str">
        <f>IF(Trics!$C66="","",IF(Trics!$L66="T",R42,IF(Data!$Z53=Trics!$L66,"/","X")))</f>
        <v/>
      </c>
      <c r="S43" s="57" t="str">
        <f>IF(Trics!$C66="","",IF(Trics!$L66="T",S42,IF(Data!$AI53=Trics!$L66,"/","X")))</f>
        <v/>
      </c>
      <c r="U43" s="75" t="str">
        <f>IF(Trics!L65="","",IF(OR(Trics!E65="",Trics!E65="-"),2,3))</f>
        <v/>
      </c>
      <c r="V43" s="75" t="str">
        <f>IF(Trics!L65="","",IF(OR(Trics!H65="",Trics!H65="-"),2,3))</f>
        <v/>
      </c>
      <c r="W43" s="73" t="str">
        <f>IF(Trics!L65="","",IF(AND(U43=2,V43=2),4,IF(AND(U43=3,V43=3),6,IF(AND(U43=2,V43=3),5,IF(AND(U43=3,V43=2),5,"-")))))</f>
        <v/>
      </c>
      <c r="X43" s="73" t="str">
        <f>IF(Trics!L65="","",IF(OR(Trics!I65-Trics!J65=1,Trics!J65-Trics!I65=1),1,IF(OR(Trics!I65-Trics!J65=2,Trics!I65-Trics!J65=3,Trics!J65-Trics!I65=2,Trics!J65-Trics!I65=3),"2, 3","-")))</f>
        <v/>
      </c>
      <c r="Y43" s="72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80" t="str">
        <f>IF(Trics!L65="","",IF(Y43="รอ","-",IF(Trics!L65=Y43,1,0)))</f>
        <v/>
      </c>
    </row>
    <row r="44" spans="1:26" ht="12" customHeight="1">
      <c r="A44" s="81" t="str">
        <f>IF(Trics!L66="","",Trics!L66)</f>
        <v/>
      </c>
      <c r="B44" s="65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7" t="str">
        <f>IF(Trics!$C67="","",IF(Trics!$L67="T",Q43,IF(Trics!#REF!=Trics!L67,"/","X")))</f>
        <v/>
      </c>
      <c r="R44" s="57" t="str">
        <f>IF(Trics!$C67="","",IF(Trics!$L67="T",R43,IF(Data!$Z54=Trics!$L67,"/","X")))</f>
        <v/>
      </c>
      <c r="S44" s="57" t="str">
        <f>IF(Trics!$C67="","",IF(Trics!$L67="T",S43,IF(Data!$AI54=Trics!$L67,"/","X")))</f>
        <v/>
      </c>
      <c r="U44" s="75" t="str">
        <f>IF(Trics!L66="","",IF(OR(Trics!E66="",Trics!E66="-"),2,3))</f>
        <v/>
      </c>
      <c r="V44" s="75" t="str">
        <f>IF(Trics!L66="","",IF(OR(Trics!H66="",Trics!H66="-"),2,3))</f>
        <v/>
      </c>
      <c r="W44" s="73" t="str">
        <f>IF(Trics!L66="","",IF(AND(U44=2,V44=2),4,IF(AND(U44=3,V44=3),6,IF(AND(U44=2,V44=3),5,IF(AND(U44=3,V44=2),5,"-")))))</f>
        <v/>
      </c>
      <c r="X44" s="73" t="str">
        <f>IF(Trics!L66="","",IF(OR(Trics!I66-Trics!J66=1,Trics!J66-Trics!I66=1),1,IF(OR(Trics!I66-Trics!J66=2,Trics!I66-Trics!J66=3,Trics!J66-Trics!I66=2,Trics!J66-Trics!I66=3),"2, 3","-")))</f>
        <v/>
      </c>
      <c r="Y44" s="72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80" t="str">
        <f>IF(Trics!L66="","",IF(Y44="รอ","-",IF(Trics!L66=Y44,1,0)))</f>
        <v/>
      </c>
    </row>
    <row r="45" spans="1:26" ht="12" customHeight="1">
      <c r="A45" s="81" t="str">
        <f>IF(Trics!L67="","",Trics!L67)</f>
        <v/>
      </c>
      <c r="B45" s="65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7" t="str">
        <f>IF(Trics!$C68="","",IF(Trics!$L68="T",Q44,IF(Trics!#REF!=Trics!L68,"/","X")))</f>
        <v/>
      </c>
      <c r="R45" s="57" t="str">
        <f>IF(Trics!$C68="","",IF(Trics!$L68="T",R44,IF(Data!$Z55=Trics!$L68,"/","X")))</f>
        <v/>
      </c>
      <c r="S45" s="57" t="str">
        <f>IF(Trics!$C68="","",IF(Trics!$L68="T",S44,IF(Data!$AI55=Trics!$L68,"/","X")))</f>
        <v/>
      </c>
      <c r="U45" s="75" t="str">
        <f>IF(Trics!L67="","",IF(OR(Trics!E67="",Trics!E67="-"),2,3))</f>
        <v/>
      </c>
      <c r="V45" s="75" t="str">
        <f>IF(Trics!L67="","",IF(OR(Trics!H67="",Trics!H67="-"),2,3))</f>
        <v/>
      </c>
      <c r="W45" s="73" t="str">
        <f>IF(Trics!L67="","",IF(AND(U45=2,V45=2),4,IF(AND(U45=3,V45=3),6,IF(AND(U45=2,V45=3),5,IF(AND(U45=3,V45=2),5,"-")))))</f>
        <v/>
      </c>
      <c r="X45" s="73" t="str">
        <f>IF(Trics!L67="","",IF(OR(Trics!I67-Trics!J67=1,Trics!J67-Trics!I67=1),1,IF(OR(Trics!I67-Trics!J67=2,Trics!I67-Trics!J67=3,Trics!J67-Trics!I67=2,Trics!J67-Trics!I67=3),"2, 3","-")))</f>
        <v/>
      </c>
      <c r="Y45" s="72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80" t="str">
        <f>IF(Trics!L67="","",IF(Y45="รอ","-",IF(Trics!L67=Y45,1,0)))</f>
        <v/>
      </c>
    </row>
    <row r="46" spans="1:26" ht="12" customHeight="1">
      <c r="A46" s="81" t="str">
        <f>IF(Trics!L68="","",Trics!L68)</f>
        <v/>
      </c>
      <c r="B46" s="65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7" t="str">
        <f>IF(Trics!$C69="","",IF(Trics!$L69="T",Q45,IF(Trics!#REF!=Trics!L69,"/","X")))</f>
        <v/>
      </c>
      <c r="R46" s="57" t="str">
        <f>IF(Trics!$C69="","",IF(Trics!$L69="T",R45,IF(Data!$Z56=Trics!$L69,"/","X")))</f>
        <v/>
      </c>
      <c r="S46" s="57" t="str">
        <f>IF(Trics!$C69="","",IF(Trics!$L69="T",S45,IF(Data!$AI56=Trics!$L69,"/","X")))</f>
        <v/>
      </c>
      <c r="U46" s="75" t="str">
        <f>IF(Trics!L68="","",IF(OR(Trics!E68="",Trics!E68="-"),2,3))</f>
        <v/>
      </c>
      <c r="V46" s="75" t="str">
        <f>IF(Trics!L68="","",IF(OR(Trics!H68="",Trics!H68="-"),2,3))</f>
        <v/>
      </c>
      <c r="W46" s="73" t="str">
        <f>IF(Trics!L68="","",IF(AND(U46=2,V46=2),4,IF(AND(U46=3,V46=3),6,IF(AND(U46=2,V46=3),5,IF(AND(U46=3,V46=2),5,"-")))))</f>
        <v/>
      </c>
      <c r="X46" s="73" t="str">
        <f>IF(Trics!L68="","",IF(OR(Trics!I68-Trics!J68=1,Trics!J68-Trics!I68=1),1,IF(OR(Trics!I68-Trics!J68=2,Trics!I68-Trics!J68=3,Trics!J68-Trics!I68=2,Trics!J68-Trics!I68=3),"2, 3","-")))</f>
        <v/>
      </c>
      <c r="Y46" s="72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80" t="str">
        <f>IF(Trics!L68="","",IF(Y46="รอ","-",IF(Trics!L68=Y46,1,0)))</f>
        <v/>
      </c>
    </row>
    <row r="47" spans="1:26" ht="12" customHeight="1">
      <c r="A47" s="81" t="str">
        <f>IF(Trics!L69="","",Trics!L69)</f>
        <v/>
      </c>
      <c r="B47" s="65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7" t="str">
        <f>IF(Trics!$C70="","",IF(Trics!$L70="T",Q46,IF(Trics!#REF!=Trics!L70,"/","X")))</f>
        <v/>
      </c>
      <c r="R47" s="57" t="str">
        <f>IF(Trics!$C70="","",IF(Trics!$L70="T",R46,IF(Data!$Z57=Trics!$L70,"/","X")))</f>
        <v/>
      </c>
      <c r="S47" s="57" t="str">
        <f>IF(Trics!$C70="","",IF(Trics!$L70="T",S46,IF(Data!$AI57=Trics!$L70,"/","X")))</f>
        <v/>
      </c>
      <c r="U47" s="75" t="str">
        <f>IF(Trics!L69="","",IF(OR(Trics!E69="",Trics!E69="-"),2,3))</f>
        <v/>
      </c>
      <c r="V47" s="75" t="str">
        <f>IF(Trics!L69="","",IF(OR(Trics!H69="",Trics!H69="-"),2,3))</f>
        <v/>
      </c>
      <c r="W47" s="73" t="str">
        <f>IF(Trics!L69="","",IF(AND(U47=2,V47=2),4,IF(AND(U47=3,V47=3),6,IF(AND(U47=2,V47=3),5,IF(AND(U47=3,V47=2),5,"-")))))</f>
        <v/>
      </c>
      <c r="X47" s="73" t="str">
        <f>IF(Trics!L69="","",IF(OR(Trics!I69-Trics!J69=1,Trics!J69-Trics!I69=1),1,IF(OR(Trics!I69-Trics!J69=2,Trics!I69-Trics!J69=3,Trics!J69-Trics!I69=2,Trics!J69-Trics!I69=3),"2, 3","-")))</f>
        <v/>
      </c>
      <c r="Y47" s="72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80" t="str">
        <f>IF(Trics!L69="","",IF(Y47="รอ","-",IF(Trics!L69=Y47,1,0)))</f>
        <v/>
      </c>
    </row>
    <row r="48" spans="1:26" ht="12" customHeight="1">
      <c r="A48" s="81" t="str">
        <f>IF(Trics!L70="","",Trics!L70)</f>
        <v/>
      </c>
      <c r="B48" s="65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7" t="str">
        <f>IF(Trics!$C71="","",IF(Trics!$L71="T",Q47,IF(Trics!#REF!=Trics!L71,"/","X")))</f>
        <v/>
      </c>
      <c r="R48" s="57" t="str">
        <f>IF(Trics!$C71="","",IF(Trics!$L71="T",R47,IF(Data!$Z58=Trics!$L71,"/","X")))</f>
        <v/>
      </c>
      <c r="S48" s="57" t="str">
        <f>IF(Trics!$C71="","",IF(Trics!$L71="T",S47,IF(Data!$AI58=Trics!$L71,"/","X")))</f>
        <v/>
      </c>
      <c r="U48" s="75" t="str">
        <f>IF(Trics!L70="","",IF(OR(Trics!E70="",Trics!E70="-"),2,3))</f>
        <v/>
      </c>
      <c r="V48" s="75" t="str">
        <f>IF(Trics!L70="","",IF(OR(Trics!H70="",Trics!H70="-"),2,3))</f>
        <v/>
      </c>
      <c r="W48" s="73" t="str">
        <f>IF(Trics!L70="","",IF(AND(U48=2,V48=2),4,IF(AND(U48=3,V48=3),6,IF(AND(U48=2,V48=3),5,IF(AND(U48=3,V48=2),5,"-")))))</f>
        <v/>
      </c>
      <c r="X48" s="73" t="str">
        <f>IF(Trics!L70="","",IF(OR(Trics!I70-Trics!J70=1,Trics!J70-Trics!I70=1),1,IF(OR(Trics!I70-Trics!J70=2,Trics!I70-Trics!J70=3,Trics!J70-Trics!I70=2,Trics!J70-Trics!I70=3),"2, 3","-")))</f>
        <v/>
      </c>
      <c r="Y48" s="72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80" t="str">
        <f>IF(Trics!L70="","",IF(Y48="รอ","-",IF(Trics!L70=Y48,1,0)))</f>
        <v/>
      </c>
    </row>
    <row r="49" spans="1:26" ht="12" customHeight="1">
      <c r="A49" s="81" t="str">
        <f>IF(Trics!L71="","",Trics!L71)</f>
        <v/>
      </c>
      <c r="B49" s="65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7" t="str">
        <f>IF(Trics!$C72="","",IF(Trics!$L72="T",Q48,IF(Trics!#REF!=Trics!L72,"/","X")))</f>
        <v/>
      </c>
      <c r="R49" s="57" t="str">
        <f>IF(Trics!$C72="","",IF(Trics!$L72="T",R48,IF(Data!$Z59=Trics!$L72,"/","X")))</f>
        <v/>
      </c>
      <c r="S49" s="57" t="str">
        <f>IF(Trics!$C72="","",IF(Trics!$L72="T",S48,IF(Data!$AI59=Trics!$L72,"/","X")))</f>
        <v/>
      </c>
      <c r="U49" s="75" t="str">
        <f>IF(Trics!L71="","",IF(OR(Trics!E71="",Trics!E71="-"),2,3))</f>
        <v/>
      </c>
      <c r="V49" s="75" t="str">
        <f>IF(Trics!L71="","",IF(OR(Trics!H71="",Trics!H71="-"),2,3))</f>
        <v/>
      </c>
      <c r="W49" s="73" t="str">
        <f>IF(Trics!L71="","",IF(AND(U49=2,V49=2),4,IF(AND(U49=3,V49=3),6,IF(AND(U49=2,V49=3),5,IF(AND(U49=3,V49=2),5,"-")))))</f>
        <v/>
      </c>
      <c r="X49" s="73" t="str">
        <f>IF(Trics!L71="","",IF(OR(Trics!I71-Trics!J71=1,Trics!J71-Trics!I71=1),1,IF(OR(Trics!I71-Trics!J71=2,Trics!I71-Trics!J71=3,Trics!J71-Trics!I71=2,Trics!J71-Trics!I71=3),"2, 3","-")))</f>
        <v/>
      </c>
      <c r="Y49" s="72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80" t="str">
        <f>IF(Trics!L71="","",IF(Y49="รอ","-",IF(Trics!L71=Y49,1,0)))</f>
        <v/>
      </c>
    </row>
    <row r="50" spans="1:26" ht="12" customHeight="1">
      <c r="A50" s="81" t="str">
        <f>IF(Trics!L72="","",Trics!L72)</f>
        <v/>
      </c>
      <c r="B50" s="65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7" t="str">
        <f>IF(Trics!$C73="","",IF(Trics!$L73="T",Q49,IF(Trics!#REF!=Trics!L73,"/","X")))</f>
        <v/>
      </c>
      <c r="R50" s="57" t="str">
        <f>IF(Trics!$C73="","",IF(Trics!$L73="T",R49,IF(Data!$Z60=Trics!$L73,"/","X")))</f>
        <v/>
      </c>
      <c r="S50" s="57" t="str">
        <f>IF(Trics!$C73="","",IF(Trics!$L73="T",S49,IF(Data!$AI60=Trics!$L73,"/","X")))</f>
        <v/>
      </c>
      <c r="U50" s="75" t="str">
        <f>IF(Trics!L72="","",IF(OR(Trics!E72="",Trics!E72="-"),2,3))</f>
        <v/>
      </c>
      <c r="V50" s="75" t="str">
        <f>IF(Trics!L72="","",IF(OR(Trics!H72="",Trics!H72="-"),2,3))</f>
        <v/>
      </c>
      <c r="W50" s="73" t="str">
        <f>IF(Trics!L72="","",IF(AND(U50=2,V50=2),4,IF(AND(U50=3,V50=3),6,IF(AND(U50=2,V50=3),5,IF(AND(U50=3,V50=2),5,"-")))))</f>
        <v/>
      </c>
      <c r="X50" s="73" t="str">
        <f>IF(Trics!L72="","",IF(OR(Trics!I72-Trics!J72=1,Trics!J72-Trics!I72=1),1,IF(OR(Trics!I72-Trics!J72=2,Trics!I72-Trics!J72=3,Trics!J72-Trics!I72=2,Trics!J72-Trics!I72=3),"2, 3","-")))</f>
        <v/>
      </c>
      <c r="Y50" s="72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80" t="str">
        <f>IF(Trics!L72="","",IF(Y50="รอ","-",IF(Trics!L72=Y50,1,0)))</f>
        <v/>
      </c>
    </row>
    <row r="51" spans="1:26" ht="12" customHeight="1">
      <c r="A51" s="81" t="str">
        <f>IF(Trics!L73="","",Trics!L73)</f>
        <v/>
      </c>
      <c r="B51" s="65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7" t="str">
        <f>IF(Trics!$C74="","",IF(Trics!$L74="T",Q50,IF(Trics!#REF!=Trics!L74,"/","X")))</f>
        <v/>
      </c>
      <c r="R51" s="57" t="str">
        <f>IF(Trics!$C74="","",IF(Trics!$L74="T",R50,IF(Data!$Z61=Trics!$L74,"/","X")))</f>
        <v/>
      </c>
      <c r="S51" s="57" t="str">
        <f>IF(Trics!$C74="","",IF(Trics!$L74="T",S50,IF(Data!$AI61=Trics!$L74,"/","X")))</f>
        <v/>
      </c>
      <c r="U51" s="75" t="str">
        <f>IF(Trics!L73="","",IF(OR(Trics!E73="",Trics!E73="-"),2,3))</f>
        <v/>
      </c>
      <c r="V51" s="75" t="str">
        <f>IF(Trics!L73="","",IF(OR(Trics!H73="",Trics!H73="-"),2,3))</f>
        <v/>
      </c>
      <c r="W51" s="73" t="str">
        <f>IF(Trics!L73="","",IF(AND(U51=2,V51=2),4,IF(AND(U51=3,V51=3),6,IF(AND(U51=2,V51=3),5,IF(AND(U51=3,V51=2),5,"-")))))</f>
        <v/>
      </c>
      <c r="X51" s="73" t="str">
        <f>IF(Trics!L73="","",IF(OR(Trics!I73-Trics!J73=1,Trics!J73-Trics!I73=1),1,IF(OR(Trics!I73-Trics!J73=2,Trics!I73-Trics!J73=3,Trics!J73-Trics!I73=2,Trics!J73-Trics!I73=3),"2, 3","-")))</f>
        <v/>
      </c>
      <c r="Y51" s="72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80" t="str">
        <f>IF(Trics!L73="","",IF(Y51="รอ","-",IF(Trics!L73=Y51,1,0)))</f>
        <v/>
      </c>
    </row>
    <row r="52" spans="1:26" ht="12" customHeight="1">
      <c r="A52" s="81" t="str">
        <f>IF(Trics!L74="","",Trics!L74)</f>
        <v/>
      </c>
      <c r="B52" s="65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7" t="str">
        <f>IF(Trics!$C75="","",IF(Trics!$L75="T",Q51,IF(Trics!#REF!=Trics!L75,"/","X")))</f>
        <v/>
      </c>
      <c r="R52" s="57" t="str">
        <f>IF(Trics!$C75="","",IF(Trics!$L75="T",R51,IF(Data!$Z62=Trics!$L75,"/","X")))</f>
        <v/>
      </c>
      <c r="S52" s="57" t="str">
        <f>IF(Trics!$C75="","",IF(Trics!$L75="T",S51,IF(Data!$AI62=Trics!$L75,"/","X")))</f>
        <v/>
      </c>
      <c r="U52" s="75" t="str">
        <f>IF(Trics!L74="","",IF(OR(Trics!E74="",Trics!E74="-"),2,3))</f>
        <v/>
      </c>
      <c r="V52" s="75" t="str">
        <f>IF(Trics!L74="","",IF(OR(Trics!H74="",Trics!H74="-"),2,3))</f>
        <v/>
      </c>
      <c r="W52" s="73" t="str">
        <f>IF(Trics!L74="","",IF(AND(U52=2,V52=2),4,IF(AND(U52=3,V52=3),6,IF(AND(U52=2,V52=3),5,IF(AND(U52=3,V52=2),5,"-")))))</f>
        <v/>
      </c>
      <c r="X52" s="73" t="str">
        <f>IF(Trics!L74="","",IF(OR(Trics!I74-Trics!J74=1,Trics!J74-Trics!I74=1),1,IF(OR(Trics!I74-Trics!J74=2,Trics!I74-Trics!J74=3,Trics!J74-Trics!I74=2,Trics!J74-Trics!I74=3),"2, 3","-")))</f>
        <v/>
      </c>
      <c r="Y52" s="72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80" t="str">
        <f>IF(Trics!L74="","",IF(Y52="รอ","-",IF(Trics!L74=Y52,1,0)))</f>
        <v/>
      </c>
    </row>
    <row r="53" spans="1:26" ht="12" customHeight="1">
      <c r="A53" s="81" t="str">
        <f>IF(Trics!L75="","",Trics!L75)</f>
        <v/>
      </c>
      <c r="B53" s="65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7" t="str">
        <f>IF(Trics!$C76="","",IF(Trics!$L76="T",Q52,IF(Trics!#REF!=Trics!L76,"/","X")))</f>
        <v/>
      </c>
      <c r="R53" s="57" t="str">
        <f>IF(Trics!$C76="","",IF(Trics!$L76="T",R52,IF(Trics!$CD69=Trics!$L76,"/","X")))</f>
        <v/>
      </c>
      <c r="S53" s="57" t="str">
        <f>IF(Trics!$C76="","",IF(Trics!$L76="T",S52,IF(Trics!$CG69=Trics!$L76,"/","X")))</f>
        <v/>
      </c>
      <c r="U53" s="75" t="str">
        <f>IF(Trics!L75="","",IF(OR(Trics!E75="",Trics!E75="-"),2,3))</f>
        <v/>
      </c>
      <c r="V53" s="75" t="str">
        <f>IF(Trics!L75="","",IF(OR(Trics!H75="",Trics!H75="-"),2,3))</f>
        <v/>
      </c>
      <c r="W53" s="73" t="str">
        <f>IF(Trics!L75="","",IF(AND(U53=2,V53=2),4,IF(AND(U53=3,V53=3),6,IF(AND(U53=2,V53=3),5,IF(AND(U53=3,V53=2),5,"-")))))</f>
        <v/>
      </c>
      <c r="X53" s="73" t="str">
        <f>IF(Trics!L75="","",IF(OR(Trics!I75-Trics!J75=1,Trics!J75-Trics!I75=1),1,IF(OR(Trics!I75-Trics!J75=2,Trics!I75-Trics!J75=3,Trics!J75-Trics!I75=2,Trics!J75-Trics!I75=3),"2, 3","-")))</f>
        <v/>
      </c>
      <c r="Y53" s="72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80" t="str">
        <f>IF(Trics!L75="","",IF(Y53="รอ","-",IF(Trics!L75=Y53,1,0)))</f>
        <v/>
      </c>
    </row>
    <row r="54" spans="1:26" ht="12" customHeight="1">
      <c r="A54" s="81" t="str">
        <f>IF(Trics!L76="","",Trics!L76)</f>
        <v/>
      </c>
      <c r="B54" s="65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7" t="str">
        <f>IF(Trics!$C77="","",IF(Trics!$L77="T",Q53,IF(Trics!CA69=Trics!L77,"/","X")))</f>
        <v/>
      </c>
      <c r="R54" s="57" t="str">
        <f>IF(Trics!$C77="","",IF(Trics!$L77="T",R53,IF(Trics!#REF!=Trics!$L77,"/","X")))</f>
        <v/>
      </c>
      <c r="S54" s="57" t="str">
        <f>IF(Trics!$C77="","",IF(Trics!$L77="T",S53,IF(Trics!#REF!=Trics!$L77,"/","X")))</f>
        <v/>
      </c>
      <c r="U54" s="75" t="str">
        <f>IF(Trics!L76="","",IF(OR(Trics!E76="",Trics!E76="-"),2,3))</f>
        <v/>
      </c>
      <c r="V54" s="75" t="str">
        <f>IF(Trics!L76="","",IF(OR(Trics!H76="",Trics!H76="-"),2,3))</f>
        <v/>
      </c>
      <c r="W54" s="73" t="str">
        <f>IF(Trics!L76="","",IF(AND(U54=2,V54=2),4,IF(AND(U54=3,V54=3),6,IF(AND(U54=2,V54=3),5,IF(AND(U54=3,V54=2),5,"-")))))</f>
        <v/>
      </c>
      <c r="X54" s="73" t="str">
        <f>IF(Trics!L76="","",IF(OR(Trics!I76-Trics!J76=1,Trics!J76-Trics!I76=1),1,IF(OR(Trics!I76-Trics!J76=2,Trics!I76-Trics!J76=3,Trics!J76-Trics!I76=2,Trics!J76-Trics!I76=3),"2, 3","-")))</f>
        <v/>
      </c>
      <c r="Y54" s="72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80" t="str">
        <f>IF(Trics!L76="","",IF(Y54="รอ","-",IF(Trics!L76=Y54,1,0)))</f>
        <v/>
      </c>
    </row>
    <row r="55" spans="1:26" ht="12" customHeight="1">
      <c r="A55" s="81" t="str">
        <f>IF(Trics!L77="","",Trics!L77)</f>
        <v/>
      </c>
      <c r="B55" s="65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7" t="str">
        <f>IF(Trics!$C78="","",IF(Trics!$L78="T",Q54,IF(Trics!CA70=Trics!L78,"/","X")))</f>
        <v/>
      </c>
      <c r="R55" s="57" t="str">
        <f>IF(Trics!$C78="","",IF(Trics!$L78="T",R54,IF(Trics!$CD70=Trics!$L78,"/","X")))</f>
        <v/>
      </c>
      <c r="S55" s="57" t="str">
        <f>IF(Trics!$C78="","",IF(Trics!$L78="T",S54,IF(Trics!$CG70=Trics!$L78,"/","X")))</f>
        <v/>
      </c>
      <c r="U55" s="75" t="str">
        <f>IF(Trics!L77="","",IF(OR(Trics!E77="",Trics!E77="-"),2,3))</f>
        <v/>
      </c>
      <c r="V55" s="75" t="str">
        <f>IF(Trics!L77="","",IF(OR(Trics!H77="",Trics!H77="-"),2,3))</f>
        <v/>
      </c>
      <c r="W55" s="73" t="str">
        <f>IF(Trics!L77="","",IF(AND(U55=2,V55=2),4,IF(AND(U55=3,V55=3),6,IF(AND(U55=2,V55=3),5,IF(AND(U55=3,V55=2),5,"-")))))</f>
        <v/>
      </c>
      <c r="X55" s="73" t="str">
        <f>IF(Trics!L77="","",IF(OR(Trics!I77-Trics!J77=1,Trics!J77-Trics!I77=1),1,IF(OR(Trics!I77-Trics!J77=2,Trics!I77-Trics!J77=3,Trics!J77-Trics!I77=2,Trics!J77-Trics!I77=3),"2, 3","-")))</f>
        <v/>
      </c>
      <c r="Y55" s="72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80" t="str">
        <f>IF(Trics!L77="","",IF(Y55="รอ","-",IF(Trics!L77=Y55,1,0)))</f>
        <v/>
      </c>
    </row>
    <row r="56" spans="1:26" ht="12" customHeight="1">
      <c r="A56" s="81" t="str">
        <f>IF(Trics!L78="","",Trics!L78)</f>
        <v/>
      </c>
      <c r="B56" s="65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7" t="str">
        <f>IF(Trics!$C79="","",IF(Trics!$L79="T",Q55,IF(Trics!CA71=Trics!L79,"/","X")))</f>
        <v/>
      </c>
      <c r="R56" s="57" t="str">
        <f>IF(Trics!$C79="","",IF(Trics!$L79="T",R55,IF(Trics!$CD71=Trics!$L79,"/","X")))</f>
        <v/>
      </c>
      <c r="S56" s="57" t="str">
        <f>IF(Trics!$C79="","",IF(Trics!$L79="T",S55,IF(Trics!$CG71=Trics!$L79,"/","X")))</f>
        <v/>
      </c>
      <c r="U56" s="75" t="str">
        <f>IF(Trics!L78="","",IF(OR(Trics!E78="",Trics!E78="-"),2,3))</f>
        <v/>
      </c>
      <c r="V56" s="75" t="str">
        <f>IF(Trics!L78="","",IF(OR(Trics!H78="",Trics!H78="-"),2,3))</f>
        <v/>
      </c>
      <c r="W56" s="73" t="str">
        <f>IF(Trics!L78="","",IF(AND(U56=2,V56=2),4,IF(AND(U56=3,V56=3),6,IF(AND(U56=2,V56=3),5,IF(AND(U56=3,V56=2),5,"-")))))</f>
        <v/>
      </c>
      <c r="X56" s="73" t="str">
        <f>IF(Trics!L78="","",IF(OR(Trics!I78-Trics!J78=1,Trics!J78-Trics!I78=1),1,IF(OR(Trics!I78-Trics!J78=2,Trics!I78-Trics!J78=3,Trics!J78-Trics!I78=2,Trics!J78-Trics!I78=3),"2, 3","-")))</f>
        <v/>
      </c>
      <c r="Y56" s="72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80" t="str">
        <f>IF(Trics!L78="","",IF(Y56="รอ","-",IF(Trics!L78=Y56,1,0)))</f>
        <v/>
      </c>
    </row>
    <row r="57" spans="1:26" ht="12" customHeight="1">
      <c r="A57" s="81" t="str">
        <f>IF(Trics!L79="","",Trics!L79)</f>
        <v/>
      </c>
      <c r="B57" s="65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7" t="str">
        <f>IF(Trics!$C80="","",IF(Trics!$L80="T",Q56,IF(Trics!CA72=Trics!L80,"/","X")))</f>
        <v/>
      </c>
      <c r="R57" s="57" t="str">
        <f>IF(Trics!$C80="","",IF(Trics!$L80="T",R56,IF(Trics!$CD72=Trics!$L80,"/","X")))</f>
        <v/>
      </c>
      <c r="S57" s="57" t="str">
        <f>IF(Trics!$C80="","",IF(Trics!$L80="T",S56,IF(Trics!$CG72=Trics!$L80,"/","X")))</f>
        <v/>
      </c>
      <c r="U57" s="75" t="str">
        <f>IF(Trics!L79="","",IF(OR(Trics!E79="",Trics!E79="-"),2,3))</f>
        <v/>
      </c>
      <c r="V57" s="75" t="str">
        <f>IF(Trics!L79="","",IF(OR(Trics!H79="",Trics!H79="-"),2,3))</f>
        <v/>
      </c>
      <c r="W57" s="73" t="str">
        <f>IF(Trics!L79="","",IF(AND(U57=2,V57=2),4,IF(AND(U57=3,V57=3),6,IF(AND(U57=2,V57=3),5,IF(AND(U57=3,V57=2),5,"-")))))</f>
        <v/>
      </c>
      <c r="X57" s="73" t="str">
        <f>IF(Trics!L79="","",IF(OR(Trics!I79-Trics!J79=1,Trics!J79-Trics!I79=1),1,IF(OR(Trics!I79-Trics!J79=2,Trics!I79-Trics!J79=3,Trics!J79-Trics!I79=2,Trics!J79-Trics!I79=3),"2, 3","-")))</f>
        <v/>
      </c>
      <c r="Y57" s="72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80" t="str">
        <f>IF(Trics!L79="","",IF(Y57="รอ","-",IF(Trics!L79=Y57,1,0)))</f>
        <v/>
      </c>
    </row>
    <row r="58" spans="1:26" ht="12" customHeight="1">
      <c r="A58" s="81" t="str">
        <f>IF(Trics!L80="","",Trics!L80)</f>
        <v/>
      </c>
      <c r="B58" s="65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7" t="str">
        <f>IF(Trics!$C81="","",IF(Trics!$L81="T",Q57,IF(Trics!CA73=Trics!L81,"/","X")))</f>
        <v/>
      </c>
      <c r="R58" s="57" t="str">
        <f>IF(Trics!$C81="","",IF(Trics!$L81="T",R57,IF(Trics!$CD73=Trics!$L81,"/","X")))</f>
        <v/>
      </c>
      <c r="S58" s="57" t="str">
        <f>IF(Trics!$C81="","",IF(Trics!$L81="T",S57,IF(Trics!$CG73=Trics!$L81,"/","X")))</f>
        <v/>
      </c>
      <c r="U58" s="75" t="str">
        <f>IF(Trics!L80="","",IF(OR(Trics!E80="",Trics!E80="-"),2,3))</f>
        <v/>
      </c>
      <c r="V58" s="75" t="str">
        <f>IF(Trics!L80="","",IF(OR(Trics!H80="",Trics!H80="-"),2,3))</f>
        <v/>
      </c>
      <c r="W58" s="73" t="str">
        <f>IF(Trics!L80="","",IF(AND(U58=2,V58=2),4,IF(AND(U58=3,V58=3),6,IF(AND(U58=2,V58=3),5,IF(AND(U58=3,V58=2),5,"-")))))</f>
        <v/>
      </c>
      <c r="X58" s="73" t="str">
        <f>IF(Trics!L80="","",IF(OR(Trics!I80-Trics!J80=1,Trics!J80-Trics!I80=1),1,IF(OR(Trics!I80-Trics!J80=2,Trics!I80-Trics!J80=3,Trics!J80-Trics!I80=2,Trics!J80-Trics!I80=3),"2, 3","-")))</f>
        <v/>
      </c>
      <c r="Y58" s="72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80" t="str">
        <f>IF(Trics!L80="","",IF(Y58="รอ","-",IF(Trics!L80=Y58,1,0)))</f>
        <v/>
      </c>
    </row>
    <row r="59" spans="1:26" ht="12" customHeight="1">
      <c r="A59" s="81" t="str">
        <f>IF(Trics!L81="","",Trics!L81)</f>
        <v/>
      </c>
      <c r="B59" s="65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7" t="str">
        <f>IF(Trics!$C82="","",IF(Trics!$L82="T",Q58,IF(Trics!CA74=Trics!L82,"/","X")))</f>
        <v/>
      </c>
      <c r="R59" s="57" t="str">
        <f>IF(Trics!$C82="","",IF(Trics!$L82="T",R58,IF(Trics!$CD74=Trics!$L82,"/","X")))</f>
        <v/>
      </c>
      <c r="S59" s="57" t="str">
        <f>IF(Trics!$C82="","",IF(Trics!$L82="T",S58,IF(Trics!$CG74=Trics!$L82,"/","X")))</f>
        <v/>
      </c>
      <c r="U59" s="75" t="str">
        <f>IF(Trics!L81="","",IF(OR(Trics!E81="",Trics!E81="-"),2,3))</f>
        <v/>
      </c>
      <c r="V59" s="75" t="str">
        <f>IF(Trics!L81="","",IF(OR(Trics!H81="",Trics!H81="-"),2,3))</f>
        <v/>
      </c>
      <c r="W59" s="73" t="str">
        <f>IF(Trics!L81="","",IF(AND(U59=2,V59=2),4,IF(AND(U59=3,V59=3),6,IF(AND(U59=2,V59=3),5,IF(AND(U59=3,V59=2),5,"-")))))</f>
        <v/>
      </c>
      <c r="X59" s="73" t="str">
        <f>IF(Trics!L81="","",IF(OR(Trics!I81-Trics!J81=1,Trics!J81-Trics!I81=1),1,IF(OR(Trics!I81-Trics!J81=2,Trics!I81-Trics!J81=3,Trics!J81-Trics!I81=2,Trics!J81-Trics!I81=3),"2, 3","-")))</f>
        <v/>
      </c>
      <c r="Y59" s="72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80" t="str">
        <f>IF(Trics!L81="","",IF(Y59="รอ","-",IF(Trics!L81=Y59,1,0)))</f>
        <v/>
      </c>
    </row>
    <row r="60" spans="1:26" ht="12" customHeight="1">
      <c r="A60" s="81" t="str">
        <f>IF(Trics!L82="","",Trics!L82)</f>
        <v/>
      </c>
      <c r="B60" s="65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7" t="str">
        <f>IF(Trics!$C83="","",IF(Trics!$L83="T",Q59,IF(Trics!CA75=Trics!L83,"/","X")))</f>
        <v/>
      </c>
      <c r="R60" s="57" t="str">
        <f>IF(Trics!$C83="","",IF(Trics!$L83="T",R59,IF(Trics!$CD75=Trics!$L83,"/","X")))</f>
        <v/>
      </c>
      <c r="S60" s="57" t="str">
        <f>IF(Trics!$C83="","",IF(Trics!$L83="T",S59,IF(Trics!$CG75=Trics!$L83,"/","X")))</f>
        <v/>
      </c>
      <c r="U60" s="75" t="str">
        <f>IF(Trics!L82="","",IF(OR(Trics!E82="",Trics!E82="-"),2,3))</f>
        <v/>
      </c>
      <c r="V60" s="75" t="str">
        <f>IF(Trics!L82="","",IF(OR(Trics!H82="",Trics!H82="-"),2,3))</f>
        <v/>
      </c>
      <c r="W60" s="73" t="str">
        <f>IF(Trics!L82="","",IF(AND(U60=2,V60=2),4,IF(AND(U60=3,V60=3),6,IF(AND(U60=2,V60=3),5,IF(AND(U60=3,V60=2),5,"-")))))</f>
        <v/>
      </c>
      <c r="X60" s="73" t="str">
        <f>IF(Trics!L82="","",IF(OR(Trics!I82-Trics!J82=1,Trics!J82-Trics!I82=1),1,IF(OR(Trics!I82-Trics!J82=2,Trics!I82-Trics!J82=3,Trics!J82-Trics!I82=2,Trics!J82-Trics!I82=3),"2, 3","-")))</f>
        <v/>
      </c>
      <c r="Y60" s="72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80" t="str">
        <f>IF(Trics!L82="","",IF(Y60="รอ","-",IF(Trics!L82=Y60,1,0)))</f>
        <v/>
      </c>
    </row>
    <row r="61" spans="1:26" ht="12" customHeight="1">
      <c r="A61" s="81" t="str">
        <f>IF(Trics!L83="","",Trics!L83)</f>
        <v/>
      </c>
      <c r="B61" s="65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7" t="str">
        <f>IF(Trics!$C84="","",IF(Trics!$L84="T",Q60,IF(Trics!CA76=Trics!L84,"/","X")))</f>
        <v/>
      </c>
      <c r="R61" s="57" t="str">
        <f>IF(Trics!$C84="","",IF(Trics!$L84="T",R60,IF(Trics!$CD76=Trics!$L84,"/","X")))</f>
        <v/>
      </c>
      <c r="S61" s="57" t="str">
        <f>IF(Trics!$C84="","",IF(Trics!$L84="T",S60,IF(Trics!$CG76=Trics!$L84,"/","X")))</f>
        <v/>
      </c>
      <c r="U61" s="75" t="str">
        <f>IF(Trics!L83="","",IF(OR(Trics!E83="",Trics!E83="-"),2,3))</f>
        <v/>
      </c>
      <c r="V61" s="75" t="str">
        <f>IF(Trics!L83="","",IF(OR(Trics!H83="",Trics!H83="-"),2,3))</f>
        <v/>
      </c>
      <c r="W61" s="73" t="str">
        <f>IF(Trics!L83="","",IF(AND(U61=2,V61=2),4,IF(AND(U61=3,V61=3),6,IF(AND(U61=2,V61=3),5,IF(AND(U61=3,V61=2),5,"-")))))</f>
        <v/>
      </c>
      <c r="X61" s="73" t="str">
        <f>IF(Trics!L83="","",IF(OR(Trics!I83-Trics!J83=1,Trics!J83-Trics!I83=1),1,IF(OR(Trics!I83-Trics!J83=2,Trics!I83-Trics!J83=3,Trics!J83-Trics!I83=2,Trics!J83-Trics!I83=3),"2, 3","-")))</f>
        <v/>
      </c>
      <c r="Y61" s="72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80" t="str">
        <f>IF(Trics!L83="","",IF(Y61="รอ","-",IF(Trics!L83=Y61,1,0)))</f>
        <v/>
      </c>
    </row>
    <row r="62" spans="1:26" ht="12" customHeight="1">
      <c r="A62" s="81" t="str">
        <f>IF(Trics!L84="","",Trics!L84)</f>
        <v/>
      </c>
      <c r="B62" s="65" t="s">
        <v>81</v>
      </c>
      <c r="C62" s="66" t="str">
        <f>IFERROR(RANK(Trics!C83,Trics!$C83:'Trics'!$H83,0)+0.1,"")</f>
        <v/>
      </c>
      <c r="D62" s="66" t="str">
        <f>IFERROR(RANK(Trics!D83,Trics!$C83:'Trics'!$H83,0)+0.3,"")</f>
        <v/>
      </c>
      <c r="E62" s="66" t="str">
        <f>IFERROR(RANK(Trics!E83,Trics!$C83:'Trics'!$H83,0)+0.5,"")</f>
        <v/>
      </c>
      <c r="F62" s="66" t="str">
        <f>IFERROR(RANK(Trics!F83,Trics!$C83:'Trics'!$H83,0)+0.2,"")</f>
        <v/>
      </c>
      <c r="G62" s="66" t="str">
        <f>IFERROR(RANK(Trics!G83,Trics!$C83:'Trics'!$H83,0)+0.4,"")</f>
        <v/>
      </c>
      <c r="H62" s="66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7" t="str">
        <f>IF(Trics!$C85="","",IF(Trics!$L85="T",Q61,IF(Trics!N85=Trics!L85,"/","X")))</f>
        <v/>
      </c>
      <c r="R62" s="57" t="str">
        <f>IF(Trics!$C85="","",IF(Trics!$L85="T",R61,IF(Trics!$Q85=Trics!$L85,"/","X")))</f>
        <v/>
      </c>
      <c r="S62" s="57" t="str">
        <f>IF(Trics!$C85="","",IF(Trics!$L85="T",S61,IF(Trics!$T85=Trics!$L85,"/","X")))</f>
        <v/>
      </c>
      <c r="U62" s="75" t="str">
        <f>IF(Trics!L84="","",IF(OR(Trics!E84="",Trics!E84="-"),2,3))</f>
        <v/>
      </c>
      <c r="V62" s="75" t="str">
        <f>IF(Trics!L84="","",IF(OR(Trics!H84="",Trics!H84="-"),2,3))</f>
        <v/>
      </c>
      <c r="W62" s="73" t="str">
        <f>IF(Trics!L84="","",IF(AND(U62=2,V62=2),4,IF(AND(U62=3,V62=3),6,IF(AND(U62=2,V62=3),5,IF(AND(U62=3,V62=2),5,"-")))))</f>
        <v/>
      </c>
      <c r="X62" s="73" t="str">
        <f>IF(Trics!L84="","",IF(OR(Trics!I84-Trics!J84=1,Trics!J84-Trics!I84=1),1,IF(OR(Trics!I84-Trics!J84=2,Trics!I84-Trics!J84=3,Trics!J84-Trics!I84=2,Trics!J84-Trics!I84=3),"2, 3","-")))</f>
        <v/>
      </c>
      <c r="Y62" s="72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80" t="str">
        <f>IF(Trics!L84="","",IF(Y62="รอ","-",IF(Trics!L84=Y62,1,0)))</f>
        <v/>
      </c>
    </row>
    <row r="63" spans="1:26" ht="12" customHeight="1">
      <c r="A63" s="81" t="str">
        <f>IF(Trics!L85="","",Trics!L85)</f>
        <v/>
      </c>
      <c r="B63" s="65" t="s">
        <v>82</v>
      </c>
      <c r="C63" s="66" t="str">
        <f>IFERROR(RANK(Trics!C84,Trics!$C84:'Trics'!$H84,0)+0.1,"")</f>
        <v/>
      </c>
      <c r="D63" s="66" t="str">
        <f>IFERROR(RANK(Trics!D84,Trics!$C84:'Trics'!$H84,0)+0.3,"")</f>
        <v/>
      </c>
      <c r="E63" s="66" t="str">
        <f>IFERROR(RANK(Trics!E84,Trics!$C84:'Trics'!$H84,0)+0.5,"")</f>
        <v/>
      </c>
      <c r="F63" s="66" t="str">
        <f>IFERROR(RANK(Trics!F84,Trics!$C84:'Trics'!$H84,0)+0.2,"")</f>
        <v/>
      </c>
      <c r="G63" s="66" t="str">
        <f>IFERROR(RANK(Trics!G84,Trics!$C84:'Trics'!$H84,0)+0.4,"")</f>
        <v/>
      </c>
      <c r="H63" s="66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7" t="e">
        <f>IF(Trics!#REF!="","",IF(Trics!#REF!="T",Q62,IF(Trics!#REF!=Trics!#REF!,"/","X")))</f>
        <v>#REF!</v>
      </c>
      <c r="R63" s="57" t="e">
        <f>IF(Trics!#REF!="","",IF(Trics!#REF!="T",R62,IF(Trics!#REF!=Trics!#REF!,"/","X")))</f>
        <v>#REF!</v>
      </c>
      <c r="S63" s="57" t="e">
        <f>IF(Trics!#REF!="","",IF(Trics!#REF!="T",S62,IF(Trics!#REF!=Trics!#REF!,"/","X")))</f>
        <v>#REF!</v>
      </c>
      <c r="U63" s="75" t="str">
        <f>IF(Trics!L85="","",IF(OR(Trics!E85="",Trics!E85="-"),2,3))</f>
        <v/>
      </c>
      <c r="V63" s="75" t="str">
        <f>IF(Trics!L85="","",IF(OR(Trics!H85="",Trics!H85="-"),2,3))</f>
        <v/>
      </c>
      <c r="W63" s="73" t="str">
        <f>IF(Trics!L85="","",IF(AND(U63=2,V63=2),4,IF(AND(U63=3,V63=3),6,IF(AND(U63=2,V63=3),5,IF(AND(U63=3,V63=2),5,"-")))))</f>
        <v/>
      </c>
      <c r="X63" s="73" t="str">
        <f>IF(Trics!L85="","",IF(OR(Trics!I85-Trics!J85=1,Trics!J85-Trics!I85=1),1,IF(OR(Trics!I85-Trics!J85=2,Trics!I85-Trics!J85=3,Trics!J85-Trics!I85=2,Trics!J85-Trics!I85=3),"2, 3","-")))</f>
        <v/>
      </c>
      <c r="Y63" s="83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80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1" t="s">
        <v>8</v>
      </c>
      <c r="C75" s="112"/>
      <c r="D75" s="112"/>
      <c r="E75" s="112"/>
      <c r="F75" s="112"/>
      <c r="G75" s="112"/>
      <c r="H75" s="113"/>
      <c r="I75" s="114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T50" sqref="T50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15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14.25" customHeight="1" thickTop="1">
      <c r="A2" s="48">
        <v>2</v>
      </c>
      <c r="B2" s="120">
        <v>0</v>
      </c>
      <c r="C2" s="121"/>
      <c r="D2" s="120"/>
      <c r="E2" s="121"/>
      <c r="F2" s="120"/>
      <c r="G2" s="121"/>
      <c r="H2" s="48">
        <v>2</v>
      </c>
      <c r="I2" s="161"/>
      <c r="J2" s="161"/>
      <c r="K2" s="161"/>
      <c r="L2" s="161"/>
      <c r="M2" s="161"/>
      <c r="N2" s="161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10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14.25" customHeight="1">
      <c r="A3" s="48">
        <v>2</v>
      </c>
      <c r="B3" s="122"/>
      <c r="C3" s="123"/>
      <c r="D3" s="122"/>
      <c r="E3" s="123"/>
      <c r="F3" s="122"/>
      <c r="G3" s="123"/>
      <c r="H3" s="48">
        <v>2</v>
      </c>
      <c r="I3" s="162"/>
      <c r="J3" s="162"/>
      <c r="K3" s="162"/>
      <c r="L3" s="162"/>
      <c r="M3" s="162"/>
      <c r="N3" s="162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09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17.25" customHeight="1">
      <c r="A4" s="47"/>
      <c r="B4" s="122"/>
      <c r="C4" s="123"/>
      <c r="D4" s="122"/>
      <c r="E4" s="123"/>
      <c r="F4" s="122"/>
      <c r="G4" s="123"/>
      <c r="H4" s="48">
        <v>2</v>
      </c>
      <c r="I4" s="162"/>
      <c r="J4" s="162"/>
      <c r="K4" s="162"/>
      <c r="L4" s="162"/>
      <c r="M4" s="162"/>
      <c r="N4" s="162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09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6"/>
    </row>
    <row r="5" spans="1:55" ht="17.25" customHeight="1">
      <c r="A5" s="47"/>
      <c r="B5" s="122"/>
      <c r="C5" s="123"/>
      <c r="D5" s="122"/>
      <c r="E5" s="123"/>
      <c r="F5" s="122"/>
      <c r="G5" s="123"/>
      <c r="H5" s="48">
        <v>2</v>
      </c>
      <c r="I5" s="162"/>
      <c r="J5" s="162"/>
      <c r="K5" s="162"/>
      <c r="L5" s="162"/>
      <c r="M5" s="162"/>
      <c r="N5" s="162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07" t="s">
        <v>95</v>
      </c>
    </row>
    <row r="6" spans="1:55" ht="17.25" customHeight="1" thickBot="1">
      <c r="A6" s="47"/>
      <c r="B6" s="124"/>
      <c r="C6" s="125"/>
      <c r="D6" s="124"/>
      <c r="E6" s="125"/>
      <c r="F6" s="124"/>
      <c r="G6" s="125"/>
      <c r="H6" s="48">
        <v>2</v>
      </c>
      <c r="I6" s="163"/>
      <c r="J6" s="163"/>
      <c r="K6" s="163"/>
      <c r="L6" s="163"/>
      <c r="M6" s="163"/>
      <c r="N6" s="163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08" t="s">
        <v>22</v>
      </c>
    </row>
    <row r="7" spans="1:55" ht="17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08"/>
    </row>
    <row r="8" spans="1:55" ht="17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08"/>
    </row>
    <row r="9" spans="1:55" ht="17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N9" s="108"/>
    </row>
    <row r="10" spans="1:55" ht="17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N10" s="108"/>
    </row>
    <row r="11" spans="1:55" ht="17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N11" s="108"/>
    </row>
    <row r="12" spans="1:55" ht="17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N12" s="108"/>
    </row>
    <row r="13" spans="1:55" ht="17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N13" s="108"/>
    </row>
    <row r="14" spans="1:55" ht="17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N14" s="108"/>
    </row>
    <row r="15" spans="1:55" ht="17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  <c r="AN15" s="108"/>
    </row>
    <row r="16" spans="1:55" ht="17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  <c r="AN16" s="108"/>
      <c r="AQ16" s="160"/>
      <c r="AR16" s="160"/>
      <c r="AS16" s="160"/>
    </row>
    <row r="17" spans="1:45" ht="17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  <c r="AN17" s="108"/>
      <c r="AQ17" s="160"/>
      <c r="AR17" s="160"/>
      <c r="AS17" s="160"/>
    </row>
    <row r="18" spans="1:45" ht="17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  <c r="AN18" s="108"/>
      <c r="AQ18" s="160"/>
      <c r="AR18" s="160"/>
      <c r="AS18" s="160"/>
    </row>
    <row r="19" spans="1:45" ht="17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  <c r="AN19" s="108"/>
    </row>
    <row r="20" spans="1:45" ht="17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  <c r="AN20" s="108"/>
    </row>
    <row r="21" spans="1:45" ht="17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N21" s="108"/>
    </row>
    <row r="22" spans="1:45" ht="17.25" customHeight="1">
      <c r="A22" s="47"/>
      <c r="B22" s="69"/>
      <c r="C22" s="129" t="s">
        <v>91</v>
      </c>
      <c r="D22" s="130"/>
      <c r="E22" s="137">
        <f>COUNTIFS(L25:L84,"P")</f>
        <v>0</v>
      </c>
      <c r="F22" s="133" t="s">
        <v>92</v>
      </c>
      <c r="G22" s="134"/>
      <c r="H22" s="139">
        <f>COUNTIFS(L25:L84,"B")</f>
        <v>0</v>
      </c>
      <c r="I22" s="148" t="s">
        <v>88</v>
      </c>
      <c r="J22" s="149"/>
      <c r="K22" s="150"/>
      <c r="L22" s="146" t="str">
        <f>IFERROR(LOOKUP(2,1/(L25:L84&lt;&gt;""),L25:L84),"")</f>
        <v>T</v>
      </c>
      <c r="M22" s="3"/>
      <c r="N22" s="154" t="s">
        <v>94</v>
      </c>
      <c r="O22" s="155"/>
      <c r="P22" s="155"/>
      <c r="Q22" s="155"/>
      <c r="R22" s="155"/>
      <c r="S22" s="155"/>
      <c r="T22" s="155"/>
      <c r="U22" s="156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N22" s="108"/>
    </row>
    <row r="23" spans="1:45" ht="17.25" customHeight="1">
      <c r="A23" s="47"/>
      <c r="B23" s="69"/>
      <c r="C23" s="131"/>
      <c r="D23" s="132"/>
      <c r="E23" s="138"/>
      <c r="F23" s="135"/>
      <c r="G23" s="136"/>
      <c r="H23" s="140"/>
      <c r="I23" s="151"/>
      <c r="J23" s="152"/>
      <c r="K23" s="153"/>
      <c r="L23" s="147"/>
      <c r="M23" s="3"/>
      <c r="N23" s="157"/>
      <c r="O23" s="158"/>
      <c r="P23" s="158"/>
      <c r="Q23" s="158"/>
      <c r="R23" s="158"/>
      <c r="S23" s="158"/>
      <c r="T23" s="158"/>
      <c r="U23" s="159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08"/>
    </row>
    <row r="24" spans="1:45" ht="17.25" customHeight="1">
      <c r="A24" s="47"/>
      <c r="B24" s="71" t="s">
        <v>15</v>
      </c>
      <c r="C24" s="70" t="s">
        <v>97</v>
      </c>
      <c r="D24" s="59" t="s">
        <v>98</v>
      </c>
      <c r="E24" s="59" t="s">
        <v>99</v>
      </c>
      <c r="F24" s="60" t="s">
        <v>100</v>
      </c>
      <c r="G24" s="60" t="s">
        <v>101</v>
      </c>
      <c r="H24" s="60" t="s">
        <v>102</v>
      </c>
      <c r="I24" s="61" t="s">
        <v>16</v>
      </c>
      <c r="J24" s="61" t="s">
        <v>17</v>
      </c>
      <c r="K24" s="61" t="s">
        <v>21</v>
      </c>
      <c r="L24" s="62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08"/>
    </row>
    <row r="25" spans="1:45" ht="17.25" customHeight="1">
      <c r="A25" s="47"/>
      <c r="B25" s="56">
        <v>1</v>
      </c>
      <c r="C25" s="63">
        <v>0</v>
      </c>
      <c r="D25" s="63">
        <v>1</v>
      </c>
      <c r="E25" s="63">
        <v>5</v>
      </c>
      <c r="F25" s="64">
        <v>3</v>
      </c>
      <c r="G25" s="64">
        <v>1</v>
      </c>
      <c r="H25" s="64">
        <v>4</v>
      </c>
      <c r="I25" s="58"/>
      <c r="J25" s="58"/>
      <c r="K25" s="58">
        <f t="shared" ref="K25:K56" si="0">IF(C25="","",SUM(C25:H25))</f>
        <v>14</v>
      </c>
      <c r="L25" s="106" t="str">
        <f>IF(C25="","",IF(I25=J25,"T",IF(I25&gt;J25,"B","R")))</f>
        <v>T</v>
      </c>
      <c r="M25" s="3"/>
      <c r="N25" s="128" t="str">
        <f>IFERROR(LOOKUP(2,1/(L&lt;&gt;""),L),"")</f>
        <v>T</v>
      </c>
      <c r="O25" s="128"/>
      <c r="P25" s="128"/>
      <c r="Q25" s="128"/>
      <c r="R25" s="128"/>
      <c r="S25" s="128"/>
      <c r="T25" s="128"/>
      <c r="U25" s="128"/>
      <c r="V25" s="128"/>
      <c r="W25" s="3"/>
      <c r="X25" s="141" t="s">
        <v>87</v>
      </c>
      <c r="Y25" s="142" t="s">
        <v>91</v>
      </c>
      <c r="Z25" s="142"/>
      <c r="AA25" s="143">
        <f>IFERROR(IF(L25="","",(COUNTIF(L,"B"))),"")</f>
        <v>0</v>
      </c>
      <c r="AB25" s="126" t="str">
        <f>IFERROR(IF(L25="","",(AA25/X27)),"")</f>
        <v/>
      </c>
      <c r="AC25" s="127"/>
      <c r="AD25" s="3"/>
      <c r="AE25" s="3"/>
      <c r="AF25" s="3"/>
      <c r="AG25" s="3"/>
      <c r="AH25" s="3"/>
      <c r="AI25" s="3"/>
      <c r="AJ25" s="3"/>
      <c r="AK25" s="3"/>
      <c r="AL25" s="3"/>
      <c r="AN25" s="108"/>
    </row>
    <row r="26" spans="1:45" ht="17.25" customHeight="1">
      <c r="A26" s="47"/>
      <c r="B26" s="56">
        <v>2</v>
      </c>
      <c r="C26" s="63"/>
      <c r="D26" s="63"/>
      <c r="E26" s="63"/>
      <c r="F26" s="64"/>
      <c r="G26" s="64"/>
      <c r="H26" s="64"/>
      <c r="I26" s="58" t="str">
        <f t="shared" ref="I26:I83" si="1">IF(C26="","",RIGHT(SUM(C26:E26)))</f>
        <v/>
      </c>
      <c r="J26" s="58" t="str">
        <f t="shared" ref="J26:J83" si="2">IF(C26="","",RIGHT(SUM(F26:H26)))</f>
        <v/>
      </c>
      <c r="K26" s="58" t="str">
        <f t="shared" si="0"/>
        <v/>
      </c>
      <c r="L26" s="106" t="str">
        <f t="shared" ref="L26:L84" si="3">IF(C26="","",IF(I26=J26,"T",IF(I26&gt;J26,"B","R")))</f>
        <v/>
      </c>
      <c r="M26" s="3"/>
      <c r="N26" s="128"/>
      <c r="O26" s="128"/>
      <c r="P26" s="128"/>
      <c r="Q26" s="128"/>
      <c r="R26" s="128"/>
      <c r="S26" s="128"/>
      <c r="T26" s="128"/>
      <c r="U26" s="128"/>
      <c r="V26" s="128"/>
      <c r="W26" s="3"/>
      <c r="X26" s="141"/>
      <c r="Y26" s="142"/>
      <c r="Z26" s="142"/>
      <c r="AA26" s="143"/>
      <c r="AB26" s="126"/>
      <c r="AC26" s="127"/>
      <c r="AD26" s="3"/>
      <c r="AE26" s="3"/>
      <c r="AF26" s="3"/>
      <c r="AG26" s="3"/>
      <c r="AH26" s="3"/>
      <c r="AI26" s="3"/>
      <c r="AJ26" s="3"/>
      <c r="AK26" s="3"/>
      <c r="AL26" s="3"/>
      <c r="AN26" s="108"/>
    </row>
    <row r="27" spans="1:45" ht="17.25" customHeight="1">
      <c r="A27" s="47"/>
      <c r="B27" s="56">
        <v>3</v>
      </c>
      <c r="C27" s="63"/>
      <c r="D27" s="63"/>
      <c r="E27" s="63"/>
      <c r="F27" s="64"/>
      <c r="G27" s="64"/>
      <c r="H27" s="64"/>
      <c r="I27" s="58" t="str">
        <f t="shared" si="1"/>
        <v/>
      </c>
      <c r="J27" s="58" t="str">
        <f t="shared" si="2"/>
        <v/>
      </c>
      <c r="K27" s="58" t="str">
        <f t="shared" si="0"/>
        <v/>
      </c>
      <c r="L27" s="106" t="str">
        <f t="shared" si="3"/>
        <v/>
      </c>
      <c r="M27" s="3"/>
      <c r="N27" s="128"/>
      <c r="O27" s="128"/>
      <c r="P27" s="128"/>
      <c r="Q27" s="128"/>
      <c r="R27" s="128"/>
      <c r="S27" s="128"/>
      <c r="T27" s="128"/>
      <c r="U27" s="128"/>
      <c r="V27" s="128"/>
      <c r="W27" s="3"/>
      <c r="X27" s="144">
        <f>IFERROR(IF(L25="","",(COUNTIF(L,"B")+COUNTIF(L,"R"))),"")</f>
        <v>0</v>
      </c>
      <c r="Y27" s="145" t="s">
        <v>92</v>
      </c>
      <c r="Z27" s="145"/>
      <c r="AA27" s="143">
        <f>IFERROR(IF(L25="","",(COUNTIF(L,"R"))),"")</f>
        <v>0</v>
      </c>
      <c r="AB27" s="126" t="str">
        <f>IFERROR(IF(L25="","",(AA27/X27)),"")</f>
        <v/>
      </c>
      <c r="AC27" s="127"/>
      <c r="AD27" s="3"/>
      <c r="AE27" s="3"/>
      <c r="AF27" s="3"/>
      <c r="AG27" s="3"/>
      <c r="AH27" s="3"/>
      <c r="AI27" s="3"/>
      <c r="AJ27" s="3"/>
      <c r="AK27" s="3"/>
      <c r="AL27" s="3"/>
      <c r="AN27" s="108"/>
    </row>
    <row r="28" spans="1:45" ht="17.25" customHeight="1">
      <c r="A28" s="47"/>
      <c r="B28" s="56">
        <v>4</v>
      </c>
      <c r="C28" s="63"/>
      <c r="D28" s="63"/>
      <c r="E28" s="63"/>
      <c r="F28" s="64"/>
      <c r="G28" s="64"/>
      <c r="H28" s="64"/>
      <c r="I28" s="58" t="str">
        <f t="shared" si="1"/>
        <v/>
      </c>
      <c r="J28" s="58" t="str">
        <f t="shared" si="2"/>
        <v/>
      </c>
      <c r="K28" s="58" t="str">
        <f t="shared" si="0"/>
        <v/>
      </c>
      <c r="L28" s="106" t="str">
        <f t="shared" si="3"/>
        <v/>
      </c>
      <c r="M28" s="3"/>
      <c r="N28" s="128"/>
      <c r="O28" s="128"/>
      <c r="P28" s="128"/>
      <c r="Q28" s="128"/>
      <c r="R28" s="128"/>
      <c r="S28" s="128"/>
      <c r="T28" s="128"/>
      <c r="U28" s="128"/>
      <c r="V28" s="128"/>
      <c r="W28" s="3"/>
      <c r="X28" s="144"/>
      <c r="Y28" s="145"/>
      <c r="Z28" s="145"/>
      <c r="AA28" s="143"/>
      <c r="AB28" s="126"/>
      <c r="AC28" s="127"/>
      <c r="AD28" s="3"/>
      <c r="AE28" s="3"/>
      <c r="AF28" s="3"/>
      <c r="AG28" s="3"/>
      <c r="AH28" s="3"/>
      <c r="AI28" s="3"/>
      <c r="AJ28" s="3"/>
      <c r="AK28" s="3"/>
      <c r="AL28" s="3"/>
      <c r="AN28" s="108"/>
    </row>
    <row r="29" spans="1:45" ht="17.25" customHeight="1">
      <c r="A29" s="47"/>
      <c r="B29" s="56">
        <v>5</v>
      </c>
      <c r="C29" s="63"/>
      <c r="D29" s="63"/>
      <c r="E29" s="63"/>
      <c r="F29" s="64"/>
      <c r="G29" s="64"/>
      <c r="H29" s="64"/>
      <c r="I29" s="58" t="str">
        <f t="shared" si="1"/>
        <v/>
      </c>
      <c r="J29" s="58" t="str">
        <f t="shared" si="2"/>
        <v/>
      </c>
      <c r="K29" s="58" t="str">
        <f t="shared" si="0"/>
        <v/>
      </c>
      <c r="L29" s="106" t="str">
        <f t="shared" si="3"/>
        <v/>
      </c>
      <c r="M29" s="3"/>
      <c r="N29" s="128"/>
      <c r="O29" s="128"/>
      <c r="P29" s="128"/>
      <c r="Q29" s="128"/>
      <c r="R29" s="128"/>
      <c r="S29" s="128"/>
      <c r="T29" s="128"/>
      <c r="U29" s="128"/>
      <c r="V29" s="128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08"/>
    </row>
    <row r="30" spans="1:45" ht="17.25" customHeight="1">
      <c r="A30" s="47"/>
      <c r="B30" s="56">
        <v>6</v>
      </c>
      <c r="C30" s="63"/>
      <c r="D30" s="63"/>
      <c r="E30" s="63"/>
      <c r="F30" s="64"/>
      <c r="G30" s="64"/>
      <c r="H30" s="64"/>
      <c r="I30" s="58" t="str">
        <f t="shared" si="1"/>
        <v/>
      </c>
      <c r="J30" s="58" t="str">
        <f t="shared" si="2"/>
        <v/>
      </c>
      <c r="K30" s="58" t="str">
        <f t="shared" si="0"/>
        <v/>
      </c>
      <c r="L30" s="106" t="str">
        <f t="shared" si="3"/>
        <v/>
      </c>
      <c r="M30" s="3"/>
      <c r="N30" s="128"/>
      <c r="O30" s="128"/>
      <c r="P30" s="128"/>
      <c r="Q30" s="128"/>
      <c r="R30" s="128"/>
      <c r="S30" s="128"/>
      <c r="T30" s="128"/>
      <c r="U30" s="128"/>
      <c r="V30" s="128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08"/>
    </row>
    <row r="31" spans="1:45" ht="17.25" customHeight="1">
      <c r="A31" s="47"/>
      <c r="B31" s="56">
        <v>7</v>
      </c>
      <c r="C31" s="63"/>
      <c r="D31" s="63"/>
      <c r="E31" s="63"/>
      <c r="F31" s="64"/>
      <c r="G31" s="64"/>
      <c r="H31" s="64"/>
      <c r="I31" s="58" t="str">
        <f t="shared" si="1"/>
        <v/>
      </c>
      <c r="J31" s="58" t="str">
        <f t="shared" si="2"/>
        <v/>
      </c>
      <c r="K31" s="58" t="str">
        <f t="shared" si="0"/>
        <v/>
      </c>
      <c r="L31" s="106" t="str">
        <f t="shared" si="3"/>
        <v/>
      </c>
      <c r="M31" s="3"/>
      <c r="N31" s="128"/>
      <c r="O31" s="128"/>
      <c r="P31" s="128"/>
      <c r="Q31" s="128"/>
      <c r="R31" s="128"/>
      <c r="S31" s="128"/>
      <c r="T31" s="128"/>
      <c r="U31" s="128"/>
      <c r="V31" s="128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08"/>
    </row>
    <row r="32" spans="1:45" ht="17.25" customHeight="1">
      <c r="A32" s="47"/>
      <c r="B32" s="56">
        <v>8</v>
      </c>
      <c r="C32" s="63"/>
      <c r="D32" s="63"/>
      <c r="E32" s="63"/>
      <c r="F32" s="64"/>
      <c r="G32" s="64"/>
      <c r="H32" s="64"/>
      <c r="I32" s="58" t="str">
        <f t="shared" si="1"/>
        <v/>
      </c>
      <c r="J32" s="58" t="str">
        <f t="shared" si="2"/>
        <v/>
      </c>
      <c r="K32" s="58" t="str">
        <f t="shared" si="0"/>
        <v/>
      </c>
      <c r="L32" s="106" t="str">
        <f t="shared" si="3"/>
        <v/>
      </c>
      <c r="M32" s="3"/>
      <c r="N32" s="128"/>
      <c r="O32" s="128"/>
      <c r="P32" s="128"/>
      <c r="Q32" s="128"/>
      <c r="R32" s="128"/>
      <c r="S32" s="128"/>
      <c r="T32" s="128"/>
      <c r="U32" s="128"/>
      <c r="V32" s="128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08"/>
    </row>
    <row r="33" spans="1:40" ht="17.25" customHeight="1">
      <c r="A33" s="47"/>
      <c r="B33" s="56">
        <v>9</v>
      </c>
      <c r="C33" s="63"/>
      <c r="D33" s="63"/>
      <c r="E33" s="63"/>
      <c r="F33" s="64"/>
      <c r="G33" s="64"/>
      <c r="H33" s="64"/>
      <c r="I33" s="58" t="str">
        <f t="shared" si="1"/>
        <v/>
      </c>
      <c r="J33" s="58" t="str">
        <f t="shared" si="2"/>
        <v/>
      </c>
      <c r="K33" s="58" t="str">
        <f t="shared" si="0"/>
        <v/>
      </c>
      <c r="L33" s="106" t="str">
        <f t="shared" si="3"/>
        <v/>
      </c>
      <c r="M33" s="3"/>
      <c r="N33" s="128"/>
      <c r="O33" s="128"/>
      <c r="P33" s="128"/>
      <c r="Q33" s="128"/>
      <c r="R33" s="128"/>
      <c r="S33" s="128"/>
      <c r="T33" s="128"/>
      <c r="U33" s="128"/>
      <c r="V33" s="128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08"/>
    </row>
    <row r="34" spans="1:40" ht="17.25" customHeight="1">
      <c r="A34" s="47"/>
      <c r="B34" s="56">
        <v>10</v>
      </c>
      <c r="C34" s="63"/>
      <c r="D34" s="63"/>
      <c r="E34" s="63"/>
      <c r="F34" s="64"/>
      <c r="G34" s="64"/>
      <c r="H34" s="64"/>
      <c r="I34" s="58" t="str">
        <f t="shared" si="1"/>
        <v/>
      </c>
      <c r="J34" s="58" t="str">
        <f t="shared" si="2"/>
        <v/>
      </c>
      <c r="K34" s="58" t="str">
        <f t="shared" si="0"/>
        <v/>
      </c>
      <c r="L34" s="106" t="str">
        <f t="shared" si="3"/>
        <v/>
      </c>
      <c r="M34" s="3"/>
      <c r="N34" s="128"/>
      <c r="O34" s="128"/>
      <c r="P34" s="128"/>
      <c r="Q34" s="128"/>
      <c r="R34" s="128"/>
      <c r="S34" s="128"/>
      <c r="T34" s="128"/>
      <c r="U34" s="128"/>
      <c r="V34" s="128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08"/>
    </row>
    <row r="35" spans="1:40" ht="17.25" customHeight="1">
      <c r="A35" s="47"/>
      <c r="B35" s="56">
        <v>11</v>
      </c>
      <c r="C35" s="63"/>
      <c r="D35" s="63"/>
      <c r="E35" s="63"/>
      <c r="F35" s="64"/>
      <c r="G35" s="64"/>
      <c r="H35" s="64"/>
      <c r="I35" s="58" t="str">
        <f t="shared" si="1"/>
        <v/>
      </c>
      <c r="J35" s="58" t="str">
        <f t="shared" si="2"/>
        <v/>
      </c>
      <c r="K35" s="58" t="str">
        <f t="shared" si="0"/>
        <v/>
      </c>
      <c r="L35" s="106" t="str">
        <f t="shared" si="3"/>
        <v/>
      </c>
      <c r="M35" s="3"/>
      <c r="N35" s="128"/>
      <c r="O35" s="128"/>
      <c r="P35" s="128"/>
      <c r="Q35" s="128"/>
      <c r="R35" s="128"/>
      <c r="S35" s="128"/>
      <c r="T35" s="128"/>
      <c r="U35" s="128"/>
      <c r="V35" s="128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08"/>
    </row>
    <row r="36" spans="1:40" ht="17.25" customHeight="1">
      <c r="A36" s="47"/>
      <c r="B36" s="56">
        <v>12</v>
      </c>
      <c r="C36" s="63"/>
      <c r="D36" s="63"/>
      <c r="E36" s="63"/>
      <c r="F36" s="64"/>
      <c r="G36" s="64"/>
      <c r="H36" s="64"/>
      <c r="I36" s="58" t="str">
        <f t="shared" si="1"/>
        <v/>
      </c>
      <c r="J36" s="58" t="str">
        <f t="shared" si="2"/>
        <v/>
      </c>
      <c r="K36" s="58" t="str">
        <f t="shared" si="0"/>
        <v/>
      </c>
      <c r="L36" s="106" t="str">
        <f t="shared" si="3"/>
        <v/>
      </c>
      <c r="M36" s="3"/>
      <c r="N36" s="128"/>
      <c r="O36" s="128"/>
      <c r="P36" s="128"/>
      <c r="Q36" s="128"/>
      <c r="R36" s="128"/>
      <c r="S36" s="128"/>
      <c r="T36" s="128"/>
      <c r="U36" s="128"/>
      <c r="V36" s="128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08"/>
    </row>
    <row r="37" spans="1:40" ht="17.25" customHeight="1">
      <c r="A37" s="47"/>
      <c r="B37" s="56">
        <v>13</v>
      </c>
      <c r="C37" s="63"/>
      <c r="D37" s="63"/>
      <c r="E37" s="63"/>
      <c r="F37" s="64"/>
      <c r="G37" s="64"/>
      <c r="H37" s="64"/>
      <c r="I37" s="58" t="str">
        <f t="shared" si="1"/>
        <v/>
      </c>
      <c r="J37" s="58" t="str">
        <f t="shared" si="2"/>
        <v/>
      </c>
      <c r="K37" s="58" t="str">
        <f t="shared" si="0"/>
        <v/>
      </c>
      <c r="L37" s="106" t="str">
        <f t="shared" si="3"/>
        <v/>
      </c>
      <c r="M37" s="3"/>
      <c r="N37" s="128"/>
      <c r="O37" s="128"/>
      <c r="P37" s="128"/>
      <c r="Q37" s="128"/>
      <c r="R37" s="128"/>
      <c r="S37" s="128"/>
      <c r="T37" s="128"/>
      <c r="U37" s="128"/>
      <c r="V37" s="128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08"/>
    </row>
    <row r="38" spans="1:40" ht="17.25" customHeight="1">
      <c r="A38" s="47"/>
      <c r="B38" s="56">
        <v>14</v>
      </c>
      <c r="C38" s="63"/>
      <c r="D38" s="63"/>
      <c r="E38" s="63"/>
      <c r="F38" s="64"/>
      <c r="G38" s="64"/>
      <c r="H38" s="64"/>
      <c r="I38" s="58" t="str">
        <f t="shared" si="1"/>
        <v/>
      </c>
      <c r="J38" s="58" t="str">
        <f t="shared" si="2"/>
        <v/>
      </c>
      <c r="K38" s="58" t="str">
        <f t="shared" si="0"/>
        <v/>
      </c>
      <c r="L38" s="106" t="str">
        <f t="shared" si="3"/>
        <v/>
      </c>
      <c r="M38" s="3"/>
      <c r="N38" s="128"/>
      <c r="O38" s="128"/>
      <c r="P38" s="128"/>
      <c r="Q38" s="128"/>
      <c r="R38" s="128"/>
      <c r="S38" s="128"/>
      <c r="T38" s="128"/>
      <c r="U38" s="128"/>
      <c r="V38" s="128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08"/>
    </row>
    <row r="39" spans="1:40" ht="17.25" customHeight="1">
      <c r="A39" s="47"/>
      <c r="B39" s="56">
        <v>15</v>
      </c>
      <c r="C39" s="63"/>
      <c r="D39" s="63"/>
      <c r="E39" s="63"/>
      <c r="F39" s="64"/>
      <c r="G39" s="64"/>
      <c r="H39" s="64"/>
      <c r="I39" s="58" t="str">
        <f t="shared" si="1"/>
        <v/>
      </c>
      <c r="J39" s="58" t="str">
        <f t="shared" si="2"/>
        <v/>
      </c>
      <c r="K39" s="58" t="str">
        <f t="shared" si="0"/>
        <v/>
      </c>
      <c r="L39" s="106" t="str">
        <f t="shared" si="3"/>
        <v/>
      </c>
      <c r="M39" s="3"/>
      <c r="N39" s="128"/>
      <c r="O39" s="128"/>
      <c r="P39" s="128"/>
      <c r="Q39" s="128"/>
      <c r="R39" s="128"/>
      <c r="S39" s="128"/>
      <c r="T39" s="128"/>
      <c r="U39" s="128"/>
      <c r="V39" s="128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08"/>
    </row>
    <row r="40" spans="1:40" ht="17.25" customHeight="1">
      <c r="A40" s="47"/>
      <c r="B40" s="56">
        <v>16</v>
      </c>
      <c r="C40" s="63"/>
      <c r="D40" s="63"/>
      <c r="E40" s="63"/>
      <c r="F40" s="64"/>
      <c r="G40" s="64"/>
      <c r="H40" s="64"/>
      <c r="I40" s="58" t="str">
        <f t="shared" si="1"/>
        <v/>
      </c>
      <c r="J40" s="58" t="str">
        <f t="shared" si="2"/>
        <v/>
      </c>
      <c r="K40" s="58" t="str">
        <f t="shared" si="0"/>
        <v/>
      </c>
      <c r="L40" s="106" t="str">
        <f t="shared" si="3"/>
        <v/>
      </c>
      <c r="M40" s="3"/>
      <c r="N40" s="128"/>
      <c r="O40" s="128"/>
      <c r="P40" s="128"/>
      <c r="Q40" s="128"/>
      <c r="R40" s="128"/>
      <c r="S40" s="128"/>
      <c r="T40" s="128"/>
      <c r="U40" s="128"/>
      <c r="V40" s="128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08"/>
    </row>
    <row r="41" spans="1:40" ht="17.25" customHeight="1">
      <c r="A41" s="47"/>
      <c r="B41" s="56">
        <v>17</v>
      </c>
      <c r="C41" s="63"/>
      <c r="D41" s="63"/>
      <c r="E41" s="63"/>
      <c r="F41" s="64"/>
      <c r="G41" s="64"/>
      <c r="H41" s="64"/>
      <c r="I41" s="58" t="str">
        <f t="shared" si="1"/>
        <v/>
      </c>
      <c r="J41" s="58" t="str">
        <f t="shared" si="2"/>
        <v/>
      </c>
      <c r="K41" s="58" t="str">
        <f t="shared" si="0"/>
        <v/>
      </c>
      <c r="L41" s="106" t="str">
        <f t="shared" si="3"/>
        <v/>
      </c>
      <c r="M41" s="3"/>
      <c r="N41" s="128"/>
      <c r="O41" s="128"/>
      <c r="P41" s="128"/>
      <c r="Q41" s="128"/>
      <c r="R41" s="128"/>
      <c r="S41" s="128"/>
      <c r="T41" s="128"/>
      <c r="U41" s="128"/>
      <c r="V41" s="128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08"/>
    </row>
    <row r="42" spans="1:40" ht="17.25" customHeight="1">
      <c r="A42" s="47"/>
      <c r="B42" s="56">
        <v>18</v>
      </c>
      <c r="C42" s="63"/>
      <c r="D42" s="63"/>
      <c r="E42" s="63"/>
      <c r="F42" s="64"/>
      <c r="G42" s="64"/>
      <c r="H42" s="64"/>
      <c r="I42" s="58" t="str">
        <f t="shared" si="1"/>
        <v/>
      </c>
      <c r="J42" s="58" t="str">
        <f t="shared" si="2"/>
        <v/>
      </c>
      <c r="K42" s="58" t="str">
        <f t="shared" si="0"/>
        <v/>
      </c>
      <c r="L42" s="106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08"/>
    </row>
    <row r="43" spans="1:40" ht="17.25" customHeight="1">
      <c r="A43" s="47"/>
      <c r="B43" s="56">
        <v>19</v>
      </c>
      <c r="C43" s="63"/>
      <c r="D43" s="63"/>
      <c r="E43" s="63"/>
      <c r="F43" s="64"/>
      <c r="G43" s="64"/>
      <c r="H43" s="64"/>
      <c r="I43" s="58" t="str">
        <f t="shared" si="1"/>
        <v/>
      </c>
      <c r="J43" s="58" t="str">
        <f t="shared" si="2"/>
        <v/>
      </c>
      <c r="K43" s="58" t="str">
        <f t="shared" si="0"/>
        <v/>
      </c>
      <c r="L43" s="106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08"/>
    </row>
    <row r="44" spans="1:40" ht="17.25" customHeight="1">
      <c r="A44" s="47"/>
      <c r="B44" s="56">
        <v>20</v>
      </c>
      <c r="C44" s="63"/>
      <c r="D44" s="63"/>
      <c r="E44" s="63"/>
      <c r="F44" s="64"/>
      <c r="G44" s="64"/>
      <c r="H44" s="64"/>
      <c r="I44" s="58" t="str">
        <f t="shared" si="1"/>
        <v/>
      </c>
      <c r="J44" s="58" t="str">
        <f t="shared" si="2"/>
        <v/>
      </c>
      <c r="K44" s="58" t="str">
        <f t="shared" si="0"/>
        <v/>
      </c>
      <c r="L44" s="106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08"/>
    </row>
    <row r="45" spans="1:40" ht="17.25" customHeight="1">
      <c r="A45" s="47"/>
      <c r="B45" s="56">
        <v>21</v>
      </c>
      <c r="C45" s="63"/>
      <c r="D45" s="63"/>
      <c r="E45" s="63"/>
      <c r="F45" s="64"/>
      <c r="G45" s="64"/>
      <c r="H45" s="64"/>
      <c r="I45" s="58" t="str">
        <f t="shared" si="1"/>
        <v/>
      </c>
      <c r="J45" s="58" t="str">
        <f t="shared" si="2"/>
        <v/>
      </c>
      <c r="K45" s="58" t="str">
        <f t="shared" si="0"/>
        <v/>
      </c>
      <c r="L45" s="106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08"/>
    </row>
    <row r="46" spans="1:40" ht="17.25" customHeight="1">
      <c r="A46" s="47"/>
      <c r="B46" s="56">
        <v>22</v>
      </c>
      <c r="C46" s="63"/>
      <c r="D46" s="63"/>
      <c r="E46" s="63"/>
      <c r="F46" s="64"/>
      <c r="G46" s="64"/>
      <c r="H46" s="64"/>
      <c r="I46" s="58" t="str">
        <f t="shared" si="1"/>
        <v/>
      </c>
      <c r="J46" s="58" t="str">
        <f t="shared" si="2"/>
        <v/>
      </c>
      <c r="K46" s="58" t="str">
        <f t="shared" si="0"/>
        <v/>
      </c>
      <c r="L46" s="106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08"/>
    </row>
    <row r="47" spans="1:40" ht="17.25" customHeight="1">
      <c r="A47" s="47"/>
      <c r="B47" s="56">
        <v>23</v>
      </c>
      <c r="C47" s="63"/>
      <c r="D47" s="63"/>
      <c r="E47" s="63"/>
      <c r="F47" s="64"/>
      <c r="G47" s="64"/>
      <c r="H47" s="64"/>
      <c r="I47" s="58" t="str">
        <f t="shared" si="1"/>
        <v/>
      </c>
      <c r="J47" s="58" t="str">
        <f t="shared" si="2"/>
        <v/>
      </c>
      <c r="K47" s="58" t="str">
        <f t="shared" si="0"/>
        <v/>
      </c>
      <c r="L47" s="106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08"/>
    </row>
    <row r="48" spans="1:40" ht="17.25" customHeight="1">
      <c r="A48" s="47"/>
      <c r="B48" s="56">
        <v>24</v>
      </c>
      <c r="C48" s="63"/>
      <c r="D48" s="63"/>
      <c r="E48" s="63"/>
      <c r="F48" s="64"/>
      <c r="G48" s="64"/>
      <c r="H48" s="64"/>
      <c r="I48" s="58" t="str">
        <f t="shared" si="1"/>
        <v/>
      </c>
      <c r="J48" s="58" t="str">
        <f t="shared" si="2"/>
        <v/>
      </c>
      <c r="K48" s="58" t="str">
        <f t="shared" si="0"/>
        <v/>
      </c>
      <c r="L48" s="106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08"/>
    </row>
    <row r="49" spans="1:40" ht="17.25" customHeight="1">
      <c r="A49" s="47"/>
      <c r="B49" s="56">
        <v>25</v>
      </c>
      <c r="C49" s="63"/>
      <c r="D49" s="63"/>
      <c r="E49" s="63"/>
      <c r="F49" s="64"/>
      <c r="G49" s="64"/>
      <c r="H49" s="64"/>
      <c r="I49" s="58" t="str">
        <f t="shared" si="1"/>
        <v/>
      </c>
      <c r="J49" s="58" t="str">
        <f t="shared" si="2"/>
        <v/>
      </c>
      <c r="K49" s="58" t="str">
        <f t="shared" si="0"/>
        <v/>
      </c>
      <c r="L49" s="106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08"/>
    </row>
    <row r="50" spans="1:40" ht="17.25" customHeight="1">
      <c r="A50" s="47"/>
      <c r="B50" s="56">
        <v>26</v>
      </c>
      <c r="C50" s="63"/>
      <c r="D50" s="63"/>
      <c r="E50" s="63"/>
      <c r="F50" s="64"/>
      <c r="G50" s="64"/>
      <c r="H50" s="64"/>
      <c r="I50" s="58" t="str">
        <f t="shared" si="1"/>
        <v/>
      </c>
      <c r="J50" s="58" t="str">
        <f t="shared" si="2"/>
        <v/>
      </c>
      <c r="K50" s="58" t="str">
        <f t="shared" si="0"/>
        <v/>
      </c>
      <c r="L50" s="106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08"/>
    </row>
    <row r="51" spans="1:40" ht="17.25" customHeight="1">
      <c r="A51" s="47"/>
      <c r="B51" s="56">
        <v>27</v>
      </c>
      <c r="C51" s="63"/>
      <c r="D51" s="63"/>
      <c r="E51" s="63"/>
      <c r="F51" s="64"/>
      <c r="G51" s="64"/>
      <c r="H51" s="64"/>
      <c r="I51" s="58" t="str">
        <f t="shared" si="1"/>
        <v/>
      </c>
      <c r="J51" s="58" t="str">
        <f t="shared" si="2"/>
        <v/>
      </c>
      <c r="K51" s="58" t="str">
        <f t="shared" si="0"/>
        <v/>
      </c>
      <c r="L51" s="106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08"/>
    </row>
    <row r="52" spans="1:40" ht="17.25" customHeight="1">
      <c r="A52" s="47"/>
      <c r="B52" s="56">
        <v>28</v>
      </c>
      <c r="C52" s="63"/>
      <c r="D52" s="63"/>
      <c r="E52" s="63"/>
      <c r="F52" s="64"/>
      <c r="G52" s="64"/>
      <c r="H52" s="64"/>
      <c r="I52" s="58" t="str">
        <f t="shared" si="1"/>
        <v/>
      </c>
      <c r="J52" s="58" t="str">
        <f t="shared" si="2"/>
        <v/>
      </c>
      <c r="K52" s="58" t="str">
        <f t="shared" si="0"/>
        <v/>
      </c>
      <c r="L52" s="106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08"/>
    </row>
    <row r="53" spans="1:40" ht="17.25" customHeight="1">
      <c r="A53" s="47"/>
      <c r="B53" s="56">
        <v>29</v>
      </c>
      <c r="C53" s="63"/>
      <c r="D53" s="63"/>
      <c r="E53" s="63"/>
      <c r="F53" s="64"/>
      <c r="G53" s="64"/>
      <c r="H53" s="64"/>
      <c r="I53" s="58" t="str">
        <f t="shared" si="1"/>
        <v/>
      </c>
      <c r="J53" s="58" t="str">
        <f t="shared" si="2"/>
        <v/>
      </c>
      <c r="K53" s="58" t="str">
        <f t="shared" si="0"/>
        <v/>
      </c>
      <c r="L53" s="106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08"/>
    </row>
    <row r="54" spans="1:40" ht="17.25" customHeight="1">
      <c r="A54" s="47"/>
      <c r="B54" s="56">
        <v>30</v>
      </c>
      <c r="C54" s="63"/>
      <c r="D54" s="63"/>
      <c r="E54" s="63"/>
      <c r="F54" s="64"/>
      <c r="G54" s="64"/>
      <c r="H54" s="64"/>
      <c r="I54" s="58" t="str">
        <f t="shared" si="1"/>
        <v/>
      </c>
      <c r="J54" s="58" t="str">
        <f t="shared" si="2"/>
        <v/>
      </c>
      <c r="K54" s="58" t="str">
        <f t="shared" si="0"/>
        <v/>
      </c>
      <c r="L54" s="106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08"/>
    </row>
    <row r="55" spans="1:40" ht="17.25" customHeight="1">
      <c r="A55" s="47"/>
      <c r="B55" s="56">
        <v>31</v>
      </c>
      <c r="C55" s="63"/>
      <c r="D55" s="63"/>
      <c r="E55" s="63"/>
      <c r="F55" s="64"/>
      <c r="G55" s="64"/>
      <c r="H55" s="64"/>
      <c r="I55" s="58" t="str">
        <f t="shared" si="1"/>
        <v/>
      </c>
      <c r="J55" s="58" t="str">
        <f t="shared" si="2"/>
        <v/>
      </c>
      <c r="K55" s="58" t="str">
        <f t="shared" si="0"/>
        <v/>
      </c>
      <c r="L55" s="106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08"/>
    </row>
    <row r="56" spans="1:40" ht="17.25" customHeight="1">
      <c r="A56" s="47"/>
      <c r="B56" s="56">
        <v>32</v>
      </c>
      <c r="C56" s="63"/>
      <c r="D56" s="63"/>
      <c r="E56" s="63"/>
      <c r="F56" s="64"/>
      <c r="G56" s="64"/>
      <c r="H56" s="64"/>
      <c r="I56" s="58" t="str">
        <f t="shared" si="1"/>
        <v/>
      </c>
      <c r="J56" s="58" t="str">
        <f t="shared" si="2"/>
        <v/>
      </c>
      <c r="K56" s="58" t="str">
        <f t="shared" si="0"/>
        <v/>
      </c>
      <c r="L56" s="106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08"/>
    </row>
    <row r="57" spans="1:40" ht="17.25" customHeight="1">
      <c r="A57" s="47"/>
      <c r="B57" s="56">
        <v>33</v>
      </c>
      <c r="C57" s="63"/>
      <c r="D57" s="63"/>
      <c r="E57" s="63"/>
      <c r="F57" s="64"/>
      <c r="G57" s="64"/>
      <c r="H57" s="64"/>
      <c r="I57" s="58" t="str">
        <f t="shared" si="1"/>
        <v/>
      </c>
      <c r="J57" s="58" t="str">
        <f t="shared" si="2"/>
        <v/>
      </c>
      <c r="K57" s="58" t="str">
        <f t="shared" ref="K57:K83" si="4">IF(C57="","",SUM(C57:H57))</f>
        <v/>
      </c>
      <c r="L57" s="106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08"/>
    </row>
    <row r="58" spans="1:40" ht="17.25" customHeight="1">
      <c r="A58" s="47"/>
      <c r="B58" s="56">
        <v>34</v>
      </c>
      <c r="C58" s="63"/>
      <c r="D58" s="63"/>
      <c r="E58" s="63"/>
      <c r="F58" s="64"/>
      <c r="G58" s="64"/>
      <c r="H58" s="64"/>
      <c r="I58" s="58" t="str">
        <f t="shared" si="1"/>
        <v/>
      </c>
      <c r="J58" s="58" t="str">
        <f t="shared" si="2"/>
        <v/>
      </c>
      <c r="K58" s="58" t="str">
        <f t="shared" si="4"/>
        <v/>
      </c>
      <c r="L58" s="106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08"/>
    </row>
    <row r="59" spans="1:40" ht="17.25" customHeight="1">
      <c r="A59" s="47"/>
      <c r="B59" s="56">
        <v>35</v>
      </c>
      <c r="C59" s="63"/>
      <c r="D59" s="63"/>
      <c r="E59" s="63"/>
      <c r="F59" s="64"/>
      <c r="G59" s="64"/>
      <c r="H59" s="64"/>
      <c r="I59" s="58" t="str">
        <f t="shared" si="1"/>
        <v/>
      </c>
      <c r="J59" s="58" t="str">
        <f t="shared" si="2"/>
        <v/>
      </c>
      <c r="K59" s="58" t="str">
        <f t="shared" si="4"/>
        <v/>
      </c>
      <c r="L59" s="106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08"/>
    </row>
    <row r="60" spans="1:40" ht="17.25" customHeight="1">
      <c r="A60" s="47"/>
      <c r="B60" s="56">
        <v>36</v>
      </c>
      <c r="C60" s="63"/>
      <c r="D60" s="63"/>
      <c r="E60" s="63"/>
      <c r="F60" s="64"/>
      <c r="G60" s="64"/>
      <c r="H60" s="64"/>
      <c r="I60" s="58" t="str">
        <f t="shared" si="1"/>
        <v/>
      </c>
      <c r="J60" s="58" t="str">
        <f t="shared" si="2"/>
        <v/>
      </c>
      <c r="K60" s="58" t="str">
        <f t="shared" si="4"/>
        <v/>
      </c>
      <c r="L60" s="106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08"/>
    </row>
    <row r="61" spans="1:40" ht="17.25" customHeight="1">
      <c r="A61" s="47"/>
      <c r="B61" s="56">
        <v>37</v>
      </c>
      <c r="C61" s="63"/>
      <c r="D61" s="63"/>
      <c r="E61" s="63"/>
      <c r="F61" s="64"/>
      <c r="G61" s="64"/>
      <c r="H61" s="64"/>
      <c r="I61" s="58" t="str">
        <f t="shared" si="1"/>
        <v/>
      </c>
      <c r="J61" s="58" t="str">
        <f t="shared" si="2"/>
        <v/>
      </c>
      <c r="K61" s="58" t="str">
        <f t="shared" si="4"/>
        <v/>
      </c>
      <c r="L61" s="106" t="str">
        <f t="shared" si="3"/>
        <v/>
      </c>
      <c r="M61" s="3"/>
      <c r="N61" s="82"/>
      <c r="O61" s="82"/>
      <c r="P61" s="82"/>
      <c r="Q61" s="3"/>
      <c r="R61" s="79"/>
      <c r="S61" s="79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08"/>
    </row>
    <row r="62" spans="1:40" ht="17.25" customHeight="1">
      <c r="A62" s="47"/>
      <c r="B62" s="56">
        <v>38</v>
      </c>
      <c r="C62" s="63"/>
      <c r="D62" s="63"/>
      <c r="E62" s="63"/>
      <c r="F62" s="64"/>
      <c r="G62" s="64"/>
      <c r="H62" s="64"/>
      <c r="I62" s="58" t="str">
        <f t="shared" si="1"/>
        <v/>
      </c>
      <c r="J62" s="58" t="str">
        <f t="shared" si="2"/>
        <v/>
      </c>
      <c r="K62" s="58" t="str">
        <f t="shared" si="4"/>
        <v/>
      </c>
      <c r="L62" s="106" t="str">
        <f t="shared" si="3"/>
        <v/>
      </c>
      <c r="M62" s="3"/>
      <c r="N62" s="82"/>
      <c r="O62" s="82"/>
      <c r="P62" s="82"/>
      <c r="Q62" s="3"/>
      <c r="R62" s="79"/>
      <c r="S62" s="79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108"/>
    </row>
    <row r="63" spans="1:40" ht="17.25" customHeight="1">
      <c r="A63" s="47"/>
      <c r="B63" s="56">
        <v>39</v>
      </c>
      <c r="C63" s="63"/>
      <c r="D63" s="63"/>
      <c r="E63" s="63"/>
      <c r="F63" s="64"/>
      <c r="G63" s="64"/>
      <c r="H63" s="64"/>
      <c r="I63" s="58" t="str">
        <f t="shared" si="1"/>
        <v/>
      </c>
      <c r="J63" s="58" t="str">
        <f t="shared" si="2"/>
        <v/>
      </c>
      <c r="K63" s="58" t="str">
        <f t="shared" si="4"/>
        <v/>
      </c>
      <c r="L63" s="106" t="str">
        <f t="shared" si="3"/>
        <v/>
      </c>
      <c r="M63" s="3"/>
      <c r="N63" s="82"/>
      <c r="O63" s="82"/>
      <c r="P63" s="82"/>
      <c r="Q63" s="3"/>
      <c r="R63" s="79"/>
      <c r="S63" s="79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108"/>
    </row>
    <row r="64" spans="1:40" ht="17.25" customHeight="1">
      <c r="A64" s="47"/>
      <c r="B64" s="56">
        <v>40</v>
      </c>
      <c r="C64" s="63"/>
      <c r="D64" s="63"/>
      <c r="E64" s="63"/>
      <c r="F64" s="64"/>
      <c r="G64" s="64"/>
      <c r="H64" s="64"/>
      <c r="I64" s="58" t="str">
        <f t="shared" si="1"/>
        <v/>
      </c>
      <c r="J64" s="58" t="str">
        <f t="shared" si="2"/>
        <v/>
      </c>
      <c r="K64" s="58" t="str">
        <f t="shared" si="4"/>
        <v/>
      </c>
      <c r="L64" s="106" t="str">
        <f t="shared" si="3"/>
        <v/>
      </c>
      <c r="M64" s="3"/>
      <c r="N64" s="82"/>
      <c r="O64" s="82"/>
      <c r="P64" s="82"/>
      <c r="Q64" s="3"/>
      <c r="R64" s="79"/>
      <c r="S64" s="79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108"/>
    </row>
    <row r="65" spans="1:40" ht="17.25" customHeight="1">
      <c r="A65" s="47"/>
      <c r="B65" s="56">
        <v>41</v>
      </c>
      <c r="C65" s="63"/>
      <c r="D65" s="63"/>
      <c r="E65" s="63"/>
      <c r="F65" s="64"/>
      <c r="G65" s="64"/>
      <c r="H65" s="64"/>
      <c r="I65" s="58" t="str">
        <f t="shared" si="1"/>
        <v/>
      </c>
      <c r="J65" s="58" t="str">
        <f t="shared" si="2"/>
        <v/>
      </c>
      <c r="K65" s="58" t="str">
        <f t="shared" si="4"/>
        <v/>
      </c>
      <c r="L65" s="106" t="str">
        <f t="shared" si="3"/>
        <v/>
      </c>
      <c r="M65" s="3"/>
      <c r="N65" s="82"/>
      <c r="O65" s="82"/>
      <c r="P65" s="82"/>
      <c r="Q65" s="3"/>
      <c r="R65" s="79"/>
      <c r="S65" s="79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108"/>
    </row>
    <row r="66" spans="1:40" ht="17.25" customHeight="1">
      <c r="A66" s="47"/>
      <c r="B66" s="56">
        <v>42</v>
      </c>
      <c r="C66" s="63"/>
      <c r="D66" s="63"/>
      <c r="E66" s="63"/>
      <c r="F66" s="64"/>
      <c r="G66" s="64"/>
      <c r="H66" s="64"/>
      <c r="I66" s="58" t="str">
        <f t="shared" si="1"/>
        <v/>
      </c>
      <c r="J66" s="58" t="str">
        <f t="shared" si="2"/>
        <v/>
      </c>
      <c r="K66" s="58" t="str">
        <f t="shared" si="4"/>
        <v/>
      </c>
      <c r="L66" s="106" t="str">
        <f t="shared" si="3"/>
        <v/>
      </c>
      <c r="M66" s="3"/>
      <c r="N66" s="82"/>
      <c r="O66" s="82"/>
      <c r="P66" s="82"/>
      <c r="Q66" s="3"/>
      <c r="R66" s="79"/>
      <c r="S66" s="79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108"/>
    </row>
    <row r="67" spans="1:40" ht="17.25" customHeight="1">
      <c r="A67" s="47"/>
      <c r="B67" s="56">
        <v>43</v>
      </c>
      <c r="C67" s="63"/>
      <c r="D67" s="63"/>
      <c r="E67" s="63"/>
      <c r="F67" s="64"/>
      <c r="G67" s="64"/>
      <c r="H67" s="64"/>
      <c r="I67" s="58" t="str">
        <f t="shared" si="1"/>
        <v/>
      </c>
      <c r="J67" s="58" t="str">
        <f t="shared" si="2"/>
        <v/>
      </c>
      <c r="K67" s="58" t="str">
        <f t="shared" si="4"/>
        <v/>
      </c>
      <c r="L67" s="106" t="str">
        <f t="shared" si="3"/>
        <v/>
      </c>
      <c r="M67" s="3"/>
      <c r="N67" s="82"/>
      <c r="O67" s="82"/>
      <c r="P67" s="82"/>
      <c r="Q67" s="3"/>
      <c r="R67" s="79"/>
      <c r="S67" s="79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108"/>
    </row>
    <row r="68" spans="1:40" ht="17.25" customHeight="1">
      <c r="A68" s="47"/>
      <c r="B68" s="56">
        <v>44</v>
      </c>
      <c r="C68" s="63"/>
      <c r="D68" s="63"/>
      <c r="E68" s="63"/>
      <c r="F68" s="64"/>
      <c r="G68" s="64"/>
      <c r="H68" s="64"/>
      <c r="I68" s="58" t="str">
        <f t="shared" si="1"/>
        <v/>
      </c>
      <c r="J68" s="58" t="str">
        <f t="shared" si="2"/>
        <v/>
      </c>
      <c r="K68" s="58" t="str">
        <f t="shared" si="4"/>
        <v/>
      </c>
      <c r="L68" s="106" t="str">
        <f t="shared" si="3"/>
        <v/>
      </c>
      <c r="M68" s="3"/>
      <c r="AN68" s="108"/>
    </row>
    <row r="69" spans="1:40" ht="17.25" customHeight="1">
      <c r="A69" s="47"/>
      <c r="B69" s="56">
        <v>45</v>
      </c>
      <c r="C69" s="63"/>
      <c r="D69" s="63"/>
      <c r="E69" s="63"/>
      <c r="F69" s="64"/>
      <c r="G69" s="64"/>
      <c r="H69" s="64"/>
      <c r="I69" s="58" t="str">
        <f t="shared" si="1"/>
        <v/>
      </c>
      <c r="J69" s="58" t="str">
        <f t="shared" si="2"/>
        <v/>
      </c>
      <c r="K69" s="58" t="str">
        <f t="shared" si="4"/>
        <v/>
      </c>
      <c r="L69" s="106" t="str">
        <f t="shared" si="3"/>
        <v/>
      </c>
      <c r="M69" s="3"/>
      <c r="AN69" s="108"/>
    </row>
    <row r="70" spans="1:40" ht="17.25" customHeight="1">
      <c r="A70" s="47"/>
      <c r="B70" s="56">
        <v>46</v>
      </c>
      <c r="C70" s="63"/>
      <c r="D70" s="63"/>
      <c r="E70" s="63"/>
      <c r="F70" s="64"/>
      <c r="G70" s="64"/>
      <c r="H70" s="64"/>
      <c r="I70" s="58" t="str">
        <f t="shared" si="1"/>
        <v/>
      </c>
      <c r="J70" s="58" t="str">
        <f t="shared" si="2"/>
        <v/>
      </c>
      <c r="K70" s="58" t="str">
        <f t="shared" si="4"/>
        <v/>
      </c>
      <c r="L70" s="106" t="str">
        <f t="shared" si="3"/>
        <v/>
      </c>
      <c r="M70" s="3"/>
      <c r="AN70" s="108"/>
    </row>
    <row r="71" spans="1:40" ht="17.25" customHeight="1">
      <c r="A71" s="47"/>
      <c r="B71" s="56">
        <v>47</v>
      </c>
      <c r="C71" s="63"/>
      <c r="D71" s="63"/>
      <c r="E71" s="63"/>
      <c r="F71" s="64"/>
      <c r="G71" s="64"/>
      <c r="H71" s="64"/>
      <c r="I71" s="58" t="str">
        <f t="shared" si="1"/>
        <v/>
      </c>
      <c r="J71" s="58" t="str">
        <f t="shared" si="2"/>
        <v/>
      </c>
      <c r="K71" s="58" t="str">
        <f t="shared" si="4"/>
        <v/>
      </c>
      <c r="L71" s="106" t="str">
        <f t="shared" si="3"/>
        <v/>
      </c>
      <c r="M71" s="3"/>
      <c r="AN71" s="108"/>
    </row>
    <row r="72" spans="1:40" ht="17.25" customHeight="1">
      <c r="A72" s="47"/>
      <c r="B72" s="56">
        <v>48</v>
      </c>
      <c r="C72" s="63"/>
      <c r="D72" s="63"/>
      <c r="E72" s="63"/>
      <c r="F72" s="64"/>
      <c r="G72" s="64"/>
      <c r="H72" s="64"/>
      <c r="I72" s="58" t="str">
        <f t="shared" si="1"/>
        <v/>
      </c>
      <c r="J72" s="58" t="str">
        <f t="shared" si="2"/>
        <v/>
      </c>
      <c r="K72" s="58" t="str">
        <f t="shared" si="4"/>
        <v/>
      </c>
      <c r="L72" s="106" t="str">
        <f t="shared" si="3"/>
        <v/>
      </c>
      <c r="M72" s="3"/>
      <c r="AN72" s="108"/>
    </row>
    <row r="73" spans="1:40" ht="17.25" customHeight="1">
      <c r="A73" s="47"/>
      <c r="B73" s="56">
        <v>49</v>
      </c>
      <c r="C73" s="63"/>
      <c r="D73" s="63"/>
      <c r="E73" s="63"/>
      <c r="F73" s="64"/>
      <c r="G73" s="64"/>
      <c r="H73" s="64"/>
      <c r="I73" s="58" t="str">
        <f t="shared" si="1"/>
        <v/>
      </c>
      <c r="J73" s="58" t="str">
        <f t="shared" si="2"/>
        <v/>
      </c>
      <c r="K73" s="58" t="str">
        <f t="shared" si="4"/>
        <v/>
      </c>
      <c r="L73" s="106" t="str">
        <f t="shared" si="3"/>
        <v/>
      </c>
      <c r="M73" s="3"/>
      <c r="AN73" s="108"/>
    </row>
    <row r="74" spans="1:40" ht="17.25" customHeight="1">
      <c r="A74" s="47"/>
      <c r="B74" s="56">
        <v>50</v>
      </c>
      <c r="C74" s="63"/>
      <c r="D74" s="63"/>
      <c r="E74" s="63"/>
      <c r="F74" s="64"/>
      <c r="G74" s="64"/>
      <c r="H74" s="64"/>
      <c r="I74" s="58" t="str">
        <f t="shared" si="1"/>
        <v/>
      </c>
      <c r="J74" s="58" t="str">
        <f t="shared" si="2"/>
        <v/>
      </c>
      <c r="K74" s="58" t="str">
        <f t="shared" si="4"/>
        <v/>
      </c>
      <c r="L74" s="106" t="str">
        <f t="shared" si="3"/>
        <v/>
      </c>
      <c r="M74" s="3"/>
      <c r="AN74" s="108"/>
    </row>
    <row r="75" spans="1:40" ht="17.25" customHeight="1">
      <c r="A75" s="47"/>
      <c r="B75" s="56">
        <v>51</v>
      </c>
      <c r="C75" s="63"/>
      <c r="D75" s="63"/>
      <c r="E75" s="63"/>
      <c r="F75" s="64"/>
      <c r="G75" s="64"/>
      <c r="H75" s="64"/>
      <c r="I75" s="58" t="str">
        <f t="shared" si="1"/>
        <v/>
      </c>
      <c r="J75" s="58" t="str">
        <f t="shared" si="2"/>
        <v/>
      </c>
      <c r="K75" s="58" t="str">
        <f t="shared" si="4"/>
        <v/>
      </c>
      <c r="L75" s="106" t="str">
        <f t="shared" si="3"/>
        <v/>
      </c>
      <c r="M75" s="3"/>
      <c r="AN75" s="108"/>
    </row>
    <row r="76" spans="1:40" ht="17.25" customHeight="1">
      <c r="A76" s="47"/>
      <c r="B76" s="56">
        <v>52</v>
      </c>
      <c r="C76" s="63"/>
      <c r="D76" s="63"/>
      <c r="E76" s="63"/>
      <c r="F76" s="64"/>
      <c r="G76" s="64"/>
      <c r="H76" s="64"/>
      <c r="I76" s="58" t="str">
        <f t="shared" si="1"/>
        <v/>
      </c>
      <c r="J76" s="58" t="str">
        <f t="shared" si="2"/>
        <v/>
      </c>
      <c r="K76" s="58" t="str">
        <f t="shared" si="4"/>
        <v/>
      </c>
      <c r="L76" s="106" t="str">
        <f t="shared" si="3"/>
        <v/>
      </c>
      <c r="M76" s="3"/>
      <c r="AN76" s="108"/>
    </row>
    <row r="77" spans="1:40" ht="17.25" customHeight="1">
      <c r="A77" s="47"/>
      <c r="B77" s="56">
        <v>53</v>
      </c>
      <c r="C77" s="63"/>
      <c r="D77" s="63"/>
      <c r="E77" s="63"/>
      <c r="F77" s="64"/>
      <c r="G77" s="64"/>
      <c r="H77" s="64"/>
      <c r="I77" s="58" t="str">
        <f t="shared" si="1"/>
        <v/>
      </c>
      <c r="J77" s="58" t="str">
        <f t="shared" si="2"/>
        <v/>
      </c>
      <c r="K77" s="58" t="str">
        <f t="shared" si="4"/>
        <v/>
      </c>
      <c r="L77" s="106" t="str">
        <f t="shared" si="3"/>
        <v/>
      </c>
      <c r="M77" s="3"/>
      <c r="AN77" s="108"/>
    </row>
    <row r="78" spans="1:40" ht="17.25" customHeight="1">
      <c r="A78" s="47"/>
      <c r="B78" s="56">
        <v>54</v>
      </c>
      <c r="C78" s="63"/>
      <c r="D78" s="63"/>
      <c r="E78" s="63"/>
      <c r="F78" s="64"/>
      <c r="G78" s="64"/>
      <c r="H78" s="64"/>
      <c r="I78" s="58" t="str">
        <f t="shared" si="1"/>
        <v/>
      </c>
      <c r="J78" s="58" t="str">
        <f t="shared" si="2"/>
        <v/>
      </c>
      <c r="K78" s="58" t="str">
        <f t="shared" si="4"/>
        <v/>
      </c>
      <c r="L78" s="106" t="str">
        <f t="shared" si="3"/>
        <v/>
      </c>
      <c r="M78" s="3"/>
      <c r="AN78" s="108"/>
    </row>
    <row r="79" spans="1:40" ht="17.25" customHeight="1">
      <c r="A79" s="47"/>
      <c r="B79" s="56">
        <v>55</v>
      </c>
      <c r="C79" s="63"/>
      <c r="D79" s="63"/>
      <c r="E79" s="63"/>
      <c r="F79" s="64"/>
      <c r="G79" s="64"/>
      <c r="H79" s="64"/>
      <c r="I79" s="58" t="str">
        <f t="shared" si="1"/>
        <v/>
      </c>
      <c r="J79" s="58" t="str">
        <f t="shared" si="2"/>
        <v/>
      </c>
      <c r="K79" s="58" t="str">
        <f t="shared" si="4"/>
        <v/>
      </c>
      <c r="L79" s="106" t="str">
        <f t="shared" si="3"/>
        <v/>
      </c>
      <c r="M79" s="3"/>
      <c r="AN79" s="108"/>
    </row>
    <row r="80" spans="1:40" ht="17.25" customHeight="1">
      <c r="A80" s="47"/>
      <c r="B80" s="56">
        <v>56</v>
      </c>
      <c r="C80" s="63"/>
      <c r="D80" s="63"/>
      <c r="E80" s="63"/>
      <c r="F80" s="64"/>
      <c r="G80" s="64"/>
      <c r="H80" s="64"/>
      <c r="I80" s="58" t="str">
        <f t="shared" si="1"/>
        <v/>
      </c>
      <c r="J80" s="58" t="str">
        <f t="shared" si="2"/>
        <v/>
      </c>
      <c r="K80" s="58" t="str">
        <f t="shared" si="4"/>
        <v/>
      </c>
      <c r="L80" s="106" t="str">
        <f t="shared" si="3"/>
        <v/>
      </c>
      <c r="M80" s="3"/>
      <c r="AN80" s="108"/>
    </row>
    <row r="81" spans="1:40" ht="17.25" customHeight="1">
      <c r="A81" s="47"/>
      <c r="B81" s="56">
        <v>57</v>
      </c>
      <c r="C81" s="63"/>
      <c r="D81" s="63"/>
      <c r="E81" s="63"/>
      <c r="F81" s="64"/>
      <c r="G81" s="64"/>
      <c r="H81" s="64"/>
      <c r="I81" s="58" t="str">
        <f t="shared" si="1"/>
        <v/>
      </c>
      <c r="J81" s="58" t="str">
        <f t="shared" si="2"/>
        <v/>
      </c>
      <c r="K81" s="58" t="str">
        <f t="shared" si="4"/>
        <v/>
      </c>
      <c r="L81" s="106" t="str">
        <f t="shared" si="3"/>
        <v/>
      </c>
      <c r="M81" s="3"/>
      <c r="AN81" s="108"/>
    </row>
    <row r="82" spans="1:40" ht="17.25" customHeight="1">
      <c r="A82" s="47"/>
      <c r="B82" s="56">
        <v>58</v>
      </c>
      <c r="C82" s="63"/>
      <c r="D82" s="63"/>
      <c r="E82" s="63"/>
      <c r="F82" s="64"/>
      <c r="G82" s="64"/>
      <c r="H82" s="64"/>
      <c r="I82" s="58" t="str">
        <f t="shared" si="1"/>
        <v/>
      </c>
      <c r="J82" s="58" t="str">
        <f t="shared" si="2"/>
        <v/>
      </c>
      <c r="K82" s="58" t="str">
        <f t="shared" si="4"/>
        <v/>
      </c>
      <c r="L82" s="106" t="str">
        <f t="shared" si="3"/>
        <v/>
      </c>
      <c r="M82" s="3"/>
      <c r="AN82" s="108"/>
    </row>
    <row r="83" spans="1:40" ht="17.25" customHeight="1">
      <c r="A83" s="47"/>
      <c r="B83" s="56">
        <v>59</v>
      </c>
      <c r="C83" s="63"/>
      <c r="D83" s="63"/>
      <c r="E83" s="63"/>
      <c r="F83" s="64"/>
      <c r="G83" s="64"/>
      <c r="H83" s="64"/>
      <c r="I83" s="58" t="str">
        <f t="shared" si="1"/>
        <v/>
      </c>
      <c r="J83" s="58" t="str">
        <f t="shared" si="2"/>
        <v/>
      </c>
      <c r="K83" s="58" t="str">
        <f t="shared" si="4"/>
        <v/>
      </c>
      <c r="L83" s="106" t="str">
        <f t="shared" si="3"/>
        <v/>
      </c>
      <c r="M83" s="3"/>
      <c r="AN83" s="108"/>
    </row>
    <row r="84" spans="1:40" ht="17.25" customHeight="1">
      <c r="A84" s="47"/>
      <c r="B84" s="56">
        <v>60</v>
      </c>
      <c r="C84" s="63"/>
      <c r="D84" s="63"/>
      <c r="E84" s="63"/>
      <c r="F84" s="64"/>
      <c r="G84" s="64"/>
      <c r="H84" s="64"/>
      <c r="I84" s="58" t="str">
        <f>IF(C84="","",RIGHT(SUM(C84:E84)))</f>
        <v/>
      </c>
      <c r="J84" s="58" t="str">
        <f>IF(C84="","",RIGHT(SUM(F84:H84)))</f>
        <v/>
      </c>
      <c r="K84" s="58" t="str">
        <f>IF(C84="","",SUM(C84:H84))</f>
        <v/>
      </c>
      <c r="L84" s="106" t="str">
        <f t="shared" si="3"/>
        <v/>
      </c>
      <c r="M84" s="3"/>
      <c r="AN84" s="108"/>
    </row>
    <row r="85" spans="1:40" ht="17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  <c r="AN85" s="108"/>
    </row>
    <row r="96" spans="1:40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3">
    <mergeCell ref="I22:K23"/>
    <mergeCell ref="N22:U23"/>
    <mergeCell ref="AQ16:AS18"/>
    <mergeCell ref="F2:G6"/>
    <mergeCell ref="I2:J6"/>
    <mergeCell ref="K2:L6"/>
    <mergeCell ref="M2:N6"/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C4" sqref="C4:AL9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4" t="s">
        <v>89</v>
      </c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2:38" ht="15" thickBot="1">
      <c r="B3" s="85" t="s">
        <v>90</v>
      </c>
      <c r="C3" s="86">
        <v>1</v>
      </c>
      <c r="D3" s="86">
        <v>2</v>
      </c>
      <c r="E3" s="86">
        <v>3</v>
      </c>
      <c r="F3" s="86">
        <v>4</v>
      </c>
      <c r="G3" s="86">
        <v>5</v>
      </c>
      <c r="H3" s="86">
        <v>6</v>
      </c>
      <c r="I3" s="86">
        <v>7</v>
      </c>
      <c r="J3" s="86">
        <v>8</v>
      </c>
      <c r="K3" s="86">
        <v>9</v>
      </c>
      <c r="L3" s="86">
        <v>10</v>
      </c>
      <c r="M3" s="86">
        <v>11</v>
      </c>
      <c r="N3" s="86">
        <v>12</v>
      </c>
      <c r="O3" s="86">
        <v>13</v>
      </c>
      <c r="P3" s="86">
        <v>14</v>
      </c>
      <c r="Q3" s="86">
        <v>15</v>
      </c>
      <c r="R3" s="86">
        <v>16</v>
      </c>
      <c r="S3" s="86">
        <v>17</v>
      </c>
      <c r="T3" s="86">
        <v>18</v>
      </c>
      <c r="U3" s="86">
        <v>19</v>
      </c>
      <c r="V3" s="86">
        <v>20</v>
      </c>
      <c r="W3" s="86">
        <v>21</v>
      </c>
      <c r="X3" s="86">
        <v>22</v>
      </c>
      <c r="Y3" s="86">
        <v>23</v>
      </c>
      <c r="Z3" s="86">
        <v>24</v>
      </c>
      <c r="AA3" s="86">
        <v>25</v>
      </c>
      <c r="AB3" s="86">
        <v>26</v>
      </c>
      <c r="AC3" s="86">
        <v>27</v>
      </c>
      <c r="AD3" s="86">
        <v>28</v>
      </c>
      <c r="AE3" s="86">
        <v>29</v>
      </c>
      <c r="AF3" s="86">
        <v>30</v>
      </c>
      <c r="AG3" s="86">
        <v>31</v>
      </c>
      <c r="AH3" s="86">
        <v>32</v>
      </c>
      <c r="AI3" s="86">
        <v>33</v>
      </c>
      <c r="AJ3" s="86">
        <v>34</v>
      </c>
      <c r="AK3" s="86">
        <v>35</v>
      </c>
      <c r="AL3" s="86">
        <v>36</v>
      </c>
    </row>
    <row r="4" spans="2:38">
      <c r="B4" s="87" t="str">
        <f>IFERROR(IF(LOOKUP(2,1/(Score&lt;&gt;""),Score)="T","",LOOKUP(2,1/(Score&lt;&gt;""),Score)),"")</f>
        <v/>
      </c>
      <c r="C4" s="88" t="s">
        <v>96</v>
      </c>
      <c r="D4" s="89"/>
      <c r="E4" s="90"/>
      <c r="F4" s="89"/>
      <c r="G4" s="90"/>
      <c r="H4" s="89"/>
      <c r="I4" s="90"/>
      <c r="J4" s="89"/>
      <c r="K4" s="90"/>
      <c r="L4" s="89"/>
      <c r="M4" s="90"/>
      <c r="N4" s="89"/>
      <c r="O4" s="90"/>
      <c r="P4" s="89"/>
      <c r="Q4" s="90"/>
      <c r="R4" s="89"/>
      <c r="S4" s="90"/>
      <c r="T4" s="89"/>
      <c r="U4" s="90"/>
      <c r="V4" s="89"/>
      <c r="W4" s="90"/>
      <c r="X4" s="89"/>
      <c r="Y4" s="90"/>
      <c r="Z4" s="89"/>
      <c r="AA4" s="90"/>
      <c r="AB4" s="89"/>
      <c r="AC4" s="90"/>
      <c r="AD4" s="89"/>
      <c r="AE4" s="90"/>
      <c r="AF4" s="89"/>
      <c r="AG4" s="90"/>
      <c r="AH4" s="89"/>
      <c r="AI4" s="90"/>
      <c r="AJ4" s="89"/>
      <c r="AK4" s="90"/>
      <c r="AL4" s="91"/>
    </row>
    <row r="5" spans="2:38">
      <c r="B5" s="92" t="s">
        <v>1</v>
      </c>
      <c r="C5" s="93"/>
      <c r="D5" s="94"/>
      <c r="E5" s="95"/>
      <c r="F5" s="94"/>
      <c r="G5" s="95"/>
      <c r="H5" s="94"/>
      <c r="I5" s="95"/>
      <c r="J5" s="94"/>
      <c r="K5" s="95"/>
      <c r="L5" s="94"/>
      <c r="M5" s="95"/>
      <c r="N5" s="94"/>
      <c r="O5" s="95"/>
      <c r="P5" s="94"/>
      <c r="Q5" s="95"/>
      <c r="R5" s="94"/>
      <c r="S5" s="95"/>
      <c r="T5" s="94"/>
      <c r="U5" s="95"/>
      <c r="V5" s="94"/>
      <c r="W5" s="95"/>
      <c r="X5" s="94"/>
      <c r="Y5" s="95"/>
      <c r="Z5" s="94"/>
      <c r="AA5" s="95"/>
      <c r="AB5" s="94"/>
      <c r="AC5" s="95"/>
      <c r="AD5" s="94"/>
      <c r="AE5" s="95"/>
      <c r="AF5" s="94"/>
      <c r="AG5" s="95"/>
      <c r="AH5" s="94"/>
      <c r="AI5" s="95"/>
      <c r="AJ5" s="94"/>
      <c r="AK5" s="95"/>
      <c r="AL5" s="96"/>
    </row>
    <row r="6" spans="2:38">
      <c r="B6" s="87" t="s">
        <v>93</v>
      </c>
      <c r="C6" s="97"/>
      <c r="D6" s="98"/>
      <c r="E6" s="99"/>
      <c r="F6" s="98"/>
      <c r="G6" s="99"/>
      <c r="H6" s="98"/>
      <c r="I6" s="99"/>
      <c r="J6" s="98"/>
      <c r="K6" s="99"/>
      <c r="L6" s="98"/>
      <c r="M6" s="99"/>
      <c r="N6" s="98"/>
      <c r="O6" s="99"/>
      <c r="P6" s="98"/>
      <c r="Q6" s="99"/>
      <c r="R6" s="98"/>
      <c r="S6" s="99"/>
      <c r="T6" s="98"/>
      <c r="U6" s="99"/>
      <c r="V6" s="98"/>
      <c r="W6" s="99"/>
      <c r="X6" s="98"/>
      <c r="Y6" s="99"/>
      <c r="Z6" s="98"/>
      <c r="AA6" s="99"/>
      <c r="AB6" s="98"/>
      <c r="AC6" s="99"/>
      <c r="AD6" s="98"/>
      <c r="AE6" s="99"/>
      <c r="AF6" s="98"/>
      <c r="AG6" s="99"/>
      <c r="AH6" s="98"/>
      <c r="AI6" s="99"/>
      <c r="AJ6" s="98"/>
      <c r="AK6" s="99"/>
      <c r="AL6" s="100"/>
    </row>
    <row r="7" spans="2:38">
      <c r="B7" s="2"/>
      <c r="C7" s="93"/>
      <c r="D7" s="94"/>
      <c r="E7" s="95"/>
      <c r="F7" s="94"/>
      <c r="G7" s="95"/>
      <c r="H7" s="94"/>
      <c r="I7" s="95"/>
      <c r="J7" s="94"/>
      <c r="K7" s="95"/>
      <c r="L7" s="94"/>
      <c r="M7" s="95"/>
      <c r="N7" s="94"/>
      <c r="O7" s="95"/>
      <c r="P7" s="94"/>
      <c r="Q7" s="95"/>
      <c r="R7" s="94"/>
      <c r="S7" s="95"/>
      <c r="T7" s="94"/>
      <c r="U7" s="95"/>
      <c r="V7" s="94"/>
      <c r="W7" s="95"/>
      <c r="X7" s="94"/>
      <c r="Y7" s="95"/>
      <c r="Z7" s="94"/>
      <c r="AA7" s="95"/>
      <c r="AB7" s="94"/>
      <c r="AC7" s="95"/>
      <c r="AD7" s="94"/>
      <c r="AE7" s="95"/>
      <c r="AF7" s="94"/>
      <c r="AG7" s="95"/>
      <c r="AH7" s="94"/>
      <c r="AI7" s="95"/>
      <c r="AJ7" s="94"/>
      <c r="AK7" s="95"/>
      <c r="AL7" s="96"/>
    </row>
    <row r="8" spans="2:38">
      <c r="B8" s="2"/>
      <c r="C8" s="97"/>
      <c r="D8" s="98"/>
      <c r="E8" s="99"/>
      <c r="F8" s="98"/>
      <c r="G8" s="99"/>
      <c r="H8" s="98"/>
      <c r="I8" s="99"/>
      <c r="J8" s="98"/>
      <c r="K8" s="99"/>
      <c r="L8" s="98"/>
      <c r="M8" s="99"/>
      <c r="N8" s="98"/>
      <c r="O8" s="99"/>
      <c r="P8" s="98"/>
      <c r="Q8" s="99"/>
      <c r="R8" s="98"/>
      <c r="S8" s="99"/>
      <c r="T8" s="98"/>
      <c r="U8" s="99"/>
      <c r="V8" s="98"/>
      <c r="W8" s="99"/>
      <c r="X8" s="98"/>
      <c r="Y8" s="99"/>
      <c r="Z8" s="98"/>
      <c r="AA8" s="99"/>
      <c r="AB8" s="98"/>
      <c r="AC8" s="99"/>
      <c r="AD8" s="98"/>
      <c r="AE8" s="99"/>
      <c r="AF8" s="98"/>
      <c r="AG8" s="99"/>
      <c r="AH8" s="98"/>
      <c r="AI8" s="99"/>
      <c r="AJ8" s="98"/>
      <c r="AK8" s="99"/>
      <c r="AL8" s="100"/>
    </row>
    <row r="9" spans="2:38">
      <c r="B9" s="2"/>
      <c r="C9" s="101"/>
      <c r="D9" s="102"/>
      <c r="E9" s="103"/>
      <c r="F9" s="102"/>
      <c r="G9" s="103"/>
      <c r="H9" s="102"/>
      <c r="I9" s="103"/>
      <c r="J9" s="102"/>
      <c r="K9" s="103"/>
      <c r="L9" s="102"/>
      <c r="M9" s="103"/>
      <c r="N9" s="102"/>
      <c r="O9" s="103"/>
      <c r="P9" s="102"/>
      <c r="Q9" s="103"/>
      <c r="R9" s="102"/>
      <c r="S9" s="103"/>
      <c r="T9" s="102"/>
      <c r="U9" s="103"/>
      <c r="V9" s="102"/>
      <c r="W9" s="103"/>
      <c r="X9" s="102"/>
      <c r="Y9" s="103"/>
      <c r="Z9" s="102"/>
      <c r="AA9" s="103"/>
      <c r="AB9" s="102"/>
      <c r="AC9" s="103"/>
      <c r="AD9" s="102"/>
      <c r="AE9" s="103"/>
      <c r="AF9" s="102"/>
      <c r="AG9" s="103"/>
      <c r="AH9" s="102"/>
      <c r="AI9" s="103"/>
      <c r="AJ9" s="102"/>
      <c r="AK9" s="103"/>
      <c r="AL9" s="104"/>
    </row>
    <row r="10" spans="2:38">
      <c r="B10" s="105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5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5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5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21</vt:i4>
      </vt:variant>
    </vt:vector>
  </HeadingPairs>
  <TitlesOfParts>
    <vt:vector size="24" baseType="lpstr">
      <vt:lpstr>Data</vt:lpstr>
      <vt:lpstr>Trics</vt:lpstr>
      <vt:lpstr>ROADS</vt:lpstr>
      <vt:lpstr>AN</vt:lpstr>
      <vt:lpstr>BB</vt:lpstr>
      <vt:lpstr>BCard</vt:lpstr>
      <vt:lpstr>Bnk</vt:lpstr>
      <vt:lpstr>BS</vt:lpstr>
      <vt:lpstr>DataY</vt:lpstr>
      <vt:lpstr>DataZ</vt:lpstr>
      <vt:lpstr>EE</vt:lpstr>
      <vt:lpstr>HH</vt:lpstr>
      <vt:lpstr>KK</vt:lpstr>
      <vt:lpstr>L</vt:lpstr>
      <vt:lpstr>NN</vt:lpstr>
      <vt:lpstr>PCard</vt:lpstr>
      <vt:lpstr>Pla</vt:lpstr>
      <vt:lpstr>PS</vt:lpstr>
      <vt:lpstr>QQ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2020-05-26T14:29:54Z</dcterms:modified>
</cp:coreProperties>
</file>