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อร่อยดี\Downloads\"/>
    </mc:Choice>
  </mc:AlternateContent>
  <xr:revisionPtr revIDLastSave="0" documentId="13_ncr:1_{E417054F-69E3-4D60-B036-F6B2561C7117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Second Last" sheetId="1" r:id="rId1"/>
    <sheet name="7 Class" sheetId="2" r:id="rId2"/>
    <sheet name="Road" sheetId="3" state="hidden" r:id="rId3"/>
  </sheets>
  <definedNames>
    <definedName name="BET">'Second Last'!$D$3:$D$74</definedName>
    <definedName name="I_Copy">'7 Class'!$M$4:$M$75</definedName>
    <definedName name="NumScore">COUNTA(Score)+1</definedName>
    <definedName name="NumWL">COUNTA(WL)+1</definedName>
    <definedName name="Profit">'7 Class'!$G$4:$G$75</definedName>
    <definedName name="Road1">Road!$C$3:$AR$8</definedName>
    <definedName name="Score">'Second Last'!$C$3:$C$74</definedName>
    <definedName name="SourceR1">Road!$B$5</definedName>
    <definedName name="TargetPB">INDEX(Score,NumScore,1)</definedName>
    <definedName name="TargetR1">INDEX(Road1,Road!$B$9,Road!$B$10)</definedName>
    <definedName name="TargetUPB">INDEX(Score,NumScore-1,1)</definedName>
    <definedName name="TargetUR1">INDEX(Road1,Road!$B$11,Road!$B$12)</definedName>
    <definedName name="TargetUWL">INDEX(WL,NumWL-1,1)</definedName>
    <definedName name="TargetWL">INDEX(WL,NumWL,1)</definedName>
    <definedName name="Total">'7 Class'!$I$4:$I$75</definedName>
    <definedName name="WL">'7 Class'!$D$4:$D$75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4" i="2" l="1"/>
  <c r="B15" i="2"/>
  <c r="B16" i="2" s="1"/>
  <c r="B17" i="2" s="1"/>
  <c r="B18" i="2" s="1"/>
  <c r="B19" i="2"/>
  <c r="B20" i="2" s="1"/>
  <c r="B21" i="2" s="1"/>
  <c r="B22" i="2" s="1"/>
  <c r="B23" i="2" s="1"/>
  <c r="B24" i="2"/>
  <c r="B25" i="2"/>
  <c r="B26" i="2" s="1"/>
  <c r="B27" i="2"/>
  <c r="A28" i="2" s="1"/>
  <c r="B28" i="2"/>
  <c r="A29" i="2" s="1"/>
  <c r="B29" i="2"/>
  <c r="A30" i="2" s="1"/>
  <c r="B30" i="2"/>
  <c r="A31" i="2" s="1"/>
  <c r="B31" i="2"/>
  <c r="A32" i="2" s="1"/>
  <c r="B32" i="2"/>
  <c r="A33" i="2" s="1"/>
  <c r="B33" i="2"/>
  <c r="A34" i="2" s="1"/>
  <c r="B34" i="2"/>
  <c r="A35" i="2" s="1"/>
  <c r="B35" i="2"/>
  <c r="A36" i="2" s="1"/>
  <c r="B36" i="2"/>
  <c r="A37" i="2" s="1"/>
  <c r="B37" i="2"/>
  <c r="A38" i="2" s="1"/>
  <c r="B38" i="2"/>
  <c r="A39" i="2" s="1"/>
  <c r="B39" i="2"/>
  <c r="A40" i="2" s="1"/>
  <c r="B40" i="2"/>
  <c r="A41" i="2" s="1"/>
  <c r="B41" i="2"/>
  <c r="A42" i="2" s="1"/>
  <c r="B42" i="2"/>
  <c r="A43" i="2" s="1"/>
  <c r="B43" i="2"/>
  <c r="A44" i="2" s="1"/>
  <c r="B44" i="2"/>
  <c r="A45" i="2" s="1"/>
  <c r="B45" i="2"/>
  <c r="A46" i="2" s="1"/>
  <c r="B46" i="2"/>
  <c r="A47" i="2" s="1"/>
  <c r="B47" i="2"/>
  <c r="A48" i="2" s="1"/>
  <c r="B48" i="2"/>
  <c r="A49" i="2" s="1"/>
  <c r="B49" i="2"/>
  <c r="A50" i="2" s="1"/>
  <c r="B50" i="2"/>
  <c r="A51" i="2" s="1"/>
  <c r="B51" i="2"/>
  <c r="A52" i="2" s="1"/>
  <c r="B52" i="2"/>
  <c r="A53" i="2" s="1"/>
  <c r="B53" i="2"/>
  <c r="A54" i="2" s="1"/>
  <c r="B54" i="2"/>
  <c r="A55" i="2" s="1"/>
  <c r="B55" i="2"/>
  <c r="A56" i="2" s="1"/>
  <c r="B56" i="2"/>
  <c r="A57" i="2" s="1"/>
  <c r="B57" i="2"/>
  <c r="A58" i="2" s="1"/>
  <c r="B58" i="2"/>
  <c r="A59" i="2" s="1"/>
  <c r="B59" i="2"/>
  <c r="A60" i="2" s="1"/>
  <c r="B60" i="2"/>
  <c r="A61" i="2" s="1"/>
  <c r="B61" i="2"/>
  <c r="A62" i="2" s="1"/>
  <c r="B62" i="2"/>
  <c r="A63" i="2" s="1"/>
  <c r="B63" i="2"/>
  <c r="A64" i="2" s="1"/>
  <c r="B64" i="2"/>
  <c r="A65" i="2" s="1"/>
  <c r="B65" i="2"/>
  <c r="A66" i="2" s="1"/>
  <c r="B66" i="2"/>
  <c r="A67" i="2" s="1"/>
  <c r="B67" i="2"/>
  <c r="A68" i="2" s="1"/>
  <c r="B68" i="2"/>
  <c r="A69" i="2" s="1"/>
  <c r="B69" i="2"/>
  <c r="A70" i="2" s="1"/>
  <c r="B70" i="2"/>
  <c r="A71" i="2" s="1"/>
  <c r="B71" i="2"/>
  <c r="A72" i="2" s="1"/>
  <c r="B72" i="2"/>
  <c r="A73" i="2" s="1"/>
  <c r="B73" i="2"/>
  <c r="A74" i="2" s="1"/>
  <c r="B74" i="2"/>
  <c r="A75" i="2" s="1"/>
  <c r="B75" i="2"/>
  <c r="B8" i="2"/>
  <c r="A8" i="2" s="1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12" i="2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5" i="2"/>
  <c r="K6" i="2" s="1"/>
  <c r="K7" i="2" s="1"/>
  <c r="K8" i="2" s="1"/>
  <c r="K4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20" i="2"/>
  <c r="H21" i="2"/>
  <c r="H22" i="2" s="1"/>
  <c r="H9" i="2"/>
  <c r="B10" i="2" s="1"/>
  <c r="H10" i="2"/>
  <c r="H11" i="2" s="1"/>
  <c r="B12" i="2" s="1"/>
  <c r="H8" i="2"/>
  <c r="B9" i="2" s="1"/>
  <c r="B11" i="2" l="1"/>
  <c r="K9" i="2"/>
  <c r="H23" i="2"/>
  <c r="H12" i="2"/>
  <c r="B13" i="2" s="1"/>
  <c r="H13" i="2"/>
  <c r="K10" i="2" l="1"/>
  <c r="K11" i="2" s="1"/>
  <c r="H14" i="2"/>
  <c r="B5" i="2"/>
  <c r="A5" i="2" s="1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4" i="2"/>
  <c r="H15" i="2" l="1"/>
  <c r="H16" i="2"/>
  <c r="H17" i="2" s="1"/>
  <c r="C2" i="2"/>
  <c r="H18" i="2" l="1"/>
  <c r="H19" i="2" s="1"/>
  <c r="AR11" i="3"/>
  <c r="AR12" i="3" s="1"/>
  <c r="AQ11" i="3"/>
  <c r="AQ12" i="3" s="1"/>
  <c r="AP11" i="3"/>
  <c r="AP12" i="3" s="1"/>
  <c r="AO11" i="3"/>
  <c r="AO12" i="3" s="1"/>
  <c r="AN11" i="3"/>
  <c r="AN12" i="3" s="1"/>
  <c r="AM11" i="3"/>
  <c r="AM12" i="3" s="1"/>
  <c r="AL11" i="3"/>
  <c r="AL12" i="3" s="1"/>
  <c r="AK11" i="3"/>
  <c r="AK12" i="3" s="1"/>
  <c r="AJ11" i="3"/>
  <c r="AJ12" i="3" s="1"/>
  <c r="AI11" i="3"/>
  <c r="AI12" i="3" s="1"/>
  <c r="AH11" i="3"/>
  <c r="AH12" i="3" s="1"/>
  <c r="AG11" i="3"/>
  <c r="AG12" i="3" s="1"/>
  <c r="AF11" i="3"/>
  <c r="AF12" i="3" s="1"/>
  <c r="AE11" i="3"/>
  <c r="AE12" i="3" s="1"/>
  <c r="AD11" i="3"/>
  <c r="AD12" i="3" s="1"/>
  <c r="AC11" i="3"/>
  <c r="AC12" i="3" s="1"/>
  <c r="AB11" i="3"/>
  <c r="AB12" i="3" s="1"/>
  <c r="AA11" i="3"/>
  <c r="AA12" i="3" s="1"/>
  <c r="Z11" i="3"/>
  <c r="Z12" i="3" s="1"/>
  <c r="Y11" i="3"/>
  <c r="Y12" i="3" s="1"/>
  <c r="X11" i="3"/>
  <c r="X12" i="3" s="1"/>
  <c r="W11" i="3"/>
  <c r="W12" i="3" s="1"/>
  <c r="V11" i="3"/>
  <c r="V12" i="3" s="1"/>
  <c r="U11" i="3"/>
  <c r="U12" i="3" s="1"/>
  <c r="T11" i="3"/>
  <c r="T12" i="3" s="1"/>
  <c r="S11" i="3"/>
  <c r="S12" i="3" s="1"/>
  <c r="R11" i="3"/>
  <c r="R12" i="3" s="1"/>
  <c r="Q11" i="3"/>
  <c r="Q12" i="3" s="1"/>
  <c r="P11" i="3"/>
  <c r="P12" i="3" s="1"/>
  <c r="O11" i="3"/>
  <c r="O12" i="3" s="1"/>
  <c r="N11" i="3"/>
  <c r="N12" i="3" s="1"/>
  <c r="M11" i="3"/>
  <c r="M12" i="3" s="1"/>
  <c r="L11" i="3"/>
  <c r="L12" i="3" s="1"/>
  <c r="K11" i="3"/>
  <c r="K12" i="3" s="1"/>
  <c r="J11" i="3"/>
  <c r="J12" i="3" s="1"/>
  <c r="I11" i="3"/>
  <c r="I12" i="3" s="1"/>
  <c r="H11" i="3"/>
  <c r="H12" i="3" s="1"/>
  <c r="G11" i="3"/>
  <c r="G12" i="3" s="1"/>
  <c r="F11" i="3"/>
  <c r="F12" i="3" s="1"/>
  <c r="E11" i="3"/>
  <c r="E12" i="3" s="1"/>
  <c r="D11" i="3"/>
  <c r="D12" i="3" s="1"/>
  <c r="C11" i="3"/>
  <c r="C12" i="3" s="1"/>
  <c r="C10" i="3"/>
  <c r="C9" i="3"/>
  <c r="B5" i="3"/>
  <c r="B11" i="3" l="1"/>
  <c r="D9" i="3"/>
  <c r="D10" i="3" s="1"/>
  <c r="B12" i="3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4" i="2"/>
  <c r="J5" i="2" s="1"/>
  <c r="J6" i="2" s="1"/>
  <c r="J7" i="2" s="1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  <c r="J51" i="2" s="1"/>
  <c r="E9" i="3" l="1"/>
  <c r="F9" i="3" s="1"/>
  <c r="L28" i="1"/>
  <c r="G26" i="1"/>
  <c r="E10" i="3" l="1"/>
  <c r="F10" i="3"/>
  <c r="G9" i="3"/>
  <c r="G10" i="3" l="1"/>
  <c r="H9" i="3"/>
  <c r="H10" i="3" l="1"/>
  <c r="I9" i="3"/>
  <c r="A4" i="2"/>
  <c r="C4" i="2"/>
  <c r="F4" i="2" s="1"/>
  <c r="G4" i="2" s="1"/>
  <c r="I10" i="3" l="1"/>
  <c r="J9" i="3"/>
  <c r="R13" i="1" l="1"/>
  <c r="J10" i="3"/>
  <c r="K9" i="3"/>
  <c r="K10" i="3" l="1"/>
  <c r="L9" i="3"/>
  <c r="L10" i="3" l="1"/>
  <c r="M9" i="3"/>
  <c r="M10" i="3" l="1"/>
  <c r="N9" i="3"/>
  <c r="N10" i="3" l="1"/>
  <c r="O9" i="3"/>
  <c r="O10" i="3" l="1"/>
  <c r="P9" i="3"/>
  <c r="P10" i="3" l="1"/>
  <c r="Q9" i="3"/>
  <c r="Q10" i="3" l="1"/>
  <c r="R9" i="3"/>
  <c r="R10" i="3" l="1"/>
  <c r="S9" i="3"/>
  <c r="S10" i="3" l="1"/>
  <c r="T9" i="3"/>
  <c r="T10" i="3" l="1"/>
  <c r="U9" i="3"/>
  <c r="U10" i="3" l="1"/>
  <c r="V9" i="3"/>
  <c r="V10" i="3" l="1"/>
  <c r="W9" i="3"/>
  <c r="W10" i="3" l="1"/>
  <c r="X9" i="3"/>
  <c r="E28" i="2" l="1"/>
  <c r="C28" i="2"/>
  <c r="X10" i="3"/>
  <c r="Y9" i="3"/>
  <c r="E29" i="2" l="1"/>
  <c r="C29" i="2"/>
  <c r="Y10" i="3"/>
  <c r="Z9" i="3"/>
  <c r="E30" i="2" l="1"/>
  <c r="C30" i="2"/>
  <c r="E32" i="2"/>
  <c r="C32" i="2"/>
  <c r="F32" i="2" s="1"/>
  <c r="Z10" i="3"/>
  <c r="AA9" i="3"/>
  <c r="E33" i="2" l="1"/>
  <c r="C33" i="2"/>
  <c r="F33" i="2" s="1"/>
  <c r="E31" i="2"/>
  <c r="C31" i="2"/>
  <c r="F31" i="2" s="1"/>
  <c r="AA10" i="3"/>
  <c r="AB9" i="3"/>
  <c r="E35" i="2" l="1"/>
  <c r="C35" i="2"/>
  <c r="F35" i="2" s="1"/>
  <c r="E34" i="2"/>
  <c r="C34" i="2"/>
  <c r="F34" i="2" s="1"/>
  <c r="AB10" i="3"/>
  <c r="AC9" i="3"/>
  <c r="F28" i="2"/>
  <c r="E36" i="2" l="1"/>
  <c r="C36" i="2"/>
  <c r="F36" i="2" s="1"/>
  <c r="E37" i="2"/>
  <c r="C37" i="2"/>
  <c r="F37" i="2" s="1"/>
  <c r="AC10" i="3"/>
  <c r="AD9" i="3"/>
  <c r="F29" i="2"/>
  <c r="E38" i="2" l="1"/>
  <c r="C38" i="2"/>
  <c r="F38" i="2" s="1"/>
  <c r="AD10" i="3"/>
  <c r="AE9" i="3"/>
  <c r="F30" i="2"/>
  <c r="E26" i="2" l="1"/>
  <c r="E39" i="2"/>
  <c r="C39" i="2"/>
  <c r="F39" i="2"/>
  <c r="AE10" i="3"/>
  <c r="AF9" i="3"/>
  <c r="E40" i="2" l="1"/>
  <c r="C40" i="2"/>
  <c r="E27" i="2"/>
  <c r="C27" i="2"/>
  <c r="F27" i="2" s="1"/>
  <c r="F40" i="2"/>
  <c r="AF10" i="3"/>
  <c r="AG9" i="3"/>
  <c r="E41" i="2" l="1"/>
  <c r="C41" i="2"/>
  <c r="F41" i="2" s="1"/>
  <c r="AG10" i="3"/>
  <c r="AH9" i="3"/>
  <c r="E42" i="2" l="1"/>
  <c r="C42" i="2"/>
  <c r="F42" i="2" s="1"/>
  <c r="E43" i="2"/>
  <c r="C43" i="2"/>
  <c r="F43" i="2" s="1"/>
  <c r="AH10" i="3"/>
  <c r="AI9" i="3"/>
  <c r="E44" i="2" l="1"/>
  <c r="C44" i="2"/>
  <c r="F44" i="2"/>
  <c r="AI10" i="3"/>
  <c r="AJ9" i="3"/>
  <c r="E45" i="2" l="1"/>
  <c r="C45" i="2"/>
  <c r="F45" i="2"/>
  <c r="AJ10" i="3"/>
  <c r="AK9" i="3"/>
  <c r="E47" i="2" l="1"/>
  <c r="C47" i="2"/>
  <c r="F47" i="2" s="1"/>
  <c r="E46" i="2"/>
  <c r="C46" i="2"/>
  <c r="F46" i="2" s="1"/>
  <c r="AK10" i="3"/>
  <c r="AL9" i="3"/>
  <c r="E48" i="2" l="1"/>
  <c r="C48" i="2"/>
  <c r="F48" i="2" s="1"/>
  <c r="AL10" i="3"/>
  <c r="AM9" i="3"/>
  <c r="E49" i="2" l="1"/>
  <c r="C49" i="2"/>
  <c r="F49" i="2" s="1"/>
  <c r="AM10" i="3"/>
  <c r="AN9" i="3"/>
  <c r="C52" i="2" l="1"/>
  <c r="E50" i="2"/>
  <c r="C50" i="2"/>
  <c r="F50" i="2" s="1"/>
  <c r="AN10" i="3"/>
  <c r="AO9" i="3"/>
  <c r="E51" i="2" l="1"/>
  <c r="C51" i="2"/>
  <c r="F51" i="2"/>
  <c r="AO10" i="3"/>
  <c r="AP9" i="3"/>
  <c r="AP10" i="3" l="1"/>
  <c r="AQ9" i="3"/>
  <c r="AQ10" i="3" l="1"/>
  <c r="AR9" i="3"/>
  <c r="AR10" i="3" l="1"/>
  <c r="B10" i="3" s="1"/>
  <c r="B9" i="3"/>
  <c r="B6" i="2" l="1"/>
  <c r="A6" i="2" s="1"/>
  <c r="E5" i="2"/>
  <c r="C5" i="2"/>
  <c r="F5" i="2" s="1"/>
  <c r="C6" i="2" l="1"/>
  <c r="F6" i="2" s="1"/>
  <c r="B7" i="2"/>
  <c r="A7" i="2" s="1"/>
  <c r="G5" i="2"/>
  <c r="E6" i="2"/>
  <c r="G6" i="2" l="1"/>
  <c r="C7" i="2"/>
  <c r="F7" i="2" s="1"/>
  <c r="G7" i="2" s="1"/>
  <c r="E7" i="2"/>
  <c r="E8" i="2" l="1"/>
  <c r="C8" i="2"/>
  <c r="F8" i="2" s="1"/>
  <c r="G8" i="2" l="1"/>
  <c r="A9" i="2" l="1"/>
  <c r="C9" i="2"/>
  <c r="F9" i="2" s="1"/>
  <c r="E9" i="2"/>
  <c r="A10" i="2" l="1"/>
  <c r="G9" i="2"/>
  <c r="G50" i="2" l="1"/>
  <c r="G31" i="2"/>
  <c r="G37" i="2"/>
  <c r="G26" i="2"/>
  <c r="G40" i="2"/>
  <c r="G49" i="2"/>
  <c r="G33" i="2"/>
  <c r="G48" i="2"/>
  <c r="G27" i="2"/>
  <c r="G51" i="2"/>
  <c r="G44" i="2"/>
  <c r="G28" i="2" l="1"/>
  <c r="G36" i="2"/>
  <c r="G30" i="2"/>
  <c r="G35" i="2"/>
  <c r="G43" i="2"/>
  <c r="G42" i="2"/>
  <c r="G41" i="2"/>
  <c r="G38" i="2"/>
  <c r="G46" i="2"/>
  <c r="G39" i="2"/>
  <c r="G29" i="2"/>
  <c r="G34" i="2"/>
  <c r="G32" i="2"/>
  <c r="G47" i="2"/>
  <c r="G45" i="2"/>
  <c r="F26" i="2" l="1"/>
  <c r="C10" i="2"/>
  <c r="F10" i="2" s="1"/>
  <c r="E10" i="2"/>
  <c r="A11" i="2" l="1"/>
  <c r="G10" i="2"/>
  <c r="C11" i="2" l="1"/>
  <c r="F11" i="2" s="1"/>
  <c r="E11" i="2"/>
  <c r="A12" i="2" l="1"/>
  <c r="G11" i="2"/>
  <c r="E12" i="2" l="1"/>
  <c r="C12" i="2"/>
  <c r="F12" i="2" s="1"/>
  <c r="A13" i="2" l="1"/>
  <c r="G12" i="2"/>
  <c r="E13" i="2" l="1"/>
  <c r="C13" i="2"/>
  <c r="F13" i="2" s="1"/>
  <c r="A14" i="2" l="1"/>
  <c r="G13" i="2"/>
  <c r="E14" i="2" l="1"/>
  <c r="C14" i="2"/>
  <c r="F14" i="2" s="1"/>
  <c r="A15" i="2" l="1"/>
  <c r="G14" i="2"/>
  <c r="E15" i="2" l="1"/>
  <c r="C15" i="2"/>
  <c r="F15" i="2" s="1"/>
  <c r="G15" i="2" s="1"/>
  <c r="A16" i="2" l="1"/>
  <c r="E16" i="2"/>
  <c r="C16" i="2"/>
  <c r="F16" i="2" s="1"/>
  <c r="G16" i="2" s="1"/>
  <c r="A17" i="2" l="1"/>
  <c r="E17" i="2"/>
  <c r="C17" i="2"/>
  <c r="F17" i="2" s="1"/>
  <c r="G17" i="2" s="1"/>
  <c r="A18" i="2" l="1"/>
  <c r="C18" i="2"/>
  <c r="F18" i="2" s="1"/>
  <c r="G18" i="2" s="1"/>
  <c r="E18" i="2"/>
  <c r="A19" i="2" l="1"/>
  <c r="C19" i="2"/>
  <c r="F19" i="2" s="1"/>
  <c r="G19" i="2" s="1"/>
  <c r="E19" i="2"/>
  <c r="A20" i="2" l="1"/>
  <c r="C20" i="2"/>
  <c r="F20" i="2" s="1"/>
  <c r="G20" i="2" s="1"/>
  <c r="E20" i="2"/>
  <c r="A21" i="2" l="1"/>
  <c r="E21" i="2"/>
  <c r="C21" i="2"/>
  <c r="F21" i="2" l="1"/>
  <c r="G21" i="2" s="1"/>
  <c r="A22" i="2" l="1"/>
  <c r="E22" i="2"/>
  <c r="C22" i="2"/>
  <c r="F22" i="2" s="1"/>
  <c r="G22" i="2" s="1"/>
  <c r="A23" i="2" l="1"/>
  <c r="C23" i="2"/>
  <c r="F23" i="2" s="1"/>
  <c r="G23" i="2" s="1"/>
  <c r="E23" i="2"/>
  <c r="A24" i="2" l="1"/>
  <c r="C24" i="2"/>
  <c r="F24" i="2" s="1"/>
  <c r="G24" i="2" s="1"/>
  <c r="E24" i="2"/>
  <c r="A25" i="2" l="1"/>
  <c r="C25" i="2"/>
  <c r="E25" i="2"/>
  <c r="F25" i="2" l="1"/>
  <c r="G25" i="2" s="1"/>
  <c r="K26" i="1"/>
  <c r="L30" i="1" l="1"/>
  <c r="D1" i="2"/>
  <c r="L32" i="1" s="1"/>
  <c r="A27" i="2"/>
  <c r="A26" i="2"/>
  <c r="N26" i="1"/>
  <c r="G30" i="1"/>
  <c r="C26" i="2" l="1"/>
  <c r="L22" i="1" s="1"/>
  <c r="J22" i="1"/>
  <c r="G22" i="1" l="1"/>
</calcChain>
</file>

<file path=xl/sharedStrings.xml><?xml version="1.0" encoding="utf-8"?>
<sst xmlns="http://schemas.openxmlformats.org/spreadsheetml/2006/main" count="40" uniqueCount="19">
  <si>
    <t>P</t>
  </si>
  <si>
    <t>B</t>
  </si>
  <si>
    <t>Result</t>
  </si>
  <si>
    <t>Profit</t>
  </si>
  <si>
    <t>Total</t>
  </si>
  <si>
    <t>Class</t>
  </si>
  <si>
    <t>ทบ 7 ชั้น</t>
  </si>
  <si>
    <t>Money Manage</t>
  </si>
  <si>
    <t>All Bet</t>
  </si>
  <si>
    <t>4W-5</t>
  </si>
  <si>
    <t>BR</t>
  </si>
  <si>
    <t>Bet On</t>
  </si>
  <si>
    <t>W/ L</t>
  </si>
  <si>
    <t>Base Bet</t>
  </si>
  <si>
    <t>Invest</t>
  </si>
  <si>
    <t>Step</t>
  </si>
  <si>
    <t>All Lose</t>
  </si>
  <si>
    <t>L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</si>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</sst>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u/>
      <sz val="12"/>
      <color theme="0"/>
      <name val="Tahoma"/>
      <family val="2"/>
      <scheme val="minor"/>
    </font>
    <font>
      <b/>
      <sz val="16"/>
      <color theme="0"/>
      <name val="宋体"/>
      <charset val="222"/>
    </font>
    <font>
      <sz val="12"/>
      <color theme="1"/>
      <name val="Tahoma"/>
      <family val="2"/>
      <charset val="222"/>
      <scheme val="minor"/>
    </font>
    <font>
      <b/>
      <i/>
      <sz val="16"/>
      <color theme="0"/>
      <name val="Tahoma"/>
      <family val="2"/>
      <charset val="222"/>
      <scheme val="minor"/>
    </font>
    <font>
      <b/>
      <i/>
      <sz val="16"/>
      <color theme="1"/>
      <name val="Tahoma"/>
      <family val="2"/>
      <charset val="222"/>
      <scheme val="minor"/>
    </font>
    <font>
      <sz val="8"/>
      <color theme="1"/>
      <name val="Tahoma"/>
      <family val="2"/>
      <charset val="222"/>
      <scheme val="minor"/>
    </font>
    <font>
      <b/>
      <i/>
      <sz val="11"/>
      <name val="宋体"/>
      <charset val="222"/>
    </font>
    <font>
      <sz val="18"/>
      <color rgb="FF00CCFF"/>
      <name val="#ZF Terminal"/>
    </font>
    <font>
      <b/>
      <i/>
      <sz val="16"/>
      <color theme="1"/>
      <name val="Tahoma"/>
      <family val="2"/>
      <scheme val="minor"/>
    </font>
    <font>
      <b/>
      <sz val="16"/>
      <color theme="1"/>
      <name val="Tahoma"/>
      <family val="2"/>
      <scheme val="minor"/>
    </font>
    <font>
      <b/>
      <i/>
      <sz val="16"/>
      <color theme="0"/>
      <name val="Tahoma"/>
      <family val="2"/>
      <scheme val="minor"/>
    </font>
    <font>
      <b/>
      <sz val="18"/>
      <color rgb="FF0000FF"/>
      <name val="BatangChe"/>
      <family val="3"/>
    </font>
    <font>
      <sz val="9"/>
      <color theme="1"/>
      <name val="Tahoma"/>
      <family val="2"/>
      <charset val="222"/>
      <scheme val="minor"/>
    </font>
    <font>
      <b/>
      <i/>
      <sz val="14"/>
      <color theme="1"/>
      <name val="Tahoma"/>
      <family val="2"/>
      <scheme val="minor"/>
    </font>
    <font>
      <b/>
      <sz val="10"/>
      <color theme="1"/>
      <name val="Tahoma"/>
      <family val="2"/>
      <scheme val="minor"/>
    </font>
    <font>
      <sz val="10"/>
      <color theme="1"/>
      <name val="Tahoma"/>
      <family val="2"/>
      <charset val="222"/>
      <scheme val="minor"/>
    </font>
    <font>
      <sz val="10"/>
      <color theme="1"/>
      <name val="Tahoma"/>
      <family val="2"/>
      <scheme val="minor"/>
    </font>
    <font>
      <b/>
      <sz val="20"/>
      <color theme="1"/>
      <name val="Tahoma"/>
      <family val="2"/>
      <scheme val="minor"/>
    </font>
    <font>
      <b/>
      <i/>
      <sz val="72"/>
      <color theme="0"/>
      <name val="Tahoma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/>
    <xf numFmtId="0" fontId="3" fillId="3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41" fontId="0" fillId="0" borderId="0" xfId="0" applyNumberFormat="1" applyAlignment="1">
      <alignment horizontal="right" vertical="center"/>
    </xf>
    <xf numFmtId="0" fontId="17" fillId="5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vertical="center"/>
    </xf>
    <xf numFmtId="0" fontId="16" fillId="5" borderId="0" xfId="0" applyFont="1" applyFill="1"/>
    <xf numFmtId="0" fontId="18" fillId="5" borderId="0" xfId="0" applyFont="1" applyFill="1"/>
    <xf numFmtId="41" fontId="0" fillId="0" borderId="0" xfId="0" applyNumberFormat="1"/>
    <xf numFmtId="0" fontId="17" fillId="5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4" borderId="0" xfId="0" applyFill="1" applyAlignment="1"/>
    <xf numFmtId="0" fontId="0" fillId="4" borderId="0" xfId="0" applyFill="1"/>
    <xf numFmtId="0" fontId="0" fillId="4" borderId="0" xfId="0" applyFill="1" applyAlignment="1">
      <alignment horizontal="center" vertical="center"/>
    </xf>
    <xf numFmtId="41" fontId="0" fillId="4" borderId="0" xfId="0" applyNumberFormat="1" applyFill="1" applyAlignment="1">
      <alignment horizontal="right" vertical="center"/>
    </xf>
    <xf numFmtId="41" fontId="0" fillId="4" borderId="0" xfId="0" applyNumberFormat="1" applyFill="1"/>
    <xf numFmtId="0" fontId="0" fillId="4" borderId="0" xfId="0" applyFill="1" applyAlignment="1">
      <alignment vertical="center"/>
    </xf>
    <xf numFmtId="0" fontId="0" fillId="6" borderId="0" xfId="0" applyFill="1" applyAlignment="1"/>
    <xf numFmtId="0" fontId="0" fillId="6" borderId="0" xfId="0" applyFill="1"/>
    <xf numFmtId="0" fontId="0" fillId="6" borderId="0" xfId="0" applyFill="1" applyAlignment="1">
      <alignment horizontal="center"/>
    </xf>
    <xf numFmtId="41" fontId="0" fillId="6" borderId="0" xfId="0" applyNumberFormat="1" applyFill="1" applyAlignment="1">
      <alignment horizontal="right" vertical="center"/>
    </xf>
    <xf numFmtId="41" fontId="0" fillId="6" borderId="0" xfId="0" applyNumberFormat="1" applyFill="1"/>
    <xf numFmtId="0" fontId="0" fillId="6" borderId="0" xfId="0" applyFill="1" applyAlignment="1">
      <alignment vertical="center"/>
    </xf>
    <xf numFmtId="0" fontId="0" fillId="0" borderId="0" xfId="0" applyFont="1"/>
    <xf numFmtId="0" fontId="9" fillId="2" borderId="0" xfId="0" applyFont="1" applyFill="1" applyAlignment="1">
      <alignment vertical="center"/>
    </xf>
    <xf numFmtId="0" fontId="2" fillId="2" borderId="36" xfId="1" applyFont="1" applyFill="1" applyBorder="1" applyAlignment="1">
      <alignment vertical="center"/>
    </xf>
    <xf numFmtId="0" fontId="2" fillId="2" borderId="0" xfId="1" applyFont="1" applyFill="1" applyBorder="1" applyAlignment="1">
      <alignment vertical="center"/>
    </xf>
    <xf numFmtId="0" fontId="20" fillId="2" borderId="0" xfId="0" applyFont="1" applyFill="1" applyAlignment="1">
      <alignment horizontal="center" vertical="center"/>
    </xf>
    <xf numFmtId="0" fontId="13" fillId="12" borderId="1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0" fillId="6" borderId="37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10" fillId="6" borderId="38" xfId="0" applyFont="1" applyFill="1" applyBorder="1" applyAlignment="1">
      <alignment horizontal="center" vertical="center"/>
    </xf>
    <xf numFmtId="0" fontId="10" fillId="6" borderId="15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5" fillId="6" borderId="37" xfId="0" applyFont="1" applyFill="1" applyBorder="1" applyAlignment="1">
      <alignment horizontal="center" vertical="center"/>
    </xf>
    <xf numFmtId="0" fontId="15" fillId="6" borderId="20" xfId="0" applyFont="1" applyFill="1" applyBorder="1" applyAlignment="1">
      <alignment horizontal="center" vertical="center"/>
    </xf>
    <xf numFmtId="0" fontId="15" fillId="6" borderId="16" xfId="0" applyFont="1" applyFill="1" applyBorder="1" applyAlignment="1">
      <alignment horizontal="center" vertical="center"/>
    </xf>
    <xf numFmtId="0" fontId="15" fillId="6" borderId="38" xfId="0" applyFont="1" applyFill="1" applyBorder="1" applyAlignment="1">
      <alignment horizontal="center" vertical="center"/>
    </xf>
    <xf numFmtId="0" fontId="15" fillId="6" borderId="15" xfId="0" applyFont="1" applyFill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left" vertical="center"/>
    </xf>
    <xf numFmtId="0" fontId="15" fillId="13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3" fontId="11" fillId="8" borderId="1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6" fillId="10" borderId="22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/>
    </xf>
    <xf numFmtId="0" fontId="5" fillId="11" borderId="13" xfId="0" applyFont="1" applyFill="1" applyBorder="1" applyAlignment="1">
      <alignment horizontal="center" vertical="center"/>
    </xf>
  </cellXfs>
  <cellStyles count="2">
    <cellStyle name="Hyperlink" xfId="1" builtinId="8"/>
    <cellStyle name="ปกติ" xfId="0" builtinId="0"/>
  </cellStyles>
  <dxfs count="9"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 tint="-4.9989318521683403E-2"/>
      </font>
      <fill>
        <gradientFill type="path">
          <stop position="0">
            <color theme="0"/>
          </stop>
          <stop position="1">
            <color theme="1" tint="0.1490218817712943"/>
          </stop>
        </gradientFill>
      </fill>
    </dxf>
    <dxf>
      <font>
        <b/>
        <i/>
        <color theme="0"/>
      </font>
      <fill>
        <gradientFill degree="135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  <fill>
        <gradientFill type="path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color theme="0"/>
      </font>
      <fill>
        <gradientFill type="path">
          <stop position="0">
            <color theme="0"/>
          </stop>
          <stop position="1">
            <color theme="4"/>
          </stop>
        </gradientFill>
      </fill>
    </dxf>
    <dxf>
      <font>
        <color theme="0"/>
      </font>
      <fill>
        <gradientFill type="path">
          <stop position="0">
            <color theme="0"/>
          </stop>
          <stop position="1">
            <color rgb="FF00B050"/>
          </stop>
        </gradientFill>
      </fill>
    </dxf>
    <dxf>
      <font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143671</xdr:colOff>
      <xdr:row>33</xdr:row>
      <xdr:rowOff>120650</xdr:rowOff>
    </xdr:from>
    <xdr:to>
      <xdr:col>19</xdr:col>
      <xdr:colOff>91282</xdr:colOff>
      <xdr:row>36</xdr:row>
      <xdr:rowOff>146843</xdr:rowOff>
    </xdr:to>
    <xdr:grpSp>
      <xdr:nvGrpSpPr>
        <xdr:cNvPr id="13" name="กลุ่ม 12">
          <a:extLst>
            <a:ext uri="{FF2B5EF4-FFF2-40B4-BE49-F238E27FC236}">
              <a16:creationId xmlns:a16="http://schemas.microsoft.com/office/drawing/2014/main" id="{E3C939F5-8423-437B-92D3-B44A10729788}"/>
            </a:ext>
          </a:extLst>
        </xdr:cNvPr>
        <xdr:cNvGrpSpPr/>
      </xdr:nvGrpSpPr>
      <xdr:grpSpPr>
        <a:xfrm>
          <a:off x="1905796" y="5899150"/>
          <a:ext cx="2582861" cy="550068"/>
          <a:chOff x="142875" y="123825"/>
          <a:chExt cx="1946475" cy="432000"/>
        </a:xfrm>
      </xdr:grpSpPr>
      <xdr:sp macro="[0]!Win" textlink="">
        <xdr:nvSpPr>
          <xdr:cNvPr id="14" name="สี่เหลี่ยมผืนผ้ามุมมน 1">
            <a:extLst>
              <a:ext uri="{FF2B5EF4-FFF2-40B4-BE49-F238E27FC236}">
                <a16:creationId xmlns:a16="http://schemas.microsoft.com/office/drawing/2014/main" id="{14E487E2-A8F2-4AF1-84DF-76352C2E7194}"/>
              </a:ext>
            </a:extLst>
          </xdr:cNvPr>
          <xdr:cNvSpPr/>
        </xdr:nvSpPr>
        <xdr:spPr>
          <a:xfrm>
            <a:off x="142875" y="123825"/>
            <a:ext cx="432000" cy="432000"/>
          </a:xfrm>
          <a:prstGeom prst="roundRect">
            <a:avLst/>
          </a:prstGeom>
          <a:solidFill>
            <a:srgbClr val="00B05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W</a:t>
            </a:r>
            <a:endParaRPr lang="th-TH" sz="2000" b="1"/>
          </a:p>
        </xdr:txBody>
      </xdr:sp>
      <xdr:sp macro="[0]!Lose" textlink="">
        <xdr:nvSpPr>
          <xdr:cNvPr id="15" name="สี่เหลี่ยมผืนผ้ามุมมน 2">
            <a:extLst>
              <a:ext uri="{FF2B5EF4-FFF2-40B4-BE49-F238E27FC236}">
                <a16:creationId xmlns:a16="http://schemas.microsoft.com/office/drawing/2014/main" id="{ABB8F260-3EBF-4AE0-8612-90F48381CA16}"/>
              </a:ext>
            </a:extLst>
          </xdr:cNvPr>
          <xdr:cNvSpPr/>
        </xdr:nvSpPr>
        <xdr:spPr>
          <a:xfrm>
            <a:off x="647700" y="123825"/>
            <a:ext cx="432000" cy="432000"/>
          </a:xfrm>
          <a:prstGeom prst="roundRect">
            <a:avLst/>
          </a:prstGeom>
          <a:solidFill>
            <a:srgbClr val="FF000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L</a:t>
            </a:r>
            <a:endParaRPr lang="th-TH" sz="2000" b="1"/>
          </a:p>
        </xdr:txBody>
      </xdr:sp>
      <xdr:sp macro="[0]!UndoWL" textlink="">
        <xdr:nvSpPr>
          <xdr:cNvPr id="16" name="สี่เหลี่ยมผืนผ้ามุมมน 3">
            <a:extLst>
              <a:ext uri="{FF2B5EF4-FFF2-40B4-BE49-F238E27FC236}">
                <a16:creationId xmlns:a16="http://schemas.microsoft.com/office/drawing/2014/main" id="{10809F29-4410-466C-A4CB-A455930DC050}"/>
              </a:ext>
            </a:extLst>
          </xdr:cNvPr>
          <xdr:cNvSpPr/>
        </xdr:nvSpPr>
        <xdr:spPr>
          <a:xfrm>
            <a:off x="1152525" y="123825"/>
            <a:ext cx="432000" cy="432000"/>
          </a:xfrm>
          <a:prstGeom prst="roundRect">
            <a:avLst/>
          </a:prstGeom>
          <a:solidFill>
            <a:srgbClr val="FFC00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&lt;</a:t>
            </a:r>
            <a:endParaRPr lang="th-TH" sz="2000" b="1"/>
          </a:p>
        </xdr:txBody>
      </xdr:sp>
      <xdr:sp macro="[0]!ResetWL" textlink="">
        <xdr:nvSpPr>
          <xdr:cNvPr id="17" name="สี่เหลี่ยมผืนผ้ามุมมน 4">
            <a:extLst>
              <a:ext uri="{FF2B5EF4-FFF2-40B4-BE49-F238E27FC236}">
                <a16:creationId xmlns:a16="http://schemas.microsoft.com/office/drawing/2014/main" id="{F0F31B7B-DA95-409B-9C00-40D051321169}"/>
              </a:ext>
            </a:extLst>
          </xdr:cNvPr>
          <xdr:cNvSpPr/>
        </xdr:nvSpPr>
        <xdr:spPr>
          <a:xfrm>
            <a:off x="1657350" y="123825"/>
            <a:ext cx="432000" cy="432000"/>
          </a:xfrm>
          <a:prstGeom prst="roundRect">
            <a:avLst/>
          </a:prstGeom>
          <a:solidFill>
            <a:srgbClr val="7030A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C</a:t>
            </a:r>
            <a:endParaRPr lang="th-TH" sz="2000" b="1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23</xdr:row>
      <xdr:rowOff>47625</xdr:rowOff>
    </xdr:from>
    <xdr:to>
      <xdr:col>6</xdr:col>
      <xdr:colOff>393900</xdr:colOff>
      <xdr:row>25</xdr:row>
      <xdr:rowOff>117675</xdr:rowOff>
    </xdr:to>
    <xdr:grpSp>
      <xdr:nvGrpSpPr>
        <xdr:cNvPr id="2" name="กลุ่ม 1">
          <a:extLst>
            <a:ext uri="{FF2B5EF4-FFF2-40B4-BE49-F238E27FC236}">
              <a16:creationId xmlns:a16="http://schemas.microsoft.com/office/drawing/2014/main" id="{8F469BEF-2668-4502-9569-A3122D9052B7}"/>
            </a:ext>
          </a:extLst>
        </xdr:cNvPr>
        <xdr:cNvGrpSpPr/>
      </xdr:nvGrpSpPr>
      <xdr:grpSpPr>
        <a:xfrm>
          <a:off x="904875" y="4210050"/>
          <a:ext cx="1946475" cy="432000"/>
          <a:chOff x="142875" y="123825"/>
          <a:chExt cx="1946475" cy="432000"/>
        </a:xfrm>
      </xdr:grpSpPr>
      <xdr:sp macro="[0]!Win" textlink="">
        <xdr:nvSpPr>
          <xdr:cNvPr id="3" name="สี่เหลี่ยมผืนผ้ามุมมน 1">
            <a:extLst>
              <a:ext uri="{FF2B5EF4-FFF2-40B4-BE49-F238E27FC236}">
                <a16:creationId xmlns:a16="http://schemas.microsoft.com/office/drawing/2014/main" id="{CC7BA3C0-129D-4122-B56C-396C967AD8C1}"/>
              </a:ext>
            </a:extLst>
          </xdr:cNvPr>
          <xdr:cNvSpPr/>
        </xdr:nvSpPr>
        <xdr:spPr>
          <a:xfrm>
            <a:off x="142875" y="123825"/>
            <a:ext cx="432000" cy="432000"/>
          </a:xfrm>
          <a:prstGeom prst="roundRect">
            <a:avLst/>
          </a:prstGeom>
          <a:solidFill>
            <a:srgbClr val="00B05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W</a:t>
            </a:r>
            <a:endParaRPr lang="th-TH" sz="2000" b="1"/>
          </a:p>
        </xdr:txBody>
      </xdr:sp>
      <xdr:sp macro="[0]!Lose" textlink="">
        <xdr:nvSpPr>
          <xdr:cNvPr id="4" name="สี่เหลี่ยมผืนผ้ามุมมน 2">
            <a:extLst>
              <a:ext uri="{FF2B5EF4-FFF2-40B4-BE49-F238E27FC236}">
                <a16:creationId xmlns:a16="http://schemas.microsoft.com/office/drawing/2014/main" id="{D2A204C9-A580-46C6-BE17-6AA4C9C8FAAB}"/>
              </a:ext>
            </a:extLst>
          </xdr:cNvPr>
          <xdr:cNvSpPr/>
        </xdr:nvSpPr>
        <xdr:spPr>
          <a:xfrm>
            <a:off x="647700" y="123825"/>
            <a:ext cx="432000" cy="432000"/>
          </a:xfrm>
          <a:prstGeom prst="roundRect">
            <a:avLst/>
          </a:prstGeom>
          <a:solidFill>
            <a:srgbClr val="FF000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L</a:t>
            </a:r>
            <a:endParaRPr lang="th-TH" sz="2000" b="1"/>
          </a:p>
        </xdr:txBody>
      </xdr:sp>
      <xdr:sp macro="[0]!UndoWL" textlink="">
        <xdr:nvSpPr>
          <xdr:cNvPr id="5" name="สี่เหลี่ยมผืนผ้ามุมมน 3">
            <a:extLst>
              <a:ext uri="{FF2B5EF4-FFF2-40B4-BE49-F238E27FC236}">
                <a16:creationId xmlns:a16="http://schemas.microsoft.com/office/drawing/2014/main" id="{A601D7F8-9589-4615-BFEF-84853F20092D}"/>
              </a:ext>
            </a:extLst>
          </xdr:cNvPr>
          <xdr:cNvSpPr/>
        </xdr:nvSpPr>
        <xdr:spPr>
          <a:xfrm>
            <a:off x="1152525" y="123825"/>
            <a:ext cx="432000" cy="432000"/>
          </a:xfrm>
          <a:prstGeom prst="roundRect">
            <a:avLst/>
          </a:prstGeom>
          <a:solidFill>
            <a:srgbClr val="FFC00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&lt;</a:t>
            </a:r>
            <a:endParaRPr lang="th-TH" sz="2000" b="1"/>
          </a:p>
        </xdr:txBody>
      </xdr:sp>
      <xdr:sp macro="[0]!ResetWL" textlink="">
        <xdr:nvSpPr>
          <xdr:cNvPr id="6" name="สี่เหลี่ยมผืนผ้ามุมมน 4">
            <a:extLst>
              <a:ext uri="{FF2B5EF4-FFF2-40B4-BE49-F238E27FC236}">
                <a16:creationId xmlns:a16="http://schemas.microsoft.com/office/drawing/2014/main" id="{F5C40ADF-B064-4FD5-BC3F-CD62005B3615}"/>
              </a:ext>
            </a:extLst>
          </xdr:cNvPr>
          <xdr:cNvSpPr/>
        </xdr:nvSpPr>
        <xdr:spPr>
          <a:xfrm>
            <a:off x="1657350" y="123825"/>
            <a:ext cx="432000" cy="432000"/>
          </a:xfrm>
          <a:prstGeom prst="roundRect">
            <a:avLst/>
          </a:prstGeom>
          <a:solidFill>
            <a:srgbClr val="7030A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C</a:t>
            </a:r>
            <a:endParaRPr lang="th-TH" sz="2000" b="1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15</xdr:row>
      <xdr:rowOff>0</xdr:rowOff>
    </xdr:from>
    <xdr:to>
      <xdr:col>19</xdr:col>
      <xdr:colOff>54770</xdr:colOff>
      <xdr:row>18</xdr:row>
      <xdr:rowOff>135731</xdr:rowOff>
    </xdr:to>
    <xdr:grpSp>
      <xdr:nvGrpSpPr>
        <xdr:cNvPr id="7" name="กลุ่ม 6">
          <a:extLst>
            <a:ext uri="{FF2B5EF4-FFF2-40B4-BE49-F238E27FC236}">
              <a16:creationId xmlns:a16="http://schemas.microsoft.com/office/drawing/2014/main" id="{A0EFB89F-0571-4F75-807B-B8A9C4329909}"/>
            </a:ext>
          </a:extLst>
        </xdr:cNvPr>
        <xdr:cNvGrpSpPr/>
      </xdr:nvGrpSpPr>
      <xdr:grpSpPr>
        <a:xfrm>
          <a:off x="400050" y="2181225"/>
          <a:ext cx="2807495" cy="564356"/>
          <a:chOff x="142875" y="123825"/>
          <a:chExt cx="1946475" cy="432000"/>
        </a:xfrm>
      </xdr:grpSpPr>
      <xdr:sp macro="[0]!Player" textlink="">
        <xdr:nvSpPr>
          <xdr:cNvPr id="8" name="สี่เหลี่ยมผืนผ้ามุมมน 1">
            <a:extLst>
              <a:ext uri="{FF2B5EF4-FFF2-40B4-BE49-F238E27FC236}">
                <a16:creationId xmlns:a16="http://schemas.microsoft.com/office/drawing/2014/main" id="{F3783FDE-9715-4150-8F45-C4E347798546}"/>
              </a:ext>
            </a:extLst>
          </xdr:cNvPr>
          <xdr:cNvSpPr/>
        </xdr:nvSpPr>
        <xdr:spPr>
          <a:xfrm>
            <a:off x="142875" y="123825"/>
            <a:ext cx="432000" cy="432000"/>
          </a:xfrm>
          <a:prstGeom prst="roundRect">
            <a:avLst/>
          </a:prstGeom>
          <a:solidFill>
            <a:srgbClr val="0070C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P</a:t>
            </a:r>
            <a:endParaRPr lang="th-TH" sz="2000" b="1"/>
          </a:p>
        </xdr:txBody>
      </xdr:sp>
      <xdr:sp macro="[0]!Banker" textlink="">
        <xdr:nvSpPr>
          <xdr:cNvPr id="9" name="สี่เหลี่ยมผืนผ้ามุมมน 2">
            <a:extLst>
              <a:ext uri="{FF2B5EF4-FFF2-40B4-BE49-F238E27FC236}">
                <a16:creationId xmlns:a16="http://schemas.microsoft.com/office/drawing/2014/main" id="{B063B02A-FEE8-4B00-A560-4C99062F8A91}"/>
              </a:ext>
            </a:extLst>
          </xdr:cNvPr>
          <xdr:cNvSpPr/>
        </xdr:nvSpPr>
        <xdr:spPr>
          <a:xfrm>
            <a:off x="647700" y="123825"/>
            <a:ext cx="432000" cy="432000"/>
          </a:xfrm>
          <a:prstGeom prst="roundRect">
            <a:avLst/>
          </a:prstGeom>
          <a:solidFill>
            <a:srgbClr val="FF000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B</a:t>
            </a:r>
            <a:endParaRPr lang="th-TH" sz="2000" b="1"/>
          </a:p>
        </xdr:txBody>
      </xdr:sp>
      <xdr:sp macro="[0]!Undo" textlink="">
        <xdr:nvSpPr>
          <xdr:cNvPr id="10" name="สี่เหลี่ยมผืนผ้ามุมมน 3">
            <a:extLst>
              <a:ext uri="{FF2B5EF4-FFF2-40B4-BE49-F238E27FC236}">
                <a16:creationId xmlns:a16="http://schemas.microsoft.com/office/drawing/2014/main" id="{237E5709-4A35-4C94-9239-703121C01012}"/>
              </a:ext>
            </a:extLst>
          </xdr:cNvPr>
          <xdr:cNvSpPr/>
        </xdr:nvSpPr>
        <xdr:spPr>
          <a:xfrm>
            <a:off x="1152525" y="123825"/>
            <a:ext cx="432000" cy="432000"/>
          </a:xfrm>
          <a:prstGeom prst="roundRect">
            <a:avLst/>
          </a:prstGeom>
          <a:solidFill>
            <a:srgbClr val="FFC00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&lt;</a:t>
            </a:r>
            <a:endParaRPr lang="th-TH" sz="2000" b="1"/>
          </a:p>
        </xdr:txBody>
      </xdr:sp>
      <xdr:sp macro="[0]!Reset" textlink="">
        <xdr:nvSpPr>
          <xdr:cNvPr id="11" name="สี่เหลี่ยมผืนผ้ามุมมน 4">
            <a:extLst>
              <a:ext uri="{FF2B5EF4-FFF2-40B4-BE49-F238E27FC236}">
                <a16:creationId xmlns:a16="http://schemas.microsoft.com/office/drawing/2014/main" id="{84977948-1E73-4988-A204-8A7A4D7DD722}"/>
              </a:ext>
            </a:extLst>
          </xdr:cNvPr>
          <xdr:cNvSpPr/>
        </xdr:nvSpPr>
        <xdr:spPr>
          <a:xfrm>
            <a:off x="1657350" y="123825"/>
            <a:ext cx="432000" cy="432000"/>
          </a:xfrm>
          <a:prstGeom prst="roundRect">
            <a:avLst/>
          </a:prstGeom>
          <a:solidFill>
            <a:srgbClr val="7030A0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/>
              <a:t>C</a:t>
            </a:r>
            <a:endParaRPr lang="th-TH" sz="2000" b="1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Q77"/>
  <sheetViews>
    <sheetView showGridLines="0" zoomScale="60" zoomScaleNormal="60" workbookViewId="0">
      <selection activeCell="L14" sqref="L14:P15"/>
    </sheetView>
  </sheetViews>
  <sheetFormatPr defaultRowHeight="14.25"/>
  <cols>
    <col min="1" max="1" width="2.5" style="1" customWidth="1"/>
    <col min="2" max="2" width="4.375" style="1" customWidth="1"/>
    <col min="3" max="4" width="5.125" style="1" customWidth="1"/>
    <col min="5" max="5" width="5.75" style="1" customWidth="1"/>
    <col min="6" max="6" width="2.125" style="1" customWidth="1"/>
    <col min="7" max="43" width="2.5" style="1" customWidth="1"/>
    <col min="44" max="16384" width="9" style="1"/>
  </cols>
  <sheetData>
    <row r="1" spans="1:43" ht="14.2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4.2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60"/>
      <c r="AH2" s="60"/>
      <c r="AI2" s="60"/>
      <c r="AJ2" s="60"/>
      <c r="AK2" s="60"/>
      <c r="AL2" s="60"/>
      <c r="AM2" s="60"/>
      <c r="AN2" s="60"/>
      <c r="AO2" s="60"/>
      <c r="AP2" s="2"/>
      <c r="AQ2" s="2"/>
    </row>
    <row r="3" spans="1:43" ht="14.25" customHeight="1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60"/>
      <c r="AH3" s="60"/>
      <c r="AI3" s="60"/>
      <c r="AJ3" s="60"/>
      <c r="AK3" s="60"/>
      <c r="AL3" s="60"/>
      <c r="AM3" s="60"/>
      <c r="AN3" s="60"/>
      <c r="AO3" s="60"/>
      <c r="AP3" s="2"/>
      <c r="AQ3" s="2"/>
    </row>
    <row r="4" spans="1:43" ht="15" customHeight="1">
      <c r="A4" s="3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60"/>
      <c r="AH4" s="60"/>
      <c r="AI4" s="60"/>
      <c r="AJ4" s="60"/>
      <c r="AK4" s="60"/>
      <c r="AL4" s="60"/>
      <c r="AM4" s="60"/>
      <c r="AN4" s="60"/>
      <c r="AO4" s="60"/>
      <c r="AP4" s="2"/>
      <c r="AQ4" s="2"/>
    </row>
    <row r="5" spans="1:43" ht="14.25" customHeight="1">
      <c r="A5" s="3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60"/>
      <c r="AH5" s="60"/>
      <c r="AI5" s="60"/>
      <c r="AJ5" s="60"/>
      <c r="AK5" s="60"/>
      <c r="AL5" s="60"/>
      <c r="AM5" s="60"/>
      <c r="AN5" s="60"/>
      <c r="AO5" s="60"/>
      <c r="AP5" s="2"/>
      <c r="AQ5" s="2"/>
    </row>
    <row r="6" spans="1:43" ht="14.25" customHeight="1">
      <c r="A6" s="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60"/>
      <c r="AH6" s="60"/>
      <c r="AI6" s="60"/>
      <c r="AJ6" s="60"/>
      <c r="AK6" s="60"/>
      <c r="AL6" s="60"/>
      <c r="AM6" s="60"/>
      <c r="AN6" s="60"/>
      <c r="AO6" s="60"/>
      <c r="AP6" s="2"/>
      <c r="AQ6" s="2"/>
    </row>
    <row r="7" spans="1:43" ht="14.25" customHeight="1">
      <c r="A7" s="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60"/>
      <c r="AH7" s="60"/>
      <c r="AI7" s="60"/>
      <c r="AJ7" s="60"/>
      <c r="AK7" s="60"/>
      <c r="AL7" s="60"/>
      <c r="AM7" s="60"/>
      <c r="AN7" s="60"/>
      <c r="AO7" s="60"/>
      <c r="AP7" s="2"/>
      <c r="AQ7" s="2"/>
    </row>
    <row r="8" spans="1:43" ht="14.25" customHeight="1">
      <c r="A8" s="3"/>
      <c r="B8" s="2"/>
      <c r="C8" s="2"/>
      <c r="D8" s="2"/>
      <c r="E8" s="2"/>
      <c r="F8" s="3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60"/>
      <c r="AH8" s="60"/>
      <c r="AI8" s="60"/>
      <c r="AJ8" s="60"/>
      <c r="AK8" s="60"/>
      <c r="AL8" s="60"/>
      <c r="AM8" s="60"/>
      <c r="AN8" s="60"/>
      <c r="AO8" s="60"/>
      <c r="AP8" s="2"/>
      <c r="AQ8" s="2"/>
    </row>
    <row r="9" spans="1:43" ht="14.25" customHeight="1">
      <c r="A9" s="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60"/>
      <c r="AH9" s="60"/>
      <c r="AI9" s="60"/>
      <c r="AJ9" s="60"/>
      <c r="AK9" s="60"/>
      <c r="AL9" s="60"/>
      <c r="AM9" s="60"/>
      <c r="AN9" s="60"/>
      <c r="AO9" s="60"/>
      <c r="AP9" s="2"/>
      <c r="AQ9" s="2"/>
    </row>
    <row r="10" spans="1:43" ht="14.25" customHeight="1">
      <c r="A10" s="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60"/>
      <c r="AH10" s="60"/>
      <c r="AI10" s="60"/>
      <c r="AJ10" s="60"/>
      <c r="AK10" s="60"/>
      <c r="AL10" s="60"/>
      <c r="AM10" s="60"/>
      <c r="AN10" s="60"/>
      <c r="AO10" s="60"/>
      <c r="AP10" s="2"/>
      <c r="AQ10" s="2"/>
    </row>
    <row r="11" spans="1:43" ht="14.25" customHeight="1">
      <c r="A11" s="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61"/>
      <c r="AH11" s="62"/>
      <c r="AI11" s="62"/>
      <c r="AJ11" s="62"/>
      <c r="AK11" s="62"/>
      <c r="AL11" s="62"/>
      <c r="AM11" s="62"/>
      <c r="AN11" s="62"/>
      <c r="AO11" s="62"/>
      <c r="AP11" s="2"/>
      <c r="AQ11" s="2"/>
    </row>
    <row r="12" spans="1:43" ht="14.25" customHeight="1">
      <c r="A12" s="3"/>
      <c r="B12" s="2"/>
      <c r="C12" s="2"/>
      <c r="D12" s="2"/>
      <c r="E12" s="2"/>
      <c r="F12" s="2"/>
      <c r="G12" s="64" t="s">
        <v>7</v>
      </c>
      <c r="H12" s="64"/>
      <c r="I12" s="64"/>
      <c r="J12" s="64"/>
      <c r="K12" s="64"/>
      <c r="L12" s="64"/>
      <c r="M12" s="64"/>
      <c r="N12" s="64"/>
      <c r="O12" s="64"/>
      <c r="P12" s="64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</row>
    <row r="13" spans="1:43" ht="14.25" customHeight="1">
      <c r="A13" s="3"/>
      <c r="B13" s="2"/>
      <c r="C13" s="2"/>
      <c r="D13" s="2"/>
      <c r="E13" s="2"/>
      <c r="F13" s="2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2"/>
      <c r="R13" s="63" t="str">
        <f>IFERROR(LOOKUP(2,1/(BET&lt;&gt;""),BET),"")</f>
        <v/>
      </c>
      <c r="S13" s="63"/>
      <c r="T13" s="63"/>
      <c r="U13" s="63"/>
      <c r="V13" s="63"/>
      <c r="W13" s="63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</row>
    <row r="14" spans="1:43" ht="14.25" customHeight="1">
      <c r="A14" s="3"/>
      <c r="B14" s="2"/>
      <c r="C14" s="2"/>
      <c r="D14" s="2"/>
      <c r="E14" s="2"/>
      <c r="F14" s="2"/>
      <c r="G14" s="85" t="s">
        <v>14</v>
      </c>
      <c r="H14" s="85"/>
      <c r="I14" s="85"/>
      <c r="J14" s="85"/>
      <c r="K14" s="85"/>
      <c r="L14" s="98">
        <v>1100</v>
      </c>
      <c r="M14" s="98">
        <v>1100</v>
      </c>
      <c r="N14" s="98">
        <v>1100</v>
      </c>
      <c r="O14" s="98">
        <v>1100</v>
      </c>
      <c r="P14" s="98">
        <v>1100</v>
      </c>
      <c r="Q14" s="2"/>
      <c r="R14" s="63"/>
      <c r="S14" s="63"/>
      <c r="T14" s="63"/>
      <c r="U14" s="63"/>
      <c r="V14" s="63"/>
      <c r="W14" s="63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</row>
    <row r="15" spans="1:43" ht="14.25" customHeight="1">
      <c r="A15" s="3"/>
      <c r="B15" s="2"/>
      <c r="C15" s="2"/>
      <c r="D15" s="2"/>
      <c r="E15" s="2"/>
      <c r="F15" s="2"/>
      <c r="G15" s="85"/>
      <c r="H15" s="85"/>
      <c r="I15" s="85"/>
      <c r="J15" s="85"/>
      <c r="K15" s="85"/>
      <c r="L15" s="98">
        <v>1100</v>
      </c>
      <c r="M15" s="98">
        <v>1100</v>
      </c>
      <c r="N15" s="98">
        <v>1100</v>
      </c>
      <c r="O15" s="98">
        <v>1100</v>
      </c>
      <c r="P15" s="98">
        <v>1100</v>
      </c>
      <c r="Q15" s="2"/>
      <c r="R15" s="63"/>
      <c r="S15" s="63"/>
      <c r="T15" s="63"/>
      <c r="U15" s="63"/>
      <c r="V15" s="63"/>
      <c r="W15" s="63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</row>
    <row r="16" spans="1:43" ht="14.25" customHeight="1">
      <c r="A16" s="3"/>
      <c r="B16" s="2"/>
      <c r="C16" s="2"/>
      <c r="D16" s="2"/>
      <c r="E16" s="2"/>
      <c r="F16" s="2"/>
      <c r="G16" s="86" t="s">
        <v>13</v>
      </c>
      <c r="H16" s="86"/>
      <c r="I16" s="86"/>
      <c r="J16" s="86"/>
      <c r="K16" s="86"/>
      <c r="L16" s="83">
        <v>20</v>
      </c>
      <c r="M16" s="83"/>
      <c r="N16" s="83"/>
      <c r="O16" s="83"/>
      <c r="P16" s="83"/>
      <c r="Q16" s="2"/>
      <c r="R16" s="63"/>
      <c r="S16" s="63"/>
      <c r="T16" s="63"/>
      <c r="U16" s="63"/>
      <c r="V16" s="63"/>
      <c r="W16" s="63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</row>
    <row r="17" spans="1:43" ht="14.25" customHeight="1">
      <c r="A17" s="3"/>
      <c r="B17" s="2"/>
      <c r="C17" s="2"/>
      <c r="D17" s="2"/>
      <c r="E17" s="2"/>
      <c r="F17" s="2"/>
      <c r="G17" s="86"/>
      <c r="H17" s="86"/>
      <c r="I17" s="86"/>
      <c r="J17" s="86"/>
      <c r="K17" s="86"/>
      <c r="L17" s="83"/>
      <c r="M17" s="83"/>
      <c r="N17" s="83"/>
      <c r="O17" s="83"/>
      <c r="P17" s="83"/>
      <c r="Q17" s="2"/>
      <c r="R17" s="63"/>
      <c r="S17" s="63"/>
      <c r="T17" s="63"/>
      <c r="U17" s="63"/>
      <c r="V17" s="63"/>
      <c r="W17" s="63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</row>
    <row r="18" spans="1:43" ht="14.25" customHeight="1">
      <c r="A18" s="3"/>
      <c r="B18" s="2"/>
      <c r="C18" s="2"/>
      <c r="D18" s="2"/>
      <c r="E18" s="2"/>
      <c r="F18" s="2"/>
      <c r="G18" s="84" t="s">
        <v>6</v>
      </c>
      <c r="H18" s="84"/>
      <c r="I18" s="84"/>
      <c r="J18" s="84"/>
      <c r="K18" s="84"/>
      <c r="L18" s="84"/>
      <c r="M18" s="84"/>
      <c r="N18" s="84"/>
      <c r="O18" s="84"/>
      <c r="P18" s="84"/>
      <c r="Q18" s="2"/>
      <c r="R18" s="63"/>
      <c r="S18" s="63"/>
      <c r="T18" s="63"/>
      <c r="U18" s="63"/>
      <c r="V18" s="63"/>
      <c r="W18" s="63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</row>
    <row r="19" spans="1:43" ht="14.25" customHeight="1">
      <c r="A19" s="3"/>
      <c r="B19" s="2"/>
      <c r="C19" s="2"/>
      <c r="D19" s="2"/>
      <c r="E19" s="2"/>
      <c r="F19" s="2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2"/>
      <c r="R19" s="63"/>
      <c r="S19" s="63"/>
      <c r="T19" s="63"/>
      <c r="U19" s="63"/>
      <c r="V19" s="63"/>
      <c r="W19" s="63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</row>
    <row r="20" spans="1:43" ht="14.25" customHeight="1">
      <c r="A20" s="3"/>
      <c r="B20" s="2"/>
      <c r="C20" s="2"/>
      <c r="D20" s="2"/>
      <c r="E20" s="2"/>
      <c r="F20" s="2"/>
      <c r="G20" s="87" t="s">
        <v>5</v>
      </c>
      <c r="H20" s="87"/>
      <c r="I20" s="87"/>
      <c r="J20" s="87"/>
      <c r="K20" s="87"/>
      <c r="L20" s="88" t="s">
        <v>11</v>
      </c>
      <c r="M20" s="88"/>
      <c r="N20" s="88"/>
      <c r="O20" s="88"/>
      <c r="P20" s="88"/>
      <c r="Q20" s="2"/>
      <c r="R20" s="63"/>
      <c r="S20" s="63"/>
      <c r="T20" s="63"/>
      <c r="U20" s="63"/>
      <c r="V20" s="63"/>
      <c r="W20" s="63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</row>
    <row r="21" spans="1:43" ht="14.25" customHeight="1">
      <c r="A21" s="3"/>
      <c r="B21" s="2"/>
      <c r="C21" s="2"/>
      <c r="D21" s="2"/>
      <c r="E21" s="2"/>
      <c r="F21" s="2"/>
      <c r="G21" s="87"/>
      <c r="H21" s="87"/>
      <c r="I21" s="87"/>
      <c r="J21" s="87"/>
      <c r="K21" s="87"/>
      <c r="L21" s="88"/>
      <c r="M21" s="88"/>
      <c r="N21" s="88"/>
      <c r="O21" s="88"/>
      <c r="P21" s="88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</row>
    <row r="22" spans="1:43" ht="14.25" customHeight="1">
      <c r="A22" s="3"/>
      <c r="B22" s="2"/>
      <c r="C22" s="2"/>
      <c r="D22" s="2"/>
      <c r="E22" s="2"/>
      <c r="F22" s="2"/>
      <c r="G22" s="65">
        <f>LOOKUP(2,1/('7 Class'!A4:A75&lt;&gt;""),'7 Class'!A4:A75)</f>
        <v>2</v>
      </c>
      <c r="H22" s="66"/>
      <c r="I22" s="67"/>
      <c r="J22" s="65">
        <f>LOOKUP(2,1/('7 Class'!B4:B75&lt;&gt;""),'7 Class'!B4:B75)</f>
        <v>2</v>
      </c>
      <c r="K22" s="67"/>
      <c r="L22" s="89">
        <f>LOOKUP(2,1/('7 Class'!C4:C75&lt;&gt;""),'7 Class'!C4:C75)</f>
        <v>40</v>
      </c>
      <c r="M22" s="89"/>
      <c r="N22" s="89"/>
      <c r="O22" s="89"/>
      <c r="P22" s="89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</row>
    <row r="23" spans="1:43" ht="14.25" customHeight="1">
      <c r="A23" s="3"/>
      <c r="B23" s="2"/>
      <c r="C23" s="2"/>
      <c r="D23" s="2"/>
      <c r="E23" s="2"/>
      <c r="F23" s="2"/>
      <c r="G23" s="68"/>
      <c r="H23" s="69"/>
      <c r="I23" s="70"/>
      <c r="J23" s="68"/>
      <c r="K23" s="70"/>
      <c r="L23" s="89"/>
      <c r="M23" s="89"/>
      <c r="N23" s="89"/>
      <c r="O23" s="89"/>
      <c r="P23" s="89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</row>
    <row r="24" spans="1:43" ht="14.25" customHeight="1">
      <c r="A24" s="3"/>
      <c r="B24" s="2"/>
      <c r="C24" s="2"/>
      <c r="D24" s="2"/>
      <c r="E24" s="2"/>
      <c r="F24" s="2"/>
      <c r="G24" s="71" t="s">
        <v>2</v>
      </c>
      <c r="H24" s="72"/>
      <c r="I24" s="72"/>
      <c r="J24" s="72"/>
      <c r="K24" s="72"/>
      <c r="L24" s="72"/>
      <c r="M24" s="73"/>
      <c r="N24" s="77" t="s">
        <v>4</v>
      </c>
      <c r="O24" s="78"/>
      <c r="P24" s="79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61"/>
      <c r="AH24" s="62"/>
      <c r="AI24" s="62"/>
      <c r="AJ24" s="62"/>
      <c r="AK24" s="62"/>
      <c r="AL24" s="62"/>
      <c r="AM24" s="62"/>
      <c r="AN24" s="62"/>
      <c r="AO24" s="62"/>
      <c r="AP24" s="2"/>
      <c r="AQ24" s="2"/>
    </row>
    <row r="25" spans="1:43" ht="14.25" customHeight="1">
      <c r="A25" s="3"/>
      <c r="B25" s="2"/>
      <c r="C25" s="2"/>
      <c r="D25" s="2"/>
      <c r="E25" s="2"/>
      <c r="F25" s="2"/>
      <c r="G25" s="74"/>
      <c r="H25" s="75"/>
      <c r="I25" s="75"/>
      <c r="J25" s="75"/>
      <c r="K25" s="75"/>
      <c r="L25" s="75"/>
      <c r="M25" s="76"/>
      <c r="N25" s="80"/>
      <c r="O25" s="81"/>
      <c r="P25" s="8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</row>
    <row r="26" spans="1:43" ht="14.25" customHeight="1">
      <c r="A26" s="3"/>
      <c r="B26" s="2"/>
      <c r="C26" s="2"/>
      <c r="D26" s="2"/>
      <c r="E26" s="2"/>
      <c r="F26" s="2"/>
      <c r="G26" s="90" t="str">
        <f>IFERROR(LOOKUP(2,1/('7 Class'!D4:D75&lt;&gt;""),'7 Class'!D4:D75),"")</f>
        <v>W</v>
      </c>
      <c r="H26" s="91"/>
      <c r="I26" s="91"/>
      <c r="J26" s="92"/>
      <c r="K26" s="65">
        <f>IFERROR(LOOKUP(2,1/('7 Class'!E4:E75&lt;&gt;""),'7 Class'!E4:E75),"")</f>
        <v>1</v>
      </c>
      <c r="L26" s="66"/>
      <c r="M26" s="67"/>
      <c r="N26" s="65">
        <f>IFERROR(LOOKUP(2,1/('7 Class'!I4:I75&lt;&gt;""),'7 Class'!I4:I75),"")</f>
        <v>-1</v>
      </c>
      <c r="O26" s="66"/>
      <c r="P26" s="67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</row>
    <row r="27" spans="1:43" ht="14.25" customHeight="1">
      <c r="A27" s="3"/>
      <c r="B27" s="2"/>
      <c r="C27" s="2"/>
      <c r="D27" s="2"/>
      <c r="E27" s="2"/>
      <c r="F27" s="2"/>
      <c r="G27" s="93"/>
      <c r="H27" s="94"/>
      <c r="I27" s="94"/>
      <c r="J27" s="95"/>
      <c r="K27" s="68"/>
      <c r="L27" s="69"/>
      <c r="M27" s="70"/>
      <c r="N27" s="68"/>
      <c r="O27" s="69"/>
      <c r="P27" s="70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</row>
    <row r="28" spans="1:43" ht="14.25" customHeight="1">
      <c r="A28" s="3"/>
      <c r="B28" s="2"/>
      <c r="C28" s="2"/>
      <c r="D28" s="2"/>
      <c r="E28" s="2"/>
      <c r="F28" s="2"/>
      <c r="G28" s="97" t="s">
        <v>8</v>
      </c>
      <c r="H28" s="97"/>
      <c r="I28" s="97"/>
      <c r="J28" s="97"/>
      <c r="K28" s="97"/>
      <c r="L28" s="98">
        <f>IFERROR(LOOKUP(2,1/('7 Class'!J4:J75&lt;&gt;""),'7 Class'!J4:J75),"")</f>
        <v>2</v>
      </c>
      <c r="M28" s="98"/>
      <c r="N28" s="98"/>
      <c r="O28" s="98"/>
      <c r="P28" s="98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</row>
    <row r="29" spans="1:43" ht="14.25" customHeight="1">
      <c r="A29" s="3"/>
      <c r="B29" s="2"/>
      <c r="C29" s="2"/>
      <c r="D29" s="2"/>
      <c r="E29" s="2"/>
      <c r="F29" s="2"/>
      <c r="G29" s="97"/>
      <c r="H29" s="97"/>
      <c r="I29" s="97"/>
      <c r="J29" s="97"/>
      <c r="K29" s="97"/>
      <c r="L29" s="98"/>
      <c r="M29" s="98"/>
      <c r="N29" s="98"/>
      <c r="O29" s="98"/>
      <c r="P29" s="98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</row>
    <row r="30" spans="1:43" ht="14.25" customHeight="1">
      <c r="A30" s="3"/>
      <c r="B30" s="2"/>
      <c r="C30" s="2"/>
      <c r="D30" s="2"/>
      <c r="E30" s="2"/>
      <c r="F30" s="2"/>
      <c r="G30" s="96" t="str">
        <f>IF(B3="","",IF(L30&gt;0,"Profit",IF(L30&lt;0,"Loss","At Par")))</f>
        <v/>
      </c>
      <c r="H30" s="96"/>
      <c r="I30" s="96"/>
      <c r="J30" s="96"/>
      <c r="K30" s="96"/>
      <c r="L30" s="83">
        <f>IFERROR(LOOKUP(2,1/(Profit&lt;&gt;""),Profit),"")</f>
        <v>0</v>
      </c>
      <c r="M30" s="83"/>
      <c r="N30" s="83"/>
      <c r="O30" s="83"/>
      <c r="P30" s="83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</row>
    <row r="31" spans="1:43" ht="14.25" customHeight="1">
      <c r="A31" s="3"/>
      <c r="B31" s="2"/>
      <c r="C31" s="2"/>
      <c r="D31" s="2"/>
      <c r="E31" s="2"/>
      <c r="F31" s="2"/>
      <c r="G31" s="96"/>
      <c r="H31" s="96"/>
      <c r="I31" s="96"/>
      <c r="J31" s="96"/>
      <c r="K31" s="96"/>
      <c r="L31" s="83"/>
      <c r="M31" s="83"/>
      <c r="N31" s="83"/>
      <c r="O31" s="83"/>
      <c r="P31" s="83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</row>
    <row r="32" spans="1:43" ht="14.25" customHeight="1">
      <c r="A32" s="3"/>
      <c r="B32" s="2"/>
      <c r="C32" s="2"/>
      <c r="D32" s="2"/>
      <c r="E32" s="2"/>
      <c r="F32" s="2"/>
      <c r="G32" s="2"/>
      <c r="H32" s="2"/>
      <c r="I32" s="2"/>
      <c r="J32" s="2"/>
      <c r="K32" s="2"/>
      <c r="L32" s="83">
        <f>IFERROR('7 Class'!$D$1,"")</f>
        <v>1100</v>
      </c>
      <c r="M32" s="83"/>
      <c r="N32" s="83"/>
      <c r="O32" s="83"/>
      <c r="P32" s="83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</row>
    <row r="33" spans="1:43" ht="14.25" customHeight="1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83"/>
      <c r="M33" s="83"/>
      <c r="N33" s="83"/>
      <c r="O33" s="83"/>
      <c r="P33" s="83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</row>
    <row r="34" spans="1:43" ht="14.25" customHeight="1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</row>
    <row r="35" spans="1:43" ht="14.25" customHeight="1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</row>
    <row r="36" spans="1:43" ht="14.25" customHeight="1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</row>
    <row r="37" spans="1:43" ht="14.25" customHeight="1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</row>
    <row r="38" spans="1:43" ht="14.25" customHeight="1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</row>
    <row r="39" spans="1:43" ht="14.25" customHeight="1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</row>
    <row r="40" spans="1:43" ht="14.25" customHeight="1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</row>
    <row r="41" spans="1:43" ht="14.25" customHeight="1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</row>
    <row r="42" spans="1:43" ht="14.25" customHeight="1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</row>
    <row r="43" spans="1:43" ht="14.25" customHeight="1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</row>
    <row r="44" spans="1:43" ht="14.25" customHeight="1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</row>
    <row r="45" spans="1:43" ht="14.25" customHeight="1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</row>
    <row r="46" spans="1:43" ht="14.25" customHeight="1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</row>
    <row r="47" spans="1:43" ht="14.25" customHeight="1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</row>
    <row r="48" spans="1:43" ht="14.25" customHeight="1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</row>
    <row r="49" spans="1:43" ht="14.25" customHeight="1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</row>
    <row r="50" spans="1:43" ht="14.25" customHeight="1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</row>
    <row r="51" spans="1:43" ht="14.25" customHeight="1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</row>
    <row r="52" spans="1:43" ht="14.25" customHeight="1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</row>
    <row r="53" spans="1:43" ht="14.25" customHeight="1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</row>
    <row r="54" spans="1:43" ht="14.25" customHeight="1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</row>
    <row r="55" spans="1:43" ht="14.25" customHeight="1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</row>
    <row r="56" spans="1:43" ht="14.25" customHeight="1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</row>
    <row r="57" spans="1:43" ht="14.25" customHeight="1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</row>
    <row r="58" spans="1:43" ht="14.25" customHeight="1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</row>
    <row r="59" spans="1:43" ht="14.25" customHeight="1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</row>
    <row r="60" spans="1:43" ht="14.25" customHeight="1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</row>
    <row r="61" spans="1:43" ht="14.25" customHeight="1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</row>
    <row r="62" spans="1:43" ht="14.25" customHeight="1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</row>
    <row r="63" spans="1:43" ht="14.25" customHeight="1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</row>
    <row r="64" spans="1:43" ht="14.25" customHeight="1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</row>
    <row r="65" spans="1:43" ht="14.25" customHeight="1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</row>
    <row r="66" spans="1:43" ht="14.25" customHeight="1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</row>
    <row r="67" spans="1:43" ht="14.25" customHeight="1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</row>
    <row r="68" spans="1:43" ht="14.25" customHeight="1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</row>
    <row r="69" spans="1:43" ht="14.25" customHeight="1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</row>
    <row r="70" spans="1:43" ht="14.25" customHeight="1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</row>
    <row r="71" spans="1:43" ht="14.25" customHeight="1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</row>
    <row r="72" spans="1:43" ht="14.25" customHeight="1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</row>
    <row r="73" spans="1:43" ht="14.25" customHeight="1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</row>
    <row r="74" spans="1:43" ht="14.25" customHeight="1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</row>
    <row r="75" spans="1:43" ht="14.25" customHeight="1">
      <c r="A75" s="3"/>
      <c r="B75" s="3"/>
      <c r="C75" s="3"/>
      <c r="D75" s="3"/>
      <c r="E75" s="3"/>
      <c r="F75" s="3"/>
      <c r="G75" s="3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</row>
    <row r="76" spans="1:43" ht="14.25" customHeight="1"/>
    <row r="77" spans="1:43" ht="14.25" customHeight="1"/>
  </sheetData>
  <mergeCells count="22">
    <mergeCell ref="L32:P33"/>
    <mergeCell ref="L30:P31"/>
    <mergeCell ref="G18:P19"/>
    <mergeCell ref="G14:K15"/>
    <mergeCell ref="G16:K17"/>
    <mergeCell ref="L14:P15"/>
    <mergeCell ref="L16:P17"/>
    <mergeCell ref="G20:K21"/>
    <mergeCell ref="L20:P21"/>
    <mergeCell ref="L22:P23"/>
    <mergeCell ref="G26:J27"/>
    <mergeCell ref="K26:M27"/>
    <mergeCell ref="G30:K31"/>
    <mergeCell ref="G22:I23"/>
    <mergeCell ref="G28:K29"/>
    <mergeCell ref="L28:P29"/>
    <mergeCell ref="R13:W20"/>
    <mergeCell ref="G12:P13"/>
    <mergeCell ref="N26:P27"/>
    <mergeCell ref="G24:M25"/>
    <mergeCell ref="N24:P25"/>
    <mergeCell ref="J22:K23"/>
  </mergeCells>
  <conditionalFormatting sqref="G26:J27">
    <cfRule type="containsText" dxfId="8" priority="8" operator="containsText" text="L">
      <formula>NOT(ISERROR(SEARCH("L",G26)))</formula>
    </cfRule>
    <cfRule type="containsText" dxfId="7" priority="9" operator="containsText" text="W">
      <formula>NOT(ISERROR(SEARCH("W",G26)))</formula>
    </cfRule>
  </conditionalFormatting>
  <conditionalFormatting sqref="G30:K31">
    <cfRule type="containsText" dxfId="6" priority="5" operator="containsText" text="At Par">
      <formula>NOT(ISERROR(SEARCH("At Par",G30)))</formula>
    </cfRule>
    <cfRule type="containsText" dxfId="5" priority="6" operator="containsText" text="Loss">
      <formula>NOT(ISERROR(SEARCH("Loss",G30)))</formula>
    </cfRule>
    <cfRule type="containsText" dxfId="4" priority="7" operator="containsText" text="Profit">
      <formula>NOT(ISERROR(SEARCH("Profit",G30)))</formula>
    </cfRule>
  </conditionalFormatting>
  <conditionalFormatting sqref="R13">
    <cfRule type="containsText" dxfId="3" priority="1" operator="containsText" text="T">
      <formula>NOT(ISERROR(SEARCH("T",R13)))</formula>
    </cfRule>
  </conditionalFormatting>
  <conditionalFormatting sqref="R13">
    <cfRule type="containsText" dxfId="2" priority="2" operator="containsText" text="รอ">
      <formula>NOT(ISERROR(SEARCH("รอ",R13)))</formula>
    </cfRule>
  </conditionalFormatting>
  <conditionalFormatting sqref="R13">
    <cfRule type="containsText" dxfId="1" priority="3" operator="containsText" text="B">
      <formula>NOT(ISERROR(SEARCH("B",R13)))</formula>
    </cfRule>
    <cfRule type="containsText" dxfId="0" priority="4" operator="containsText" text="P">
      <formula>NOT(ISERROR(SEARCH("P",R13)))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3B558-CBB2-4894-83DA-72B81B541CE2}">
  <sheetPr codeName="Sheet2"/>
  <dimension ref="A1:M75"/>
  <sheetViews>
    <sheetView tabSelected="1" workbookViewId="0">
      <selection activeCell="I17" sqref="I17"/>
    </sheetView>
  </sheetViews>
  <sheetFormatPr defaultRowHeight="14.25"/>
  <cols>
    <col min="1" max="1" width="6.875" customWidth="1"/>
    <col min="2" max="2" width="4" customWidth="1"/>
    <col min="3" max="3" width="6.125" customWidth="1"/>
    <col min="4" max="4" width="5.25" customWidth="1"/>
    <col min="5" max="5" width="4.375" customWidth="1"/>
    <col min="6" max="6" width="5.625" customWidth="1"/>
    <col min="7" max="7" width="6.625" customWidth="1"/>
    <col min="8" max="8" width="4.375" customWidth="1"/>
    <col min="9" max="11" width="6.25" customWidth="1"/>
    <col min="12" max="26" width="5.75" customWidth="1"/>
  </cols>
  <sheetData>
    <row r="1" spans="1:13">
      <c r="A1" s="41" t="s">
        <v>14</v>
      </c>
      <c r="C1">
        <v>1100</v>
      </c>
      <c r="D1">
        <f>IF($D4="","",C1+LOOKUP(2,1/(Profit&lt;&gt;""),Profit))</f>
        <v>1100</v>
      </c>
      <c r="E1" s="6"/>
      <c r="F1" s="6"/>
      <c r="G1" s="6"/>
      <c r="H1" s="6"/>
      <c r="I1" s="6"/>
      <c r="J1" s="6"/>
      <c r="M1" s="59"/>
    </row>
    <row r="2" spans="1:13">
      <c r="A2" s="42" t="s">
        <v>13</v>
      </c>
      <c r="C2">
        <f>'Second Last'!L16</f>
        <v>20</v>
      </c>
      <c r="D2" s="6"/>
      <c r="E2" s="6"/>
      <c r="F2" s="6"/>
      <c r="G2" s="6"/>
      <c r="H2" s="6"/>
      <c r="I2" s="6"/>
      <c r="J2" s="6"/>
      <c r="M2" s="59"/>
    </row>
    <row r="3" spans="1:13">
      <c r="A3" s="39" t="s">
        <v>5</v>
      </c>
      <c r="B3" s="39" t="s">
        <v>15</v>
      </c>
      <c r="C3" s="39" t="s">
        <v>11</v>
      </c>
      <c r="D3" s="40" t="s">
        <v>2</v>
      </c>
      <c r="E3" s="99" t="s">
        <v>12</v>
      </c>
      <c r="F3" s="99"/>
      <c r="G3" s="39" t="s">
        <v>3</v>
      </c>
      <c r="H3" s="39" t="s">
        <v>9</v>
      </c>
      <c r="I3" s="39" t="s">
        <v>4</v>
      </c>
      <c r="J3" s="40" t="s">
        <v>8</v>
      </c>
      <c r="K3" s="44" t="s">
        <v>16</v>
      </c>
      <c r="M3" s="59"/>
    </row>
    <row r="4" spans="1:13">
      <c r="A4" s="46">
        <f>B4</f>
        <v>1</v>
      </c>
      <c r="B4" s="46">
        <v>1</v>
      </c>
      <c r="C4">
        <f>C2</f>
        <v>20</v>
      </c>
      <c r="D4" s="1" t="s">
        <v>17</v>
      </c>
      <c r="E4" s="38">
        <f>IF(D4="","",IF(D4="W",$B$1+B4,$B$1-B4))</f>
        <v>-1</v>
      </c>
      <c r="F4" s="38">
        <f>IF(D4="","",IF(D4="W",$B$1+C4,$B$1-C4))</f>
        <v>-20</v>
      </c>
      <c r="G4" s="43">
        <f>IF(D4="","",SUM($F$4:F4))</f>
        <v>-20</v>
      </c>
      <c r="H4" s="4"/>
      <c r="I4" s="38">
        <v>-1</v>
      </c>
      <c r="J4" s="45">
        <f>IF(D4="","",1)</f>
        <v>1</v>
      </c>
      <c r="K4" s="46">
        <f>IF($D4="","",IF($D4="W","",COUNTIF($D$4:$D4,"L")))</f>
        <v>1</v>
      </c>
      <c r="M4" s="59"/>
    </row>
    <row r="5" spans="1:13">
      <c r="A5" s="46">
        <f t="shared" ref="A5:A9" si="0">IF(D4="","",B5)</f>
        <v>1</v>
      </c>
      <c r="B5" s="46">
        <f>IF(D4="","",IF(D4="W",2,1))</f>
        <v>1</v>
      </c>
      <c r="C5">
        <f>IF(D4="","",$C$2*B5)</f>
        <v>20</v>
      </c>
      <c r="D5" s="1" t="s">
        <v>18</v>
      </c>
      <c r="E5" s="38">
        <f t="shared" ref="E5:E68" si="1">IF(D5="","",IF(D5="W",$B$1+B5,$B$1-B5))</f>
        <v>1</v>
      </c>
      <c r="F5" s="38">
        <f t="shared" ref="F5:F68" si="2">IF(D5="","",IF(D5="W",$B$1+C5,$B$1-C5))</f>
        <v>20</v>
      </c>
      <c r="G5" s="43">
        <f>IF(D5="","",SUM($F$4:F5))</f>
        <v>0</v>
      </c>
      <c r="H5" s="4"/>
      <c r="I5" s="38"/>
      <c r="J5" s="45">
        <f t="shared" ref="J5:J36" si="3">IF(D5="","",J4+1)</f>
        <v>2</v>
      </c>
      <c r="K5" s="46">
        <f>IF($D5="","",IF($D5="W",K4,COUNTIF($D$4:$D5,"L")))</f>
        <v>1</v>
      </c>
      <c r="M5" s="59"/>
    </row>
    <row r="6" spans="1:13">
      <c r="A6" s="46">
        <f t="shared" si="0"/>
        <v>2</v>
      </c>
      <c r="B6" s="46">
        <f>IF(D5="","",IF(AND(D5="W",B5&lt;3),B5+1,IF(AND(D5="W",B5&gt;=3),B5+2,IF(AND(D5="L",B5&lt;&gt;1),B5-1,B5))))</f>
        <v>2</v>
      </c>
      <c r="C6">
        <f t="shared" ref="C6:C36" si="4">IF(D5="","",$C$2*B6)</f>
        <v>40</v>
      </c>
      <c r="D6" s="1"/>
      <c r="E6" s="38" t="str">
        <f t="shared" si="1"/>
        <v/>
      </c>
      <c r="F6" s="38" t="str">
        <f t="shared" si="2"/>
        <v/>
      </c>
      <c r="G6" s="43" t="str">
        <f>IF(D6="","",SUM($F$4:F6))</f>
        <v/>
      </c>
      <c r="H6" s="4"/>
      <c r="I6" s="38"/>
      <c r="J6" s="45" t="str">
        <f t="shared" si="3"/>
        <v/>
      </c>
      <c r="K6" s="46" t="str">
        <f>IF($D6="","",IF($D6="W",K5,COUNTIF($D$4:$D6,"L")))</f>
        <v/>
      </c>
      <c r="M6" s="59"/>
    </row>
    <row r="7" spans="1:13">
      <c r="A7" s="46" t="str">
        <f t="shared" si="0"/>
        <v/>
      </c>
      <c r="B7" s="46" t="str">
        <f>IF(D6="","",IF(AND(D6="L",D6=D5,D6=D4),1,IF(AND(D6="W",B6&lt;3),B6+1,IF(AND(D6="W",B6&gt;=3),B6+2,IF(AND(D6="L",B6&lt;&gt;1),B6-1,B6)))))</f>
        <v/>
      </c>
      <c r="C7" t="str">
        <f t="shared" si="4"/>
        <v/>
      </c>
      <c r="D7" s="1"/>
      <c r="E7" s="38" t="str">
        <f t="shared" si="1"/>
        <v/>
      </c>
      <c r="F7" s="38" t="str">
        <f t="shared" si="2"/>
        <v/>
      </c>
      <c r="G7" s="43" t="str">
        <f>IF(D7="","",SUM($F$4:F7))</f>
        <v/>
      </c>
      <c r="H7" s="4"/>
      <c r="I7" s="38"/>
      <c r="J7" s="45" t="str">
        <f t="shared" si="3"/>
        <v/>
      </c>
      <c r="K7" s="46" t="str">
        <f>IF($D7="","",IF($D7="W",K6,COUNTIF($D$4:$D7,"L")))</f>
        <v/>
      </c>
      <c r="M7" s="59"/>
    </row>
    <row r="8" spans="1:13">
      <c r="A8" s="46" t="str">
        <f t="shared" si="0"/>
        <v/>
      </c>
      <c r="B8" s="46" t="str">
        <f>IF(D7="","",IF(AND(D7="L",D7=D6,D7=D5),1,IF(AND(D7="W",B7&lt;3),B7+1,IF(AND(D7="W",B7&gt;=3),B7+2,IF(AND(D7="L",B7&lt;&gt;1),B7-1,B7)))))</f>
        <v/>
      </c>
      <c r="C8" t="str">
        <f t="shared" si="4"/>
        <v/>
      </c>
      <c r="D8" s="1"/>
      <c r="E8" s="38" t="str">
        <f t="shared" si="1"/>
        <v/>
      </c>
      <c r="F8" s="38" t="str">
        <f t="shared" si="2"/>
        <v/>
      </c>
      <c r="G8" s="43" t="str">
        <f>IF(D8="","",SUM($F$4:F8))</f>
        <v/>
      </c>
      <c r="H8" s="4" t="str">
        <f>IF(D8="","",COUNTIF(D4:D8,"W"))</f>
        <v/>
      </c>
      <c r="I8" s="38"/>
      <c r="J8" s="45" t="str">
        <f t="shared" si="3"/>
        <v/>
      </c>
      <c r="K8" s="46" t="str">
        <f>IF($D8="","",IF($D8="W",K7,COUNTIF($D$4:$D8,"L")))</f>
        <v/>
      </c>
      <c r="M8" s="59"/>
    </row>
    <row r="9" spans="1:13">
      <c r="A9" s="46" t="str">
        <f t="shared" si="0"/>
        <v/>
      </c>
      <c r="B9" s="46" t="str">
        <f>IF(D8="","",IF(OR(H8=4,H8=5),1,IF(AND(D8="L",D8=D7,D8=D6),1,IF(AND(D8="W",B8&lt;3),B8+1,IF(AND(D8="W",B8&gt;=3),B8+2,IF(AND(D8="L",B8&lt;&gt;1),B8-1,B8))))))</f>
        <v/>
      </c>
      <c r="C9" t="str">
        <f t="shared" si="4"/>
        <v/>
      </c>
      <c r="D9" s="1"/>
      <c r="E9" s="38" t="str">
        <f t="shared" si="1"/>
        <v/>
      </c>
      <c r="F9" s="38" t="str">
        <f t="shared" si="2"/>
        <v/>
      </c>
      <c r="G9" s="43" t="str">
        <f>IF(D9="","",SUM($F$4:F9))</f>
        <v/>
      </c>
      <c r="H9" s="4" t="str">
        <f t="shared" ref="H9:H18" si="5">IF(D9="","",IF(OR(H5=4,H5=5,H6=4,H6=5,H7=4,H7=5,H8=4,H8=5),"",COUNTIF(D5:D9,"W")))</f>
        <v/>
      </c>
      <c r="I9" s="38"/>
      <c r="J9" s="45" t="str">
        <f t="shared" si="3"/>
        <v/>
      </c>
      <c r="K9" s="46" t="str">
        <f>IF($D9="","",IF($D9="W",K8,COUNTIF($D$4:$D9,"L")))</f>
        <v/>
      </c>
      <c r="M9" s="59"/>
    </row>
    <row r="10" spans="1:13">
      <c r="A10" s="46" t="str">
        <f>IF(D9="","",B10)</f>
        <v/>
      </c>
      <c r="B10" s="46" t="str">
        <f>IF(D9="","",IF(OR(H9=4,H9=5),1,IF(AND(D9="L",D9=D8,D9=D7),1,IF(AND(D9="W",B9&lt;3),B9+1,IF(AND(D9="W",B9&gt;=3),B9+2,IF(AND(D9="L",B9&lt;&gt;1),B9-1,B9))))))</f>
        <v/>
      </c>
      <c r="C10" t="str">
        <f t="shared" si="4"/>
        <v/>
      </c>
      <c r="D10" s="1"/>
      <c r="E10" s="38" t="str">
        <f t="shared" si="1"/>
        <v/>
      </c>
      <c r="F10" s="38" t="str">
        <f t="shared" si="2"/>
        <v/>
      </c>
      <c r="G10" s="43" t="str">
        <f>IF(D10="","",SUM($F$4:F10))</f>
        <v/>
      </c>
      <c r="H10" s="4" t="str">
        <f t="shared" si="5"/>
        <v/>
      </c>
      <c r="I10" s="38"/>
      <c r="J10" s="45" t="str">
        <f t="shared" si="3"/>
        <v/>
      </c>
      <c r="K10" s="46" t="str">
        <f>IF($D10="","",IF($D10="W",K9,COUNTIF($D$4:$D10,"L")))</f>
        <v/>
      </c>
      <c r="M10" s="59"/>
    </row>
    <row r="11" spans="1:13">
      <c r="A11" s="47" t="str">
        <f>IF(B10="","",IF(OR(B11=4,B11=6,B11=8,B11=10),"",B11))</f>
        <v/>
      </c>
      <c r="B11" s="47" t="str">
        <f>IF(D10="","",IF(OR(H10=4,H10=5),1,IF(AND(D10="L",D10=D9,D10=D8),1,IF(AND(D10="W",B10&lt;3),B10+1,IF(AND(D10="W",OR(B10=4,B10=6,B10=8)),B10+3,IF(AND(D10="W",B10=11),$B$4,IF(AND(D10="W",B10=10),B10+1,IF(AND(D10="W",B10&gt;=3),B10+2,IF(AND(D10="L",B10&lt;&gt;1),B10-1,B10)))))))))</f>
        <v/>
      </c>
      <c r="C11" s="48" t="str">
        <f t="shared" si="4"/>
        <v/>
      </c>
      <c r="D11" s="49"/>
      <c r="E11" s="50" t="str">
        <f t="shared" si="1"/>
        <v/>
      </c>
      <c r="F11" s="50" t="str">
        <f t="shared" si="2"/>
        <v/>
      </c>
      <c r="G11" s="51" t="str">
        <f>IF(D11="","",SUM($F$4:F11))</f>
        <v/>
      </c>
      <c r="H11" s="5" t="str">
        <f t="shared" si="5"/>
        <v/>
      </c>
      <c r="I11" s="50"/>
      <c r="J11" s="52" t="str">
        <f t="shared" si="3"/>
        <v/>
      </c>
      <c r="K11" s="47" t="str">
        <f>IF($D11="","",IF($D11="W",K10,COUNTIF($D$4:$D11,"L")))</f>
        <v/>
      </c>
      <c r="M11" s="59"/>
    </row>
    <row r="12" spans="1:13">
      <c r="A12" s="46" t="str">
        <f>IF(B11="","",IF(OR(B12=4,B12=6,B12=8,B12=10),"",B12))</f>
        <v/>
      </c>
      <c r="B12" s="46" t="str">
        <f t="shared" ref="B12:B75" si="6">IF(D11="","",IF(OR(H11=4,H11=5),1,IF(AND(D11="L",D11=D10,D11=D9),1,IF(AND(D11="W",B11&lt;3),B11+1,IF(AND(D11="W",OR(B11=4,B11=6,B11=8)),B11+3,IF(AND(D11="W",B11=11),$B$4,IF(AND(D11="W",B11=10),B11+1,IF(AND(D11="W",B11&gt;=3),B11+2,IF(AND(D11="L",B11&lt;&gt;1),B11-1,B11)))))))))</f>
        <v/>
      </c>
      <c r="C12" t="str">
        <f t="shared" si="4"/>
        <v/>
      </c>
      <c r="D12" s="1"/>
      <c r="E12" s="38" t="str">
        <f t="shared" si="1"/>
        <v/>
      </c>
      <c r="F12" s="38" t="str">
        <f t="shared" si="2"/>
        <v/>
      </c>
      <c r="G12" s="43" t="str">
        <f>IF(D12="","",SUM($F$4:F12))</f>
        <v/>
      </c>
      <c r="H12" s="4" t="str">
        <f t="shared" si="5"/>
        <v/>
      </c>
      <c r="I12" s="38"/>
      <c r="J12" s="45" t="str">
        <f t="shared" si="3"/>
        <v/>
      </c>
      <c r="K12" s="46" t="str">
        <f>IF($D12="","",IF($D12="W",K11,COUNTIF($D$4:$D12,"L")))</f>
        <v/>
      </c>
      <c r="M12" s="59"/>
    </row>
    <row r="13" spans="1:13">
      <c r="A13" s="46" t="str">
        <f t="shared" ref="A13:A75" si="7">IF(B12="","",IF(OR(B13=4,B13=6,B13=8,B13=10),"",B13))</f>
        <v/>
      </c>
      <c r="B13" s="46" t="str">
        <f t="shared" si="6"/>
        <v/>
      </c>
      <c r="C13" t="str">
        <f t="shared" si="4"/>
        <v/>
      </c>
      <c r="D13" s="1"/>
      <c r="E13" s="38" t="str">
        <f t="shared" si="1"/>
        <v/>
      </c>
      <c r="F13" s="38" t="str">
        <f t="shared" si="2"/>
        <v/>
      </c>
      <c r="G13" s="43" t="str">
        <f>IF(D13="","",SUM($F$4:F13))</f>
        <v/>
      </c>
      <c r="H13" s="4" t="str">
        <f t="shared" si="5"/>
        <v/>
      </c>
      <c r="I13" s="38"/>
      <c r="J13" s="45" t="str">
        <f t="shared" si="3"/>
        <v/>
      </c>
      <c r="K13" s="46" t="str">
        <f>IF($D13="","",IF($D13="W",K12,COUNTIF($D$4:$D13,"L")))</f>
        <v/>
      </c>
      <c r="M13" s="59"/>
    </row>
    <row r="14" spans="1:13">
      <c r="A14" s="46" t="str">
        <f t="shared" si="7"/>
        <v/>
      </c>
      <c r="B14" s="46" t="str">
        <f t="shared" si="6"/>
        <v/>
      </c>
      <c r="C14" t="str">
        <f t="shared" si="4"/>
        <v/>
      </c>
      <c r="D14" s="1"/>
      <c r="E14" s="38" t="str">
        <f t="shared" si="1"/>
        <v/>
      </c>
      <c r="F14" s="38" t="str">
        <f t="shared" si="2"/>
        <v/>
      </c>
      <c r="G14" s="43" t="str">
        <f>IF(D14="","",SUM($F$4:F14))</f>
        <v/>
      </c>
      <c r="H14" s="4" t="str">
        <f t="shared" si="5"/>
        <v/>
      </c>
      <c r="I14" s="38"/>
      <c r="J14" s="45" t="str">
        <f t="shared" si="3"/>
        <v/>
      </c>
      <c r="K14" s="46" t="str">
        <f>IF($D14="","",IF($D14="W",K13,COUNTIF($D$4:$D14,"L")))</f>
        <v/>
      </c>
      <c r="M14" s="59"/>
    </row>
    <row r="15" spans="1:13">
      <c r="A15" s="46" t="str">
        <f t="shared" si="7"/>
        <v/>
      </c>
      <c r="B15" s="46" t="str">
        <f t="shared" si="6"/>
        <v/>
      </c>
      <c r="C15" t="str">
        <f t="shared" si="4"/>
        <v/>
      </c>
      <c r="D15" s="1"/>
      <c r="E15" s="38" t="str">
        <f t="shared" si="1"/>
        <v/>
      </c>
      <c r="F15" s="38" t="str">
        <f t="shared" si="2"/>
        <v/>
      </c>
      <c r="G15" s="43" t="str">
        <f>IF(D15="","",SUM($F$4:F15))</f>
        <v/>
      </c>
      <c r="H15" s="4" t="str">
        <f t="shared" si="5"/>
        <v/>
      </c>
      <c r="I15" s="38"/>
      <c r="J15" s="45" t="str">
        <f t="shared" si="3"/>
        <v/>
      </c>
      <c r="K15" s="46" t="str">
        <f>IF($D15="","",IF($D15="W",K14,COUNTIF($D$4:$D15,"L")))</f>
        <v/>
      </c>
      <c r="M15" s="59"/>
    </row>
    <row r="16" spans="1:13">
      <c r="A16" s="46" t="str">
        <f t="shared" si="7"/>
        <v/>
      </c>
      <c r="B16" s="46" t="str">
        <f t="shared" si="6"/>
        <v/>
      </c>
      <c r="C16" t="str">
        <f t="shared" si="4"/>
        <v/>
      </c>
      <c r="D16" s="1"/>
      <c r="E16" s="38" t="str">
        <f t="shared" si="1"/>
        <v/>
      </c>
      <c r="F16" s="38" t="str">
        <f t="shared" si="2"/>
        <v/>
      </c>
      <c r="G16" s="43" t="str">
        <f>IF(D16="","",SUM($F$4:F16))</f>
        <v/>
      </c>
      <c r="H16" s="4" t="str">
        <f t="shared" si="5"/>
        <v/>
      </c>
      <c r="I16" s="38"/>
      <c r="J16" s="45" t="str">
        <f t="shared" si="3"/>
        <v/>
      </c>
      <c r="K16" s="46" t="str">
        <f>IF($D16="","",IF($D16="W",K15,COUNTIF($D$4:$D16,"L")))</f>
        <v/>
      </c>
      <c r="M16" s="59"/>
    </row>
    <row r="17" spans="1:11">
      <c r="A17" s="46" t="str">
        <f t="shared" si="7"/>
        <v/>
      </c>
      <c r="B17" s="46" t="str">
        <f t="shared" si="6"/>
        <v/>
      </c>
      <c r="C17" t="str">
        <f t="shared" si="4"/>
        <v/>
      </c>
      <c r="D17" s="1"/>
      <c r="E17" s="38" t="str">
        <f t="shared" si="1"/>
        <v/>
      </c>
      <c r="F17" s="38" t="str">
        <f t="shared" si="2"/>
        <v/>
      </c>
      <c r="G17" s="43" t="str">
        <f>IF(D17="","",SUM($F$4:F17))</f>
        <v/>
      </c>
      <c r="H17" s="4" t="str">
        <f t="shared" si="5"/>
        <v/>
      </c>
      <c r="I17" s="38"/>
      <c r="J17" s="45" t="str">
        <f t="shared" si="3"/>
        <v/>
      </c>
      <c r="K17" s="46" t="str">
        <f>IF($D17="","",IF($D17="W",K16,COUNTIF($D$4:$D17,"L")))</f>
        <v/>
      </c>
    </row>
    <row r="18" spans="1:11">
      <c r="A18" s="46" t="str">
        <f t="shared" si="7"/>
        <v/>
      </c>
      <c r="B18" s="46" t="str">
        <f t="shared" si="6"/>
        <v/>
      </c>
      <c r="C18" t="str">
        <f t="shared" si="4"/>
        <v/>
      </c>
      <c r="D18" s="1"/>
      <c r="E18" s="38" t="str">
        <f t="shared" si="1"/>
        <v/>
      </c>
      <c r="F18" s="38" t="str">
        <f t="shared" si="2"/>
        <v/>
      </c>
      <c r="G18" s="43" t="str">
        <f>IF(D18="","",SUM($F$4:F18))</f>
        <v/>
      </c>
      <c r="H18" s="4" t="str">
        <f t="shared" si="5"/>
        <v/>
      </c>
      <c r="I18" s="38"/>
      <c r="J18" s="45" t="str">
        <f t="shared" si="3"/>
        <v/>
      </c>
      <c r="K18" s="46" t="str">
        <f>IF($D18="","",IF($D18="W",K17,COUNTIF($D$4:$D18,"L")))</f>
        <v/>
      </c>
    </row>
    <row r="19" spans="1:11">
      <c r="A19" s="46" t="str">
        <f t="shared" si="7"/>
        <v/>
      </c>
      <c r="B19" s="46" t="str">
        <f t="shared" si="6"/>
        <v/>
      </c>
      <c r="C19" t="str">
        <f t="shared" si="4"/>
        <v/>
      </c>
      <c r="D19" s="1"/>
      <c r="E19" s="38" t="str">
        <f t="shared" si="1"/>
        <v/>
      </c>
      <c r="F19" s="38" t="str">
        <f t="shared" si="2"/>
        <v/>
      </c>
      <c r="G19" s="43" t="str">
        <f>IF(D19="","",SUM($F$4:F19))</f>
        <v/>
      </c>
      <c r="H19" s="4" t="str">
        <f>IF(D19="","",IF(OR(H15=4,H15=5,H16=4,H16=5,H17=4,H17=5,H18=4,H18=5),"",COUNTIF(D15:D19,"W")))</f>
        <v/>
      </c>
      <c r="I19" s="38"/>
      <c r="J19" s="45" t="str">
        <f t="shared" si="3"/>
        <v/>
      </c>
      <c r="K19" s="46" t="str">
        <f>IF($D19="","",IF($D19="W",K18,COUNTIF($D$4:$D19,"L")))</f>
        <v/>
      </c>
    </row>
    <row r="20" spans="1:11">
      <c r="A20" s="46" t="str">
        <f t="shared" si="7"/>
        <v/>
      </c>
      <c r="B20" s="46" t="str">
        <f t="shared" si="6"/>
        <v/>
      </c>
      <c r="C20" t="str">
        <f t="shared" si="4"/>
        <v/>
      </c>
      <c r="D20" s="1"/>
      <c r="E20" s="38" t="str">
        <f t="shared" si="1"/>
        <v/>
      </c>
      <c r="F20" s="38" t="str">
        <f t="shared" si="2"/>
        <v/>
      </c>
      <c r="G20" s="43" t="str">
        <f>IF(D20="","",SUM($F$4:F20))</f>
        <v/>
      </c>
      <c r="H20" s="4" t="str">
        <f t="shared" ref="H20:H75" si="8">IF(D20="","",IF(OR(H16=4,H16=5,H17=4,H17=5,H18=4,H18=5,H19=4,H19=5),"",COUNTIF(D16:D20,"W")))</f>
        <v/>
      </c>
      <c r="I20" s="38"/>
      <c r="J20" s="45" t="str">
        <f t="shared" si="3"/>
        <v/>
      </c>
      <c r="K20" s="46" t="str">
        <f>IF($D20="","",IF($D20="W",K19,COUNTIF($D$4:$D20,"L")))</f>
        <v/>
      </c>
    </row>
    <row r="21" spans="1:11">
      <c r="A21" s="46" t="str">
        <f t="shared" si="7"/>
        <v/>
      </c>
      <c r="B21" s="46" t="str">
        <f t="shared" si="6"/>
        <v/>
      </c>
      <c r="C21" t="str">
        <f t="shared" si="4"/>
        <v/>
      </c>
      <c r="D21" s="1"/>
      <c r="E21" s="38" t="str">
        <f t="shared" si="1"/>
        <v/>
      </c>
      <c r="F21" s="38" t="str">
        <f t="shared" si="2"/>
        <v/>
      </c>
      <c r="G21" s="43" t="str">
        <f>IF(D21="","",SUM($F$4:F21))</f>
        <v/>
      </c>
      <c r="H21" s="4" t="str">
        <f t="shared" si="8"/>
        <v/>
      </c>
      <c r="I21" s="38"/>
      <c r="J21" s="45" t="str">
        <f t="shared" si="3"/>
        <v/>
      </c>
      <c r="K21" s="46" t="str">
        <f>IF($D21="","",IF($D21="W",K20,COUNTIF($D$4:$D21,"L")))</f>
        <v/>
      </c>
    </row>
    <row r="22" spans="1:11">
      <c r="A22" s="46" t="str">
        <f t="shared" si="7"/>
        <v/>
      </c>
      <c r="B22" s="46" t="str">
        <f t="shared" si="6"/>
        <v/>
      </c>
      <c r="C22" t="str">
        <f t="shared" si="4"/>
        <v/>
      </c>
      <c r="D22" s="1"/>
      <c r="E22" s="38" t="str">
        <f t="shared" si="1"/>
        <v/>
      </c>
      <c r="F22" s="38" t="str">
        <f t="shared" si="2"/>
        <v/>
      </c>
      <c r="G22" s="43" t="str">
        <f>IF(D22="","",SUM($F$4:F22))</f>
        <v/>
      </c>
      <c r="H22" s="4" t="str">
        <f t="shared" si="8"/>
        <v/>
      </c>
      <c r="I22" s="38"/>
      <c r="J22" s="45" t="str">
        <f t="shared" si="3"/>
        <v/>
      </c>
      <c r="K22" s="46" t="str">
        <f>IF($D22="","",IF($D22="W",K21,COUNTIF($D$4:$D22,"L")))</f>
        <v/>
      </c>
    </row>
    <row r="23" spans="1:11">
      <c r="A23" s="46" t="str">
        <f t="shared" si="7"/>
        <v/>
      </c>
      <c r="B23" s="46" t="str">
        <f t="shared" si="6"/>
        <v/>
      </c>
      <c r="C23" t="str">
        <f t="shared" si="4"/>
        <v/>
      </c>
      <c r="D23" s="1"/>
      <c r="E23" s="38" t="str">
        <f t="shared" si="1"/>
        <v/>
      </c>
      <c r="F23" s="38" t="str">
        <f t="shared" si="2"/>
        <v/>
      </c>
      <c r="G23" s="43" t="str">
        <f>IF(D23="","",SUM($F$4:F23))</f>
        <v/>
      </c>
      <c r="H23" s="4" t="str">
        <f t="shared" si="8"/>
        <v/>
      </c>
      <c r="I23" s="38"/>
      <c r="J23" s="45" t="str">
        <f t="shared" si="3"/>
        <v/>
      </c>
      <c r="K23" s="46" t="str">
        <f>IF($D23="","",IF($D23="W",K22,COUNTIF($D$4:$D23,"L")))</f>
        <v/>
      </c>
    </row>
    <row r="24" spans="1:11">
      <c r="A24" s="46" t="str">
        <f t="shared" si="7"/>
        <v/>
      </c>
      <c r="B24" s="46" t="str">
        <f t="shared" si="6"/>
        <v/>
      </c>
      <c r="C24" t="str">
        <f t="shared" si="4"/>
        <v/>
      </c>
      <c r="D24" s="1"/>
      <c r="E24" s="38" t="str">
        <f t="shared" si="1"/>
        <v/>
      </c>
      <c r="F24" s="38" t="str">
        <f t="shared" si="2"/>
        <v/>
      </c>
      <c r="G24" s="43" t="str">
        <f>IF(D24="","",SUM($F$4:F24))</f>
        <v/>
      </c>
      <c r="H24" s="4" t="str">
        <f t="shared" si="8"/>
        <v/>
      </c>
      <c r="I24" s="38"/>
      <c r="J24" s="45" t="str">
        <f t="shared" si="3"/>
        <v/>
      </c>
      <c r="K24" s="46" t="str">
        <f>IF($D24="","",IF($D24="W",K23,COUNTIF($D$4:$D24,"L")))</f>
        <v/>
      </c>
    </row>
    <row r="25" spans="1:11">
      <c r="A25" s="46" t="str">
        <f t="shared" si="7"/>
        <v/>
      </c>
      <c r="B25" s="46" t="str">
        <f t="shared" si="6"/>
        <v/>
      </c>
      <c r="C25" t="str">
        <f t="shared" si="4"/>
        <v/>
      </c>
      <c r="D25" s="1"/>
      <c r="E25" s="38" t="str">
        <f t="shared" si="1"/>
        <v/>
      </c>
      <c r="F25" s="38" t="str">
        <f t="shared" si="2"/>
        <v/>
      </c>
      <c r="G25" s="43" t="str">
        <f>IF(D25="","",SUM($F$4:F25))</f>
        <v/>
      </c>
      <c r="H25" s="4" t="str">
        <f t="shared" si="8"/>
        <v/>
      </c>
      <c r="I25" s="38"/>
      <c r="J25" s="45" t="str">
        <f t="shared" si="3"/>
        <v/>
      </c>
      <c r="K25" s="46" t="str">
        <f>IF($D25="","",IF($D25="W",K24,COUNTIF($D$4:$D25,"L")))</f>
        <v/>
      </c>
    </row>
    <row r="26" spans="1:11">
      <c r="A26" s="46" t="str">
        <f t="shared" si="7"/>
        <v/>
      </c>
      <c r="B26" s="46" t="str">
        <f t="shared" si="6"/>
        <v/>
      </c>
      <c r="C26" t="str">
        <f t="shared" si="4"/>
        <v/>
      </c>
      <c r="D26" s="1"/>
      <c r="E26" s="38" t="str">
        <f t="shared" si="1"/>
        <v/>
      </c>
      <c r="F26" s="38" t="str">
        <f t="shared" si="2"/>
        <v/>
      </c>
      <c r="G26" s="43" t="str">
        <f>IF(D26="","",SUM($F$4:F26))</f>
        <v/>
      </c>
      <c r="H26" s="4" t="str">
        <f t="shared" si="8"/>
        <v/>
      </c>
      <c r="I26" s="38"/>
      <c r="J26" s="45" t="str">
        <f t="shared" si="3"/>
        <v/>
      </c>
      <c r="K26" s="46" t="str">
        <f>IF($D26="","",IF($D26="W",K25,COUNTIF($D$4:$D26,"L")))</f>
        <v/>
      </c>
    </row>
    <row r="27" spans="1:11">
      <c r="A27" s="46" t="str">
        <f t="shared" si="7"/>
        <v/>
      </c>
      <c r="B27" s="46" t="str">
        <f t="shared" si="6"/>
        <v/>
      </c>
      <c r="C27" t="str">
        <f t="shared" si="4"/>
        <v/>
      </c>
      <c r="D27" s="1"/>
      <c r="E27" s="38" t="str">
        <f t="shared" si="1"/>
        <v/>
      </c>
      <c r="F27" s="38" t="str">
        <f t="shared" si="2"/>
        <v/>
      </c>
      <c r="G27" s="43" t="str">
        <f>IF(D27="","",SUM($F$4:F27))</f>
        <v/>
      </c>
      <c r="H27" s="4" t="str">
        <f t="shared" si="8"/>
        <v/>
      </c>
      <c r="I27" s="38"/>
      <c r="J27" s="45" t="str">
        <f t="shared" si="3"/>
        <v/>
      </c>
      <c r="K27" s="46" t="str">
        <f>IF($D27="","",IF($D27="W",K26,COUNTIF($D$4:$D27,"L")))</f>
        <v/>
      </c>
    </row>
    <row r="28" spans="1:11">
      <c r="A28" s="46" t="str">
        <f t="shared" si="7"/>
        <v/>
      </c>
      <c r="B28" s="46" t="str">
        <f t="shared" si="6"/>
        <v/>
      </c>
      <c r="C28" t="str">
        <f t="shared" si="4"/>
        <v/>
      </c>
      <c r="D28" s="1"/>
      <c r="E28" s="38" t="str">
        <f t="shared" si="1"/>
        <v/>
      </c>
      <c r="F28" s="38" t="str">
        <f t="shared" si="2"/>
        <v/>
      </c>
      <c r="G28" s="43" t="str">
        <f>IF(D28="","",SUM($F$4:F28))</f>
        <v/>
      </c>
      <c r="H28" s="4" t="str">
        <f t="shared" si="8"/>
        <v/>
      </c>
      <c r="I28" s="38"/>
      <c r="J28" s="45" t="str">
        <f t="shared" si="3"/>
        <v/>
      </c>
      <c r="K28" s="46" t="str">
        <f>IF($D28="","",IF($D28="W",K27,COUNTIF($D$4:$D28,"L")))</f>
        <v/>
      </c>
    </row>
    <row r="29" spans="1:11">
      <c r="A29" s="46" t="str">
        <f t="shared" si="7"/>
        <v/>
      </c>
      <c r="B29" s="46" t="str">
        <f t="shared" si="6"/>
        <v/>
      </c>
      <c r="C29" t="str">
        <f t="shared" si="4"/>
        <v/>
      </c>
      <c r="D29" s="1"/>
      <c r="E29" s="38" t="str">
        <f t="shared" si="1"/>
        <v/>
      </c>
      <c r="F29" s="38" t="str">
        <f t="shared" si="2"/>
        <v/>
      </c>
      <c r="G29" s="43" t="str">
        <f>IF(D29="","",SUM($F$4:F29))</f>
        <v/>
      </c>
      <c r="H29" s="4" t="str">
        <f t="shared" si="8"/>
        <v/>
      </c>
      <c r="I29" s="38"/>
      <c r="J29" s="45" t="str">
        <f t="shared" si="3"/>
        <v/>
      </c>
      <c r="K29" s="46" t="str">
        <f>IF($D29="","",IF($D29="W",K28,COUNTIF($D$4:$D29,"L")))</f>
        <v/>
      </c>
    </row>
    <row r="30" spans="1:11">
      <c r="A30" s="46" t="str">
        <f t="shared" si="7"/>
        <v/>
      </c>
      <c r="B30" s="46" t="str">
        <f t="shared" si="6"/>
        <v/>
      </c>
      <c r="C30" t="str">
        <f t="shared" si="4"/>
        <v/>
      </c>
      <c r="D30" s="4"/>
      <c r="E30" s="38" t="str">
        <f t="shared" si="1"/>
        <v/>
      </c>
      <c r="F30" s="38" t="str">
        <f t="shared" si="2"/>
        <v/>
      </c>
      <c r="G30" s="43" t="str">
        <f>IF(D30="","",SUM($F$4:F30))</f>
        <v/>
      </c>
      <c r="H30" s="4" t="str">
        <f t="shared" si="8"/>
        <v/>
      </c>
      <c r="I30" s="38"/>
      <c r="J30" s="45" t="str">
        <f t="shared" si="3"/>
        <v/>
      </c>
      <c r="K30" s="46" t="str">
        <f>IF($D30="","",IF($D30="W",K29,COUNTIF($D$4:$D30,"L")))</f>
        <v/>
      </c>
    </row>
    <row r="31" spans="1:11">
      <c r="A31" s="46" t="str">
        <f t="shared" si="7"/>
        <v/>
      </c>
      <c r="B31" s="46" t="str">
        <f t="shared" si="6"/>
        <v/>
      </c>
      <c r="C31" t="str">
        <f t="shared" si="4"/>
        <v/>
      </c>
      <c r="D31" s="4"/>
      <c r="E31" s="38" t="str">
        <f t="shared" si="1"/>
        <v/>
      </c>
      <c r="F31" s="38" t="str">
        <f t="shared" si="2"/>
        <v/>
      </c>
      <c r="G31" s="43" t="str">
        <f>IF(D31="","",SUM($F$4:F31))</f>
        <v/>
      </c>
      <c r="H31" s="4" t="str">
        <f t="shared" si="8"/>
        <v/>
      </c>
      <c r="I31" s="38"/>
      <c r="J31" s="45" t="str">
        <f t="shared" si="3"/>
        <v/>
      </c>
      <c r="K31" s="46" t="str">
        <f>IF($D31="","",IF($D31="W",K30,COUNTIF($D$4:$D31,"L")))</f>
        <v/>
      </c>
    </row>
    <row r="32" spans="1:11">
      <c r="A32" s="46" t="str">
        <f t="shared" si="7"/>
        <v/>
      </c>
      <c r="B32" s="46" t="str">
        <f t="shared" si="6"/>
        <v/>
      </c>
      <c r="C32" t="str">
        <f t="shared" si="4"/>
        <v/>
      </c>
      <c r="D32" s="4"/>
      <c r="E32" s="38" t="str">
        <f t="shared" si="1"/>
        <v/>
      </c>
      <c r="F32" s="38" t="str">
        <f t="shared" si="2"/>
        <v/>
      </c>
      <c r="G32" s="43" t="str">
        <f>IF(D32="","",SUM($F$4:F32))</f>
        <v/>
      </c>
      <c r="H32" s="4" t="str">
        <f t="shared" si="8"/>
        <v/>
      </c>
      <c r="I32" s="38"/>
      <c r="J32" s="45" t="str">
        <f t="shared" si="3"/>
        <v/>
      </c>
      <c r="K32" s="46" t="str">
        <f>IF($D32="","",IF($D32="W",K31,COUNTIF($D$4:$D32,"L")))</f>
        <v/>
      </c>
    </row>
    <row r="33" spans="1:11">
      <c r="A33" s="46" t="str">
        <f t="shared" si="7"/>
        <v/>
      </c>
      <c r="B33" s="46" t="str">
        <f t="shared" si="6"/>
        <v/>
      </c>
      <c r="C33" t="str">
        <f t="shared" si="4"/>
        <v/>
      </c>
      <c r="D33" s="4"/>
      <c r="E33" s="38" t="str">
        <f t="shared" si="1"/>
        <v/>
      </c>
      <c r="F33" s="38" t="str">
        <f t="shared" si="2"/>
        <v/>
      </c>
      <c r="G33" s="43" t="str">
        <f>IF(D33="","",SUM($F$4:F33))</f>
        <v/>
      </c>
      <c r="H33" s="4" t="str">
        <f t="shared" si="8"/>
        <v/>
      </c>
      <c r="I33" s="38"/>
      <c r="J33" s="45" t="str">
        <f t="shared" si="3"/>
        <v/>
      </c>
      <c r="K33" s="46" t="str">
        <f>IF($D33="","",IF($D33="W",K32,COUNTIF($D$4:$D33,"L")))</f>
        <v/>
      </c>
    </row>
    <row r="34" spans="1:11">
      <c r="A34" s="46" t="str">
        <f t="shared" si="7"/>
        <v/>
      </c>
      <c r="B34" s="46" t="str">
        <f t="shared" si="6"/>
        <v/>
      </c>
      <c r="C34" t="str">
        <f t="shared" si="4"/>
        <v/>
      </c>
      <c r="D34" s="4"/>
      <c r="E34" s="38" t="str">
        <f t="shared" si="1"/>
        <v/>
      </c>
      <c r="F34" s="38" t="str">
        <f t="shared" si="2"/>
        <v/>
      </c>
      <c r="G34" s="43" t="str">
        <f>IF(D34="","",SUM($F$4:F34))</f>
        <v/>
      </c>
      <c r="H34" s="4" t="str">
        <f t="shared" si="8"/>
        <v/>
      </c>
      <c r="I34" s="38"/>
      <c r="J34" s="45" t="str">
        <f t="shared" si="3"/>
        <v/>
      </c>
      <c r="K34" s="46" t="str">
        <f>IF($D34="","",IF($D34="W",K33,COUNTIF($D$4:$D34,"L")))</f>
        <v/>
      </c>
    </row>
    <row r="35" spans="1:11">
      <c r="A35" s="46" t="str">
        <f t="shared" si="7"/>
        <v/>
      </c>
      <c r="B35" s="46" t="str">
        <f t="shared" si="6"/>
        <v/>
      </c>
      <c r="C35" t="str">
        <f t="shared" si="4"/>
        <v/>
      </c>
      <c r="D35" s="4"/>
      <c r="E35" s="38" t="str">
        <f t="shared" si="1"/>
        <v/>
      </c>
      <c r="F35" s="38" t="str">
        <f t="shared" si="2"/>
        <v/>
      </c>
      <c r="G35" s="43" t="str">
        <f>IF(D35="","",SUM($F$4:F35))</f>
        <v/>
      </c>
      <c r="H35" s="4" t="str">
        <f t="shared" si="8"/>
        <v/>
      </c>
      <c r="I35" s="38"/>
      <c r="J35" s="45" t="str">
        <f t="shared" si="3"/>
        <v/>
      </c>
      <c r="K35" s="46" t="str">
        <f>IF($D35="","",IF($D35="W",K34,COUNTIF($D$4:$D35,"L")))</f>
        <v/>
      </c>
    </row>
    <row r="36" spans="1:11">
      <c r="A36" s="46" t="str">
        <f t="shared" si="7"/>
        <v/>
      </c>
      <c r="B36" s="46" t="str">
        <f t="shared" si="6"/>
        <v/>
      </c>
      <c r="C36" t="str">
        <f t="shared" si="4"/>
        <v/>
      </c>
      <c r="D36" s="4"/>
      <c r="E36" s="38" t="str">
        <f t="shared" si="1"/>
        <v/>
      </c>
      <c r="F36" s="38" t="str">
        <f t="shared" si="2"/>
        <v/>
      </c>
      <c r="G36" s="43" t="str">
        <f>IF(D36="","",SUM($F$4:F36))</f>
        <v/>
      </c>
      <c r="H36" s="4" t="str">
        <f t="shared" si="8"/>
        <v/>
      </c>
      <c r="I36" s="38"/>
      <c r="J36" s="45" t="str">
        <f t="shared" si="3"/>
        <v/>
      </c>
      <c r="K36" s="46" t="str">
        <f>IF($D36="","",IF($D36="W",K35,COUNTIF($D$4:$D36,"L")))</f>
        <v/>
      </c>
    </row>
    <row r="37" spans="1:11">
      <c r="A37" s="46" t="str">
        <f t="shared" si="7"/>
        <v/>
      </c>
      <c r="B37" s="46" t="str">
        <f t="shared" si="6"/>
        <v/>
      </c>
      <c r="C37" t="str">
        <f t="shared" ref="C37:C68" si="9">IF(D36="","",$C$2*B37)</f>
        <v/>
      </c>
      <c r="D37" s="4"/>
      <c r="E37" s="38" t="str">
        <f t="shared" si="1"/>
        <v/>
      </c>
      <c r="F37" s="38" t="str">
        <f t="shared" si="2"/>
        <v/>
      </c>
      <c r="G37" s="43" t="str">
        <f>IF(D37="","",SUM($F$4:F37))</f>
        <v/>
      </c>
      <c r="H37" s="4" t="str">
        <f t="shared" si="8"/>
        <v/>
      </c>
      <c r="I37" s="38"/>
      <c r="J37" s="45" t="str">
        <f t="shared" ref="J37:J68" si="10">IF(D37="","",J36+1)</f>
        <v/>
      </c>
      <c r="K37" s="46" t="str">
        <f>IF($D37="","",IF($D37="W",K36,COUNTIF($D$4:$D37,"L")))</f>
        <v/>
      </c>
    </row>
    <row r="38" spans="1:11">
      <c r="A38" s="46" t="str">
        <f t="shared" si="7"/>
        <v/>
      </c>
      <c r="B38" s="46" t="str">
        <f t="shared" si="6"/>
        <v/>
      </c>
      <c r="C38" t="str">
        <f t="shared" si="9"/>
        <v/>
      </c>
      <c r="D38" s="4"/>
      <c r="E38" s="38" t="str">
        <f t="shared" si="1"/>
        <v/>
      </c>
      <c r="F38" s="38" t="str">
        <f t="shared" si="2"/>
        <v/>
      </c>
      <c r="G38" s="43" t="str">
        <f>IF(D38="","",SUM($F$4:F38))</f>
        <v/>
      </c>
      <c r="H38" s="4" t="str">
        <f t="shared" si="8"/>
        <v/>
      </c>
      <c r="I38" s="38"/>
      <c r="J38" s="45" t="str">
        <f t="shared" si="10"/>
        <v/>
      </c>
      <c r="K38" s="46" t="str">
        <f>IF($D38="","",IF($D38="W",K37,COUNTIF($D$4:$D38,"L")))</f>
        <v/>
      </c>
    </row>
    <row r="39" spans="1:11">
      <c r="A39" s="46" t="str">
        <f t="shared" si="7"/>
        <v/>
      </c>
      <c r="B39" s="46" t="str">
        <f t="shared" si="6"/>
        <v/>
      </c>
      <c r="C39" t="str">
        <f t="shared" si="9"/>
        <v/>
      </c>
      <c r="D39" s="4"/>
      <c r="E39" s="38" t="str">
        <f t="shared" si="1"/>
        <v/>
      </c>
      <c r="F39" s="38" t="str">
        <f t="shared" si="2"/>
        <v/>
      </c>
      <c r="G39" s="43" t="str">
        <f>IF(D39="","",SUM($F$4:F39))</f>
        <v/>
      </c>
      <c r="H39" s="4" t="str">
        <f t="shared" si="8"/>
        <v/>
      </c>
      <c r="I39" s="38"/>
      <c r="J39" s="45" t="str">
        <f t="shared" si="10"/>
        <v/>
      </c>
      <c r="K39" s="46" t="str">
        <f>IF($D39="","",IF($D39="W",K38,COUNTIF($D$4:$D39,"L")))</f>
        <v/>
      </c>
    </row>
    <row r="40" spans="1:11">
      <c r="A40" s="46" t="str">
        <f t="shared" si="7"/>
        <v/>
      </c>
      <c r="B40" s="46" t="str">
        <f t="shared" si="6"/>
        <v/>
      </c>
      <c r="C40" t="str">
        <f t="shared" si="9"/>
        <v/>
      </c>
      <c r="D40" s="4"/>
      <c r="E40" s="38" t="str">
        <f t="shared" si="1"/>
        <v/>
      </c>
      <c r="F40" s="38" t="str">
        <f t="shared" si="2"/>
        <v/>
      </c>
      <c r="G40" s="43" t="str">
        <f>IF(D40="","",SUM($F$4:F40))</f>
        <v/>
      </c>
      <c r="H40" s="4" t="str">
        <f t="shared" si="8"/>
        <v/>
      </c>
      <c r="I40" s="38"/>
      <c r="J40" s="45" t="str">
        <f t="shared" si="10"/>
        <v/>
      </c>
      <c r="K40" s="46" t="str">
        <f>IF($D40="","",IF($D40="W",K39,COUNTIF($D$4:$D40,"L")))</f>
        <v/>
      </c>
    </row>
    <row r="41" spans="1:11">
      <c r="A41" s="46" t="str">
        <f t="shared" si="7"/>
        <v/>
      </c>
      <c r="B41" s="46" t="str">
        <f t="shared" si="6"/>
        <v/>
      </c>
      <c r="C41" t="str">
        <f t="shared" si="9"/>
        <v/>
      </c>
      <c r="D41" s="4"/>
      <c r="E41" s="38" t="str">
        <f t="shared" si="1"/>
        <v/>
      </c>
      <c r="F41" s="38" t="str">
        <f t="shared" si="2"/>
        <v/>
      </c>
      <c r="G41" s="43" t="str">
        <f>IF(D41="","",SUM($F$4:F41))</f>
        <v/>
      </c>
      <c r="H41" s="4" t="str">
        <f t="shared" si="8"/>
        <v/>
      </c>
      <c r="I41" s="38"/>
      <c r="J41" s="45" t="str">
        <f t="shared" si="10"/>
        <v/>
      </c>
      <c r="K41" s="46" t="str">
        <f>IF($D41="","",IF($D41="W",K40,COUNTIF($D$4:$D41,"L")))</f>
        <v/>
      </c>
    </row>
    <row r="42" spans="1:11">
      <c r="A42" s="46" t="str">
        <f t="shared" si="7"/>
        <v/>
      </c>
      <c r="B42" s="46" t="str">
        <f t="shared" si="6"/>
        <v/>
      </c>
      <c r="C42" t="str">
        <f t="shared" si="9"/>
        <v/>
      </c>
      <c r="D42" s="4"/>
      <c r="E42" s="38" t="str">
        <f t="shared" si="1"/>
        <v/>
      </c>
      <c r="F42" s="38" t="str">
        <f t="shared" si="2"/>
        <v/>
      </c>
      <c r="G42" s="43" t="str">
        <f>IF(D42="","",SUM($F$4:F42))</f>
        <v/>
      </c>
      <c r="H42" s="4" t="str">
        <f t="shared" si="8"/>
        <v/>
      </c>
      <c r="I42" s="38"/>
      <c r="J42" s="45" t="str">
        <f t="shared" si="10"/>
        <v/>
      </c>
      <c r="K42" s="46" t="str">
        <f>IF($D42="","",IF($D42="W",K41,COUNTIF($D$4:$D42,"L")))</f>
        <v/>
      </c>
    </row>
    <row r="43" spans="1:11">
      <c r="A43" s="46" t="str">
        <f t="shared" si="7"/>
        <v/>
      </c>
      <c r="B43" s="46" t="str">
        <f t="shared" si="6"/>
        <v/>
      </c>
      <c r="C43" t="str">
        <f t="shared" si="9"/>
        <v/>
      </c>
      <c r="D43" s="4"/>
      <c r="E43" s="38" t="str">
        <f t="shared" si="1"/>
        <v/>
      </c>
      <c r="F43" s="38" t="str">
        <f t="shared" si="2"/>
        <v/>
      </c>
      <c r="G43" s="43" t="str">
        <f>IF(D43="","",SUM($F$4:F43))</f>
        <v/>
      </c>
      <c r="H43" s="4" t="str">
        <f t="shared" si="8"/>
        <v/>
      </c>
      <c r="I43" s="38"/>
      <c r="J43" s="45" t="str">
        <f t="shared" si="10"/>
        <v/>
      </c>
      <c r="K43" s="46" t="str">
        <f>IF($D43="","",IF($D43="W",K42,COUNTIF($D$4:$D43,"L")))</f>
        <v/>
      </c>
    </row>
    <row r="44" spans="1:11">
      <c r="A44" s="46" t="str">
        <f t="shared" si="7"/>
        <v/>
      </c>
      <c r="B44" s="46" t="str">
        <f t="shared" si="6"/>
        <v/>
      </c>
      <c r="C44" t="str">
        <f t="shared" si="9"/>
        <v/>
      </c>
      <c r="D44" s="4"/>
      <c r="E44" s="38" t="str">
        <f t="shared" si="1"/>
        <v/>
      </c>
      <c r="F44" s="38" t="str">
        <f t="shared" si="2"/>
        <v/>
      </c>
      <c r="G44" s="43" t="str">
        <f>IF(D44="","",SUM($F$4:F44))</f>
        <v/>
      </c>
      <c r="H44" s="4" t="str">
        <f t="shared" si="8"/>
        <v/>
      </c>
      <c r="I44" s="38"/>
      <c r="J44" s="45" t="str">
        <f t="shared" si="10"/>
        <v/>
      </c>
      <c r="K44" s="46" t="str">
        <f>IF($D44="","",IF($D44="W",K43,COUNTIF($D$4:$D44,"L")))</f>
        <v/>
      </c>
    </row>
    <row r="45" spans="1:11">
      <c r="A45" s="46" t="str">
        <f t="shared" si="7"/>
        <v/>
      </c>
      <c r="B45" s="46" t="str">
        <f t="shared" si="6"/>
        <v/>
      </c>
      <c r="C45" t="str">
        <f t="shared" si="9"/>
        <v/>
      </c>
      <c r="D45" s="4"/>
      <c r="E45" s="38" t="str">
        <f t="shared" si="1"/>
        <v/>
      </c>
      <c r="F45" s="38" t="str">
        <f t="shared" si="2"/>
        <v/>
      </c>
      <c r="G45" s="43" t="str">
        <f>IF(D45="","",SUM($F$4:F45))</f>
        <v/>
      </c>
      <c r="H45" s="4" t="str">
        <f t="shared" si="8"/>
        <v/>
      </c>
      <c r="I45" s="38"/>
      <c r="J45" s="45" t="str">
        <f t="shared" si="10"/>
        <v/>
      </c>
      <c r="K45" s="46" t="str">
        <f>IF($D45="","",IF($D45="W",K44,COUNTIF($D$4:$D45,"L")))</f>
        <v/>
      </c>
    </row>
    <row r="46" spans="1:11">
      <c r="A46" s="46" t="str">
        <f t="shared" si="7"/>
        <v/>
      </c>
      <c r="B46" s="46" t="str">
        <f t="shared" si="6"/>
        <v/>
      </c>
      <c r="C46" t="str">
        <f t="shared" si="9"/>
        <v/>
      </c>
      <c r="D46" s="4"/>
      <c r="E46" s="38" t="str">
        <f t="shared" si="1"/>
        <v/>
      </c>
      <c r="F46" s="38" t="str">
        <f t="shared" si="2"/>
        <v/>
      </c>
      <c r="G46" s="43" t="str">
        <f>IF(D46="","",SUM($F$4:F46))</f>
        <v/>
      </c>
      <c r="H46" s="4" t="str">
        <f t="shared" si="8"/>
        <v/>
      </c>
      <c r="I46" s="38"/>
      <c r="J46" s="45" t="str">
        <f t="shared" si="10"/>
        <v/>
      </c>
      <c r="K46" s="46" t="str">
        <f>IF($D46="","",IF($D46="W",K45,COUNTIF($D$4:$D46,"L")))</f>
        <v/>
      </c>
    </row>
    <row r="47" spans="1:11">
      <c r="A47" s="46" t="str">
        <f t="shared" si="7"/>
        <v/>
      </c>
      <c r="B47" s="46" t="str">
        <f t="shared" si="6"/>
        <v/>
      </c>
      <c r="C47" t="str">
        <f t="shared" si="9"/>
        <v/>
      </c>
      <c r="D47" s="4"/>
      <c r="E47" s="38" t="str">
        <f t="shared" si="1"/>
        <v/>
      </c>
      <c r="F47" s="38" t="str">
        <f t="shared" si="2"/>
        <v/>
      </c>
      <c r="G47" s="43" t="str">
        <f>IF(D47="","",SUM($F$4:F47))</f>
        <v/>
      </c>
      <c r="H47" s="4" t="str">
        <f t="shared" si="8"/>
        <v/>
      </c>
      <c r="I47" s="38"/>
      <c r="J47" s="45" t="str">
        <f t="shared" si="10"/>
        <v/>
      </c>
      <c r="K47" s="46" t="str">
        <f>IF($D47="","",IF($D47="W",K46,COUNTIF($D$4:$D47,"L")))</f>
        <v/>
      </c>
    </row>
    <row r="48" spans="1:11">
      <c r="A48" s="46" t="str">
        <f t="shared" si="7"/>
        <v/>
      </c>
      <c r="B48" s="46" t="str">
        <f t="shared" si="6"/>
        <v/>
      </c>
      <c r="C48" t="str">
        <f t="shared" si="9"/>
        <v/>
      </c>
      <c r="D48" s="4"/>
      <c r="E48" s="38" t="str">
        <f t="shared" si="1"/>
        <v/>
      </c>
      <c r="F48" s="38" t="str">
        <f t="shared" si="2"/>
        <v/>
      </c>
      <c r="G48" s="43" t="str">
        <f>IF(D48="","",SUM($F$4:F48))</f>
        <v/>
      </c>
      <c r="H48" s="4" t="str">
        <f t="shared" si="8"/>
        <v/>
      </c>
      <c r="I48" s="38"/>
      <c r="J48" s="45" t="str">
        <f t="shared" si="10"/>
        <v/>
      </c>
      <c r="K48" s="46" t="str">
        <f>IF($D48="","",IF($D48="W",K47,COUNTIF($D$4:$D48,"L")))</f>
        <v/>
      </c>
    </row>
    <row r="49" spans="1:11">
      <c r="A49" s="46" t="str">
        <f t="shared" si="7"/>
        <v/>
      </c>
      <c r="B49" s="46" t="str">
        <f t="shared" si="6"/>
        <v/>
      </c>
      <c r="C49" t="str">
        <f t="shared" si="9"/>
        <v/>
      </c>
      <c r="D49" s="4"/>
      <c r="E49" s="38" t="str">
        <f t="shared" si="1"/>
        <v/>
      </c>
      <c r="F49" s="38" t="str">
        <f t="shared" si="2"/>
        <v/>
      </c>
      <c r="G49" s="43" t="str">
        <f>IF(D49="","",SUM($F$4:F49))</f>
        <v/>
      </c>
      <c r="H49" s="4" t="str">
        <f t="shared" si="8"/>
        <v/>
      </c>
      <c r="I49" s="38"/>
      <c r="J49" s="45" t="str">
        <f t="shared" si="10"/>
        <v/>
      </c>
      <c r="K49" s="46" t="str">
        <f>IF($D49="","",IF($D49="W",K48,COUNTIF($D$4:$D49,"L")))</f>
        <v/>
      </c>
    </row>
    <row r="50" spans="1:11">
      <c r="A50" s="46" t="str">
        <f t="shared" si="7"/>
        <v/>
      </c>
      <c r="B50" s="46" t="str">
        <f t="shared" si="6"/>
        <v/>
      </c>
      <c r="C50" t="str">
        <f t="shared" si="9"/>
        <v/>
      </c>
      <c r="D50" s="4"/>
      <c r="E50" s="38" t="str">
        <f t="shared" si="1"/>
        <v/>
      </c>
      <c r="F50" s="38" t="str">
        <f t="shared" si="2"/>
        <v/>
      </c>
      <c r="G50" s="43" t="str">
        <f>IF(D50="","",SUM($F$4:F50))</f>
        <v/>
      </c>
      <c r="H50" s="4" t="str">
        <f t="shared" si="8"/>
        <v/>
      </c>
      <c r="I50" s="38"/>
      <c r="J50" s="45" t="str">
        <f t="shared" si="10"/>
        <v/>
      </c>
      <c r="K50" s="46" t="str">
        <f>IF($D50="","",IF($D50="W",K49,COUNTIF($D$4:$D50,"L")))</f>
        <v/>
      </c>
    </row>
    <row r="51" spans="1:11">
      <c r="A51" s="46" t="str">
        <f t="shared" si="7"/>
        <v/>
      </c>
      <c r="B51" s="46" t="str">
        <f t="shared" si="6"/>
        <v/>
      </c>
      <c r="C51" t="str">
        <f t="shared" si="9"/>
        <v/>
      </c>
      <c r="D51" s="4"/>
      <c r="E51" s="38" t="str">
        <f t="shared" si="1"/>
        <v/>
      </c>
      <c r="F51" s="38" t="str">
        <f t="shared" si="2"/>
        <v/>
      </c>
      <c r="G51" s="43" t="str">
        <f>IF(D51="","",SUM($F$4:F51))</f>
        <v/>
      </c>
      <c r="H51" s="4" t="str">
        <f t="shared" si="8"/>
        <v/>
      </c>
      <c r="I51" s="38"/>
      <c r="J51" s="45" t="str">
        <f t="shared" si="10"/>
        <v/>
      </c>
      <c r="K51" s="46" t="str">
        <f>IF($D51="","",IF($D51="W",K50,COUNTIF($D$4:$D51,"L")))</f>
        <v/>
      </c>
    </row>
    <row r="52" spans="1:11">
      <c r="A52" s="46" t="str">
        <f t="shared" si="7"/>
        <v/>
      </c>
      <c r="B52" s="46" t="str">
        <f t="shared" si="6"/>
        <v/>
      </c>
      <c r="C52" t="str">
        <f t="shared" si="9"/>
        <v/>
      </c>
      <c r="D52" s="4"/>
      <c r="E52" s="38" t="str">
        <f t="shared" si="1"/>
        <v/>
      </c>
      <c r="F52" s="38" t="str">
        <f t="shared" si="2"/>
        <v/>
      </c>
      <c r="G52" s="43" t="str">
        <f>IF(D52="","",SUM($F$4:F52))</f>
        <v/>
      </c>
      <c r="H52" s="4" t="str">
        <f t="shared" si="8"/>
        <v/>
      </c>
      <c r="I52" s="38"/>
      <c r="J52" s="45" t="str">
        <f t="shared" si="10"/>
        <v/>
      </c>
      <c r="K52" s="46" t="str">
        <f>IF($D52="","",IF($D52="W",K51,COUNTIF($D$4:$D52,"L")))</f>
        <v/>
      </c>
    </row>
    <row r="53" spans="1:11">
      <c r="A53" s="46" t="str">
        <f t="shared" si="7"/>
        <v/>
      </c>
      <c r="B53" s="46" t="str">
        <f t="shared" si="6"/>
        <v/>
      </c>
      <c r="C53" t="str">
        <f t="shared" si="9"/>
        <v/>
      </c>
      <c r="D53" s="4"/>
      <c r="E53" s="38" t="str">
        <f t="shared" si="1"/>
        <v/>
      </c>
      <c r="F53" s="38" t="str">
        <f t="shared" si="2"/>
        <v/>
      </c>
      <c r="G53" s="43" t="str">
        <f>IF(D53="","",SUM($F$4:F53))</f>
        <v/>
      </c>
      <c r="H53" s="4" t="str">
        <f t="shared" si="8"/>
        <v/>
      </c>
      <c r="I53" s="38"/>
      <c r="J53" s="45" t="str">
        <f t="shared" si="10"/>
        <v/>
      </c>
      <c r="K53" s="46" t="str">
        <f>IF($D53="","",IF($D53="W",K52,COUNTIF($D$4:$D53,"L")))</f>
        <v/>
      </c>
    </row>
    <row r="54" spans="1:11">
      <c r="A54" s="46" t="str">
        <f t="shared" si="7"/>
        <v/>
      </c>
      <c r="B54" s="46" t="str">
        <f t="shared" si="6"/>
        <v/>
      </c>
      <c r="C54" t="str">
        <f t="shared" si="9"/>
        <v/>
      </c>
      <c r="D54" s="4"/>
      <c r="E54" s="38" t="str">
        <f t="shared" si="1"/>
        <v/>
      </c>
      <c r="F54" s="38" t="str">
        <f t="shared" si="2"/>
        <v/>
      </c>
      <c r="G54" s="43" t="str">
        <f>IF(D54="","",SUM($F$4:F54))</f>
        <v/>
      </c>
      <c r="H54" s="4" t="str">
        <f t="shared" si="8"/>
        <v/>
      </c>
      <c r="I54" s="38"/>
      <c r="J54" s="45" t="str">
        <f t="shared" si="10"/>
        <v/>
      </c>
      <c r="K54" s="46" t="str">
        <f>IF($D54="","",IF($D54="W",K53,COUNTIF($D$4:$D54,"L")))</f>
        <v/>
      </c>
    </row>
    <row r="55" spans="1:11">
      <c r="A55" s="46" t="str">
        <f t="shared" si="7"/>
        <v/>
      </c>
      <c r="B55" s="46" t="str">
        <f t="shared" si="6"/>
        <v/>
      </c>
      <c r="C55" t="str">
        <f t="shared" si="9"/>
        <v/>
      </c>
      <c r="D55" s="4"/>
      <c r="E55" s="38" t="str">
        <f t="shared" si="1"/>
        <v/>
      </c>
      <c r="F55" s="38" t="str">
        <f t="shared" si="2"/>
        <v/>
      </c>
      <c r="G55" s="43" t="str">
        <f>IF(D55="","",SUM($F$4:F55))</f>
        <v/>
      </c>
      <c r="H55" s="4" t="str">
        <f t="shared" si="8"/>
        <v/>
      </c>
      <c r="I55" s="38"/>
      <c r="J55" s="45" t="str">
        <f t="shared" si="10"/>
        <v/>
      </c>
      <c r="K55" s="46" t="str">
        <f>IF($D55="","",IF($D55="W",K54,COUNTIF($D$4:$D55,"L")))</f>
        <v/>
      </c>
    </row>
    <row r="56" spans="1:11">
      <c r="A56" s="46" t="str">
        <f t="shared" si="7"/>
        <v/>
      </c>
      <c r="B56" s="46" t="str">
        <f t="shared" si="6"/>
        <v/>
      </c>
      <c r="C56" t="str">
        <f t="shared" si="9"/>
        <v/>
      </c>
      <c r="D56" s="4"/>
      <c r="E56" s="38" t="str">
        <f t="shared" si="1"/>
        <v/>
      </c>
      <c r="F56" s="38" t="str">
        <f t="shared" si="2"/>
        <v/>
      </c>
      <c r="G56" s="43" t="str">
        <f>IF(D56="","",SUM($F$4:F56))</f>
        <v/>
      </c>
      <c r="H56" s="4" t="str">
        <f t="shared" si="8"/>
        <v/>
      </c>
      <c r="I56" s="38"/>
      <c r="J56" s="45" t="str">
        <f t="shared" si="10"/>
        <v/>
      </c>
      <c r="K56" s="46" t="str">
        <f>IF($D56="","",IF($D56="W",K55,COUNTIF($D$4:$D56,"L")))</f>
        <v/>
      </c>
    </row>
    <row r="57" spans="1:11">
      <c r="A57" s="46" t="str">
        <f t="shared" si="7"/>
        <v/>
      </c>
      <c r="B57" s="46" t="str">
        <f t="shared" si="6"/>
        <v/>
      </c>
      <c r="C57" t="str">
        <f t="shared" si="9"/>
        <v/>
      </c>
      <c r="D57" s="4"/>
      <c r="E57" s="38" t="str">
        <f t="shared" si="1"/>
        <v/>
      </c>
      <c r="F57" s="38" t="str">
        <f t="shared" si="2"/>
        <v/>
      </c>
      <c r="G57" s="43" t="str">
        <f>IF(D57="","",SUM($F$4:F57))</f>
        <v/>
      </c>
      <c r="H57" s="4" t="str">
        <f t="shared" si="8"/>
        <v/>
      </c>
      <c r="I57" s="38"/>
      <c r="J57" s="45" t="str">
        <f t="shared" si="10"/>
        <v/>
      </c>
      <c r="K57" s="46" t="str">
        <f>IF($D57="","",IF($D57="W",K56,COUNTIF($D$4:$D57,"L")))</f>
        <v/>
      </c>
    </row>
    <row r="58" spans="1:11">
      <c r="A58" s="46" t="str">
        <f t="shared" si="7"/>
        <v/>
      </c>
      <c r="B58" s="46" t="str">
        <f t="shared" si="6"/>
        <v/>
      </c>
      <c r="C58" t="str">
        <f t="shared" si="9"/>
        <v/>
      </c>
      <c r="D58" s="4"/>
      <c r="E58" s="38" t="str">
        <f t="shared" si="1"/>
        <v/>
      </c>
      <c r="F58" s="38" t="str">
        <f t="shared" si="2"/>
        <v/>
      </c>
      <c r="G58" s="43" t="str">
        <f>IF(D58="","",SUM($F$4:F58))</f>
        <v/>
      </c>
      <c r="H58" s="4" t="str">
        <f t="shared" si="8"/>
        <v/>
      </c>
      <c r="I58" s="38"/>
      <c r="J58" s="45" t="str">
        <f t="shared" si="10"/>
        <v/>
      </c>
      <c r="K58" s="46" t="str">
        <f>IF($D58="","",IF($D58="W",K57,COUNTIF($D$4:$D58,"L")))</f>
        <v/>
      </c>
    </row>
    <row r="59" spans="1:11">
      <c r="A59" s="46" t="str">
        <f t="shared" si="7"/>
        <v/>
      </c>
      <c r="B59" s="46" t="str">
        <f t="shared" si="6"/>
        <v/>
      </c>
      <c r="C59" t="str">
        <f t="shared" si="9"/>
        <v/>
      </c>
      <c r="D59" s="4"/>
      <c r="E59" s="38" t="str">
        <f t="shared" si="1"/>
        <v/>
      </c>
      <c r="F59" s="38" t="str">
        <f t="shared" si="2"/>
        <v/>
      </c>
      <c r="G59" s="43" t="str">
        <f>IF(D59="","",SUM($F$4:F59))</f>
        <v/>
      </c>
      <c r="H59" s="4" t="str">
        <f t="shared" si="8"/>
        <v/>
      </c>
      <c r="I59" s="38"/>
      <c r="J59" s="45" t="str">
        <f t="shared" si="10"/>
        <v/>
      </c>
      <c r="K59" s="46" t="str">
        <f>IF($D59="","",IF($D59="W",K58,COUNTIF($D$4:$D59,"L")))</f>
        <v/>
      </c>
    </row>
    <row r="60" spans="1:11">
      <c r="A60" s="46" t="str">
        <f t="shared" si="7"/>
        <v/>
      </c>
      <c r="B60" s="46" t="str">
        <f t="shared" si="6"/>
        <v/>
      </c>
      <c r="C60" t="str">
        <f t="shared" si="9"/>
        <v/>
      </c>
      <c r="D60" s="4"/>
      <c r="E60" s="38" t="str">
        <f t="shared" si="1"/>
        <v/>
      </c>
      <c r="F60" s="38" t="str">
        <f t="shared" si="2"/>
        <v/>
      </c>
      <c r="G60" s="43" t="str">
        <f>IF(D60="","",SUM($F$4:F60))</f>
        <v/>
      </c>
      <c r="H60" s="4" t="str">
        <f t="shared" si="8"/>
        <v/>
      </c>
      <c r="I60" s="38"/>
      <c r="J60" s="45" t="str">
        <f t="shared" si="10"/>
        <v/>
      </c>
      <c r="K60" s="46" t="str">
        <f>IF($D60="","",IF($D60="W",K59,COUNTIF($D$4:$D60,"L")))</f>
        <v/>
      </c>
    </row>
    <row r="61" spans="1:11">
      <c r="A61" s="46" t="str">
        <f t="shared" si="7"/>
        <v/>
      </c>
      <c r="B61" s="46" t="str">
        <f t="shared" si="6"/>
        <v/>
      </c>
      <c r="C61" t="str">
        <f t="shared" si="9"/>
        <v/>
      </c>
      <c r="D61" s="4"/>
      <c r="E61" s="38" t="str">
        <f t="shared" si="1"/>
        <v/>
      </c>
      <c r="F61" s="38" t="str">
        <f t="shared" si="2"/>
        <v/>
      </c>
      <c r="G61" s="43" t="str">
        <f>IF(D61="","",SUM($F$4:F61))</f>
        <v/>
      </c>
      <c r="H61" s="4" t="str">
        <f t="shared" si="8"/>
        <v/>
      </c>
      <c r="I61" s="38"/>
      <c r="J61" s="45" t="str">
        <f t="shared" si="10"/>
        <v/>
      </c>
      <c r="K61" s="46" t="str">
        <f>IF($D61="","",IF($D61="W",K60,COUNTIF($D$4:$D61,"L")))</f>
        <v/>
      </c>
    </row>
    <row r="62" spans="1:11">
      <c r="A62" s="46" t="str">
        <f t="shared" si="7"/>
        <v/>
      </c>
      <c r="B62" s="46" t="str">
        <f t="shared" si="6"/>
        <v/>
      </c>
      <c r="C62" t="str">
        <f t="shared" si="9"/>
        <v/>
      </c>
      <c r="D62" s="4"/>
      <c r="E62" s="38" t="str">
        <f t="shared" si="1"/>
        <v/>
      </c>
      <c r="F62" s="38" t="str">
        <f t="shared" si="2"/>
        <v/>
      </c>
      <c r="G62" s="43" t="str">
        <f>IF(D62="","",SUM($F$4:F62))</f>
        <v/>
      </c>
      <c r="H62" s="4" t="str">
        <f t="shared" si="8"/>
        <v/>
      </c>
      <c r="I62" s="38"/>
      <c r="J62" s="45" t="str">
        <f t="shared" si="10"/>
        <v/>
      </c>
      <c r="K62" s="46" t="str">
        <f>IF($D62="","",IF($D62="W",K61,COUNTIF($D$4:$D62,"L")))</f>
        <v/>
      </c>
    </row>
    <row r="63" spans="1:11">
      <c r="A63" s="46" t="str">
        <f t="shared" si="7"/>
        <v/>
      </c>
      <c r="B63" s="46" t="str">
        <f t="shared" si="6"/>
        <v/>
      </c>
      <c r="C63" t="str">
        <f t="shared" si="9"/>
        <v/>
      </c>
      <c r="D63" s="4"/>
      <c r="E63" s="38" t="str">
        <f t="shared" si="1"/>
        <v/>
      </c>
      <c r="F63" s="38" t="str">
        <f t="shared" si="2"/>
        <v/>
      </c>
      <c r="G63" s="43" t="str">
        <f>IF(D63="","",SUM($F$4:F63))</f>
        <v/>
      </c>
      <c r="H63" s="4" t="str">
        <f t="shared" si="8"/>
        <v/>
      </c>
      <c r="I63" s="38"/>
      <c r="J63" s="45" t="str">
        <f t="shared" si="10"/>
        <v/>
      </c>
      <c r="K63" s="46" t="str">
        <f>IF($D63="","",IF($D63="W",K62,COUNTIF($D$4:$D63,"L")))</f>
        <v/>
      </c>
    </row>
    <row r="64" spans="1:11">
      <c r="A64" s="46" t="str">
        <f t="shared" si="7"/>
        <v/>
      </c>
      <c r="B64" s="46" t="str">
        <f t="shared" si="6"/>
        <v/>
      </c>
      <c r="C64" t="str">
        <f t="shared" si="9"/>
        <v/>
      </c>
      <c r="D64" s="4"/>
      <c r="E64" s="38" t="str">
        <f t="shared" si="1"/>
        <v/>
      </c>
      <c r="F64" s="38" t="str">
        <f t="shared" si="2"/>
        <v/>
      </c>
      <c r="G64" s="43" t="str">
        <f>IF(D64="","",SUM($F$4:F64))</f>
        <v/>
      </c>
      <c r="H64" s="4" t="str">
        <f t="shared" si="8"/>
        <v/>
      </c>
      <c r="I64" s="38"/>
      <c r="J64" s="45" t="str">
        <f t="shared" si="10"/>
        <v/>
      </c>
      <c r="K64" s="46" t="str">
        <f>IF($D64="","",IF($D64="W",K63,COUNTIF($D$4:$D64,"L")))</f>
        <v/>
      </c>
    </row>
    <row r="65" spans="1:11">
      <c r="A65" s="46" t="str">
        <f t="shared" si="7"/>
        <v/>
      </c>
      <c r="B65" s="46" t="str">
        <f t="shared" si="6"/>
        <v/>
      </c>
      <c r="C65" t="str">
        <f t="shared" si="9"/>
        <v/>
      </c>
      <c r="D65" s="4"/>
      <c r="E65" s="38" t="str">
        <f t="shared" si="1"/>
        <v/>
      </c>
      <c r="F65" s="38" t="str">
        <f t="shared" si="2"/>
        <v/>
      </c>
      <c r="G65" s="43" t="str">
        <f>IF(D65="","",SUM($F$4:F65))</f>
        <v/>
      </c>
      <c r="H65" s="4" t="str">
        <f t="shared" si="8"/>
        <v/>
      </c>
      <c r="I65" s="38"/>
      <c r="J65" s="45" t="str">
        <f t="shared" si="10"/>
        <v/>
      </c>
      <c r="K65" s="46" t="str">
        <f>IF($D65="","",IF($D65="W",K64,COUNTIF($D$4:$D65,"L")))</f>
        <v/>
      </c>
    </row>
    <row r="66" spans="1:11">
      <c r="A66" s="46" t="str">
        <f t="shared" si="7"/>
        <v/>
      </c>
      <c r="B66" s="46" t="str">
        <f t="shared" si="6"/>
        <v/>
      </c>
      <c r="C66" t="str">
        <f t="shared" si="9"/>
        <v/>
      </c>
      <c r="D66" s="4"/>
      <c r="E66" s="38" t="str">
        <f t="shared" si="1"/>
        <v/>
      </c>
      <c r="F66" s="38" t="str">
        <f t="shared" si="2"/>
        <v/>
      </c>
      <c r="G66" s="43" t="str">
        <f>IF(D66="","",SUM($F$4:F66))</f>
        <v/>
      </c>
      <c r="H66" s="4" t="str">
        <f t="shared" si="8"/>
        <v/>
      </c>
      <c r="I66" s="38"/>
      <c r="J66" s="45" t="str">
        <f t="shared" si="10"/>
        <v/>
      </c>
      <c r="K66" s="46" t="str">
        <f>IF($D66="","",IF($D66="W",K65,COUNTIF($D$4:$D66,"L")))</f>
        <v/>
      </c>
    </row>
    <row r="67" spans="1:11">
      <c r="A67" s="46" t="str">
        <f t="shared" si="7"/>
        <v/>
      </c>
      <c r="B67" s="46" t="str">
        <f t="shared" si="6"/>
        <v/>
      </c>
      <c r="C67" t="str">
        <f t="shared" si="9"/>
        <v/>
      </c>
      <c r="D67" s="4"/>
      <c r="E67" s="38" t="str">
        <f t="shared" si="1"/>
        <v/>
      </c>
      <c r="F67" s="38" t="str">
        <f t="shared" si="2"/>
        <v/>
      </c>
      <c r="G67" s="43" t="str">
        <f>IF(D67="","",SUM($F$4:F67))</f>
        <v/>
      </c>
      <c r="H67" s="4" t="str">
        <f t="shared" si="8"/>
        <v/>
      </c>
      <c r="I67" s="38"/>
      <c r="J67" s="45" t="str">
        <f t="shared" si="10"/>
        <v/>
      </c>
      <c r="K67" s="46" t="str">
        <f>IF($D67="","",IF($D67="W",K66,COUNTIF($D$4:$D67,"L")))</f>
        <v/>
      </c>
    </row>
    <row r="68" spans="1:11">
      <c r="A68" s="46" t="str">
        <f t="shared" si="7"/>
        <v/>
      </c>
      <c r="B68" s="46" t="str">
        <f t="shared" si="6"/>
        <v/>
      </c>
      <c r="C68" t="str">
        <f t="shared" si="9"/>
        <v/>
      </c>
      <c r="D68" s="4"/>
      <c r="E68" s="38" t="str">
        <f t="shared" si="1"/>
        <v/>
      </c>
      <c r="F68" s="38" t="str">
        <f t="shared" si="2"/>
        <v/>
      </c>
      <c r="G68" s="43" t="str">
        <f>IF(D68="","",SUM($F$4:F68))</f>
        <v/>
      </c>
      <c r="H68" s="4" t="str">
        <f t="shared" si="8"/>
        <v/>
      </c>
      <c r="I68" s="38"/>
      <c r="J68" s="45" t="str">
        <f t="shared" si="10"/>
        <v/>
      </c>
      <c r="K68" s="46" t="str">
        <f>IF($D68="","",IF($D68="W",K67,COUNTIF($D$4:$D68,"L")))</f>
        <v/>
      </c>
    </row>
    <row r="69" spans="1:11">
      <c r="A69" s="46" t="str">
        <f t="shared" si="7"/>
        <v/>
      </c>
      <c r="B69" s="46" t="str">
        <f t="shared" si="6"/>
        <v/>
      </c>
      <c r="C69" t="str">
        <f t="shared" ref="C69:C75" si="11">IF(D68="","",$C$2*B69)</f>
        <v/>
      </c>
      <c r="D69" s="4"/>
      <c r="E69" s="38" t="str">
        <f t="shared" ref="E69:E75" si="12">IF(D69="","",IF(D69="W",$B$1+B69,$B$1-B69))</f>
        <v/>
      </c>
      <c r="F69" s="38" t="str">
        <f t="shared" ref="F69:F75" si="13">IF(D69="","",IF(D69="W",$B$1+C69,$B$1-C69))</f>
        <v/>
      </c>
      <c r="G69" s="43" t="str">
        <f>IF(D69="","",SUM($F$4:F69))</f>
        <v/>
      </c>
      <c r="H69" s="4" t="str">
        <f t="shared" si="8"/>
        <v/>
      </c>
      <c r="I69" s="38"/>
      <c r="J69" s="45" t="str">
        <f t="shared" ref="J69:J75" si="14">IF(D69="","",J68+1)</f>
        <v/>
      </c>
      <c r="K69" s="46" t="str">
        <f>IF($D69="","",IF($D69="W",K68,COUNTIF($D$4:$D69,"L")))</f>
        <v/>
      </c>
    </row>
    <row r="70" spans="1:11">
      <c r="A70" s="46" t="str">
        <f t="shared" si="7"/>
        <v/>
      </c>
      <c r="B70" s="46" t="str">
        <f t="shared" si="6"/>
        <v/>
      </c>
      <c r="C70" t="str">
        <f t="shared" si="11"/>
        <v/>
      </c>
      <c r="D70" s="4"/>
      <c r="E70" s="38" t="str">
        <f t="shared" si="12"/>
        <v/>
      </c>
      <c r="F70" s="38" t="str">
        <f t="shared" si="13"/>
        <v/>
      </c>
      <c r="G70" s="43" t="str">
        <f>IF(D70="","",SUM($F$4:F70))</f>
        <v/>
      </c>
      <c r="H70" s="4" t="str">
        <f t="shared" si="8"/>
        <v/>
      </c>
      <c r="I70" s="38"/>
      <c r="J70" s="45" t="str">
        <f t="shared" si="14"/>
        <v/>
      </c>
      <c r="K70" s="46" t="str">
        <f>IF($D70="","",IF($D70="W",K69,COUNTIF($D$4:$D70,"L")))</f>
        <v/>
      </c>
    </row>
    <row r="71" spans="1:11">
      <c r="A71" s="46" t="str">
        <f t="shared" si="7"/>
        <v/>
      </c>
      <c r="B71" s="46" t="str">
        <f t="shared" si="6"/>
        <v/>
      </c>
      <c r="C71" t="str">
        <f t="shared" si="11"/>
        <v/>
      </c>
      <c r="D71" s="4"/>
      <c r="E71" s="38" t="str">
        <f t="shared" si="12"/>
        <v/>
      </c>
      <c r="F71" s="38" t="str">
        <f t="shared" si="13"/>
        <v/>
      </c>
      <c r="G71" s="43" t="str">
        <f>IF(D71="","",SUM($F$4:F71))</f>
        <v/>
      </c>
      <c r="H71" s="4" t="str">
        <f t="shared" si="8"/>
        <v/>
      </c>
      <c r="I71" s="38"/>
      <c r="J71" s="45" t="str">
        <f t="shared" si="14"/>
        <v/>
      </c>
      <c r="K71" s="46" t="str">
        <f>IF($D71="","",IF($D71="W",K70,COUNTIF($D$4:$D71,"L")))</f>
        <v/>
      </c>
    </row>
    <row r="72" spans="1:11">
      <c r="A72" s="46" t="str">
        <f t="shared" si="7"/>
        <v/>
      </c>
      <c r="B72" s="46" t="str">
        <f t="shared" si="6"/>
        <v/>
      </c>
      <c r="C72" t="str">
        <f t="shared" si="11"/>
        <v/>
      </c>
      <c r="D72" s="4"/>
      <c r="E72" s="38" t="str">
        <f t="shared" si="12"/>
        <v/>
      </c>
      <c r="F72" s="38" t="str">
        <f t="shared" si="13"/>
        <v/>
      </c>
      <c r="G72" s="43" t="str">
        <f>IF(D72="","",SUM($F$4:F72))</f>
        <v/>
      </c>
      <c r="H72" s="4" t="str">
        <f t="shared" si="8"/>
        <v/>
      </c>
      <c r="I72" s="38"/>
      <c r="J72" s="45" t="str">
        <f t="shared" si="14"/>
        <v/>
      </c>
      <c r="K72" s="46" t="str">
        <f>IF($D72="","",IF($D72="W",K71,COUNTIF($D$4:$D72,"L")))</f>
        <v/>
      </c>
    </row>
    <row r="73" spans="1:11">
      <c r="A73" s="46" t="str">
        <f t="shared" si="7"/>
        <v/>
      </c>
      <c r="B73" s="46" t="str">
        <f t="shared" si="6"/>
        <v/>
      </c>
      <c r="C73" t="str">
        <f t="shared" si="11"/>
        <v/>
      </c>
      <c r="D73" s="4"/>
      <c r="E73" s="38" t="str">
        <f t="shared" si="12"/>
        <v/>
      </c>
      <c r="F73" s="38" t="str">
        <f t="shared" si="13"/>
        <v/>
      </c>
      <c r="G73" s="43" t="str">
        <f>IF(D73="","",SUM($F$4:F73))</f>
        <v/>
      </c>
      <c r="H73" s="4" t="str">
        <f t="shared" si="8"/>
        <v/>
      </c>
      <c r="I73" s="38"/>
      <c r="J73" s="45" t="str">
        <f t="shared" si="14"/>
        <v/>
      </c>
      <c r="K73" s="46" t="str">
        <f>IF($D73="","",IF($D73="W",K72,COUNTIF($D$4:$D73,"L")))</f>
        <v/>
      </c>
    </row>
    <row r="74" spans="1:11">
      <c r="A74" s="46" t="str">
        <f t="shared" si="7"/>
        <v/>
      </c>
      <c r="B74" s="46" t="str">
        <f t="shared" si="6"/>
        <v/>
      </c>
      <c r="C74" t="str">
        <f t="shared" si="11"/>
        <v/>
      </c>
      <c r="D74" s="4"/>
      <c r="E74" s="38" t="str">
        <f t="shared" si="12"/>
        <v/>
      </c>
      <c r="F74" s="38" t="str">
        <f t="shared" si="13"/>
        <v/>
      </c>
      <c r="G74" s="43" t="str">
        <f>IF(D74="","",SUM($F$4:F74))</f>
        <v/>
      </c>
      <c r="H74" s="4" t="str">
        <f t="shared" si="8"/>
        <v/>
      </c>
      <c r="I74" s="38"/>
      <c r="J74" s="45" t="str">
        <f t="shared" si="14"/>
        <v/>
      </c>
      <c r="K74" s="46" t="str">
        <f>IF($D74="","",IF($D74="W",K73,COUNTIF($D$4:$D74,"L")))</f>
        <v/>
      </c>
    </row>
    <row r="75" spans="1:11">
      <c r="A75" s="53" t="str">
        <f t="shared" si="7"/>
        <v/>
      </c>
      <c r="B75" s="53" t="str">
        <f t="shared" si="6"/>
        <v/>
      </c>
      <c r="C75" s="54" t="str">
        <f t="shared" si="11"/>
        <v/>
      </c>
      <c r="D75" s="55"/>
      <c r="E75" s="56" t="str">
        <f t="shared" si="12"/>
        <v/>
      </c>
      <c r="F75" s="56" t="str">
        <f t="shared" si="13"/>
        <v/>
      </c>
      <c r="G75" s="57" t="str">
        <f>IF(D75="","",SUM($F$4:F75))</f>
        <v/>
      </c>
      <c r="H75" s="55" t="str">
        <f t="shared" si="8"/>
        <v/>
      </c>
      <c r="I75" s="56"/>
      <c r="J75" s="58" t="str">
        <f t="shared" si="14"/>
        <v/>
      </c>
      <c r="K75" s="53" t="str">
        <f>IF($D75="","",IF($D75="W",K74,COUNTIF($D$4:$D75,"L")))</f>
        <v/>
      </c>
    </row>
  </sheetData>
  <mergeCells count="1">
    <mergeCell ref="E3:F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D63D1-6C07-4F77-A7FA-CA85EC094B75}">
  <sheetPr codeName="Sheet3"/>
  <dimension ref="B1:AR50"/>
  <sheetViews>
    <sheetView workbookViewId="0">
      <selection activeCell="B12" sqref="B12"/>
    </sheetView>
  </sheetViews>
  <sheetFormatPr defaultRowHeight="14.25"/>
  <cols>
    <col min="1" max="1" width="2.125" customWidth="1"/>
    <col min="2" max="2" width="3.125" customWidth="1"/>
    <col min="3" max="52" width="2.125" customWidth="1"/>
  </cols>
  <sheetData>
    <row r="1" spans="2:44" ht="11.25" customHeight="1" thickBot="1"/>
    <row r="2" spans="2:44" ht="14.25" customHeight="1" thickBot="1">
      <c r="B2" s="7" t="s">
        <v>10</v>
      </c>
      <c r="C2" s="24">
        <v>1</v>
      </c>
      <c r="D2" s="24">
        <v>2</v>
      </c>
      <c r="E2" s="24">
        <v>3</v>
      </c>
      <c r="F2" s="24">
        <v>4</v>
      </c>
      <c r="G2" s="24">
        <v>5</v>
      </c>
      <c r="H2" s="24">
        <v>6</v>
      </c>
      <c r="I2" s="24">
        <v>7</v>
      </c>
      <c r="J2" s="24">
        <v>8</v>
      </c>
      <c r="K2" s="24">
        <v>9</v>
      </c>
      <c r="L2" s="24">
        <v>10</v>
      </c>
      <c r="M2" s="24">
        <v>11</v>
      </c>
      <c r="N2" s="24">
        <v>12</v>
      </c>
      <c r="O2" s="24">
        <v>13</v>
      </c>
      <c r="P2" s="24">
        <v>14</v>
      </c>
      <c r="Q2" s="24">
        <v>15</v>
      </c>
      <c r="R2" s="24">
        <v>16</v>
      </c>
      <c r="S2" s="24">
        <v>17</v>
      </c>
      <c r="T2" s="24">
        <v>18</v>
      </c>
      <c r="U2" s="24">
        <v>19</v>
      </c>
      <c r="V2" s="24">
        <v>20</v>
      </c>
      <c r="W2" s="24">
        <v>21</v>
      </c>
      <c r="X2" s="24">
        <v>22</v>
      </c>
      <c r="Y2" s="24">
        <v>23</v>
      </c>
      <c r="Z2" s="24">
        <v>24</v>
      </c>
      <c r="AA2" s="24">
        <v>25</v>
      </c>
      <c r="AB2" s="24">
        <v>26</v>
      </c>
      <c r="AC2" s="24">
        <v>27</v>
      </c>
      <c r="AD2" s="24">
        <v>28</v>
      </c>
      <c r="AE2" s="24">
        <v>29</v>
      </c>
      <c r="AF2" s="24">
        <v>30</v>
      </c>
      <c r="AG2" s="24">
        <v>31</v>
      </c>
      <c r="AH2" s="24">
        <v>32</v>
      </c>
      <c r="AI2" s="24">
        <v>33</v>
      </c>
      <c r="AJ2" s="24">
        <v>34</v>
      </c>
      <c r="AK2" s="24">
        <v>35</v>
      </c>
      <c r="AL2" s="24">
        <v>36</v>
      </c>
      <c r="AM2" s="24">
        <v>37</v>
      </c>
      <c r="AN2" s="24">
        <v>38</v>
      </c>
      <c r="AO2" s="24">
        <v>39</v>
      </c>
      <c r="AP2" s="24">
        <v>40</v>
      </c>
      <c r="AQ2" s="24">
        <v>41</v>
      </c>
      <c r="AR2" s="25">
        <v>42</v>
      </c>
    </row>
    <row r="3" spans="2:44" ht="11.25" customHeight="1">
      <c r="B3" s="104" t="s">
        <v>0</v>
      </c>
      <c r="C3" s="8" t="s">
        <v>1</v>
      </c>
      <c r="D3" s="9" t="s">
        <v>0</v>
      </c>
      <c r="E3" s="10" t="s">
        <v>1</v>
      </c>
      <c r="F3" s="9" t="s">
        <v>0</v>
      </c>
      <c r="G3" s="10" t="s">
        <v>1</v>
      </c>
      <c r="H3" s="9" t="s">
        <v>0</v>
      </c>
      <c r="I3" s="10" t="s">
        <v>1</v>
      </c>
      <c r="J3" s="9" t="s">
        <v>0</v>
      </c>
      <c r="K3" s="10" t="s">
        <v>1</v>
      </c>
      <c r="L3" s="9" t="s">
        <v>0</v>
      </c>
      <c r="M3" s="10" t="s">
        <v>1</v>
      </c>
      <c r="N3" s="9" t="s">
        <v>0</v>
      </c>
      <c r="O3" s="10"/>
      <c r="P3" s="9"/>
      <c r="Q3" s="10"/>
      <c r="R3" s="9"/>
      <c r="S3" s="10"/>
      <c r="T3" s="9"/>
      <c r="U3" s="10"/>
      <c r="V3" s="9"/>
      <c r="W3" s="10"/>
      <c r="X3" s="9"/>
      <c r="Y3" s="10"/>
      <c r="Z3" s="9"/>
      <c r="AA3" s="10"/>
      <c r="AB3" s="9"/>
      <c r="AC3" s="10"/>
      <c r="AD3" s="9"/>
      <c r="AE3" s="10"/>
      <c r="AF3" s="9"/>
      <c r="AG3" s="10"/>
      <c r="AH3" s="9"/>
      <c r="AI3" s="10"/>
      <c r="AJ3" s="9"/>
      <c r="AK3" s="10"/>
      <c r="AL3" s="9"/>
      <c r="AM3" s="10"/>
      <c r="AN3" s="9"/>
      <c r="AO3" s="10"/>
      <c r="AP3" s="9"/>
      <c r="AQ3" s="10"/>
      <c r="AR3" s="11"/>
    </row>
    <row r="4" spans="2:44" ht="11.25" customHeight="1">
      <c r="B4" s="105"/>
      <c r="C4" s="12"/>
      <c r="D4" s="13" t="s">
        <v>0</v>
      </c>
      <c r="E4" s="14"/>
      <c r="F4" s="13" t="s">
        <v>0</v>
      </c>
      <c r="G4" s="14"/>
      <c r="H4" s="13"/>
      <c r="I4" s="14"/>
      <c r="J4" s="13"/>
      <c r="K4" s="14"/>
      <c r="L4" s="13"/>
      <c r="M4" s="14"/>
      <c r="N4" s="13"/>
      <c r="O4" s="14"/>
      <c r="P4" s="13"/>
      <c r="Q4" s="14"/>
      <c r="R4" s="13"/>
      <c r="S4" s="14"/>
      <c r="T4" s="13"/>
      <c r="U4" s="14"/>
      <c r="V4" s="13"/>
      <c r="W4" s="14"/>
      <c r="X4" s="13"/>
      <c r="Y4" s="14"/>
      <c r="Z4" s="13"/>
      <c r="AA4" s="14"/>
      <c r="AB4" s="13"/>
      <c r="AC4" s="14"/>
      <c r="AD4" s="13"/>
      <c r="AE4" s="14"/>
      <c r="AF4" s="13"/>
      <c r="AG4" s="14"/>
      <c r="AH4" s="13"/>
      <c r="AI4" s="14"/>
      <c r="AJ4" s="13"/>
      <c r="AK4" s="14"/>
      <c r="AL4" s="13"/>
      <c r="AM4" s="14"/>
      <c r="AN4" s="13"/>
      <c r="AO4" s="14"/>
      <c r="AP4" s="13"/>
      <c r="AQ4" s="14"/>
      <c r="AR4" s="15"/>
    </row>
    <row r="5" spans="2:44" ht="11.25" customHeight="1">
      <c r="B5" s="102" t="str">
        <f>IFERROR(IF(LOOKUP(2,1/(Score&lt;&gt;""),Score)="T","",LOOKUP(2,1/(Score&lt;&gt;""),Score)),"")</f>
        <v/>
      </c>
      <c r="C5" s="16"/>
      <c r="D5" s="17"/>
      <c r="E5" s="18"/>
      <c r="F5" s="17"/>
      <c r="G5" s="18"/>
      <c r="H5" s="17"/>
      <c r="I5" s="18"/>
      <c r="J5" s="17"/>
      <c r="K5" s="18"/>
      <c r="L5" s="17"/>
      <c r="M5" s="18"/>
      <c r="N5" s="17"/>
      <c r="O5" s="18"/>
      <c r="P5" s="17"/>
      <c r="Q5" s="18"/>
      <c r="R5" s="17"/>
      <c r="S5" s="18"/>
      <c r="T5" s="17"/>
      <c r="U5" s="18"/>
      <c r="V5" s="17"/>
      <c r="W5" s="18"/>
      <c r="X5" s="17"/>
      <c r="Y5" s="18"/>
      <c r="Z5" s="17"/>
      <c r="AA5" s="18"/>
      <c r="AB5" s="17"/>
      <c r="AC5" s="18"/>
      <c r="AD5" s="17"/>
      <c r="AE5" s="18"/>
      <c r="AF5" s="17"/>
      <c r="AG5" s="18"/>
      <c r="AH5" s="17"/>
      <c r="AI5" s="18"/>
      <c r="AJ5" s="17"/>
      <c r="AK5" s="18"/>
      <c r="AL5" s="17"/>
      <c r="AM5" s="18"/>
      <c r="AN5" s="17"/>
      <c r="AO5" s="18"/>
      <c r="AP5" s="17"/>
      <c r="AQ5" s="18"/>
      <c r="AR5" s="19"/>
    </row>
    <row r="6" spans="2:44" ht="11.25" customHeight="1">
      <c r="B6" s="103"/>
      <c r="C6" s="12"/>
      <c r="D6" s="13"/>
      <c r="E6" s="14"/>
      <c r="F6" s="13"/>
      <c r="G6" s="14"/>
      <c r="H6" s="13"/>
      <c r="I6" s="14"/>
      <c r="J6" s="13"/>
      <c r="K6" s="14"/>
      <c r="L6" s="13"/>
      <c r="M6" s="14"/>
      <c r="N6" s="13"/>
      <c r="O6" s="14"/>
      <c r="P6" s="13"/>
      <c r="Q6" s="14"/>
      <c r="R6" s="13"/>
      <c r="S6" s="14"/>
      <c r="T6" s="13"/>
      <c r="U6" s="14"/>
      <c r="V6" s="13"/>
      <c r="W6" s="14"/>
      <c r="X6" s="13"/>
      <c r="Y6" s="14"/>
      <c r="Z6" s="13"/>
      <c r="AA6" s="14"/>
      <c r="AB6" s="13"/>
      <c r="AC6" s="14"/>
      <c r="AD6" s="13"/>
      <c r="AE6" s="14"/>
      <c r="AF6" s="13"/>
      <c r="AG6" s="14"/>
      <c r="AH6" s="13"/>
      <c r="AI6" s="14"/>
      <c r="AJ6" s="13"/>
      <c r="AK6" s="14"/>
      <c r="AL6" s="13"/>
      <c r="AM6" s="14"/>
      <c r="AN6" s="13"/>
      <c r="AO6" s="14"/>
      <c r="AP6" s="13"/>
      <c r="AQ6" s="14"/>
      <c r="AR6" s="15"/>
    </row>
    <row r="7" spans="2:44" ht="11.25" customHeight="1">
      <c r="B7" s="100" t="s">
        <v>1</v>
      </c>
      <c r="C7" s="16"/>
      <c r="D7" s="17"/>
      <c r="E7" s="18"/>
      <c r="F7" s="17"/>
      <c r="G7" s="18"/>
      <c r="H7" s="17"/>
      <c r="I7" s="18"/>
      <c r="J7" s="17"/>
      <c r="K7" s="18"/>
      <c r="L7" s="17"/>
      <c r="M7" s="18"/>
      <c r="N7" s="17"/>
      <c r="O7" s="18"/>
      <c r="P7" s="17"/>
      <c r="Q7" s="18"/>
      <c r="R7" s="17"/>
      <c r="S7" s="18"/>
      <c r="T7" s="17"/>
      <c r="U7" s="18"/>
      <c r="V7" s="17"/>
      <c r="W7" s="18"/>
      <c r="X7" s="17"/>
      <c r="Y7" s="18"/>
      <c r="Z7" s="17"/>
      <c r="AA7" s="18"/>
      <c r="AB7" s="17"/>
      <c r="AC7" s="18"/>
      <c r="AD7" s="17"/>
      <c r="AE7" s="18"/>
      <c r="AF7" s="17"/>
      <c r="AG7" s="18"/>
      <c r="AH7" s="17"/>
      <c r="AI7" s="18"/>
      <c r="AJ7" s="17"/>
      <c r="AK7" s="18"/>
      <c r="AL7" s="17"/>
      <c r="AM7" s="18"/>
      <c r="AN7" s="17"/>
      <c r="AO7" s="18"/>
      <c r="AP7" s="17"/>
      <c r="AQ7" s="18"/>
      <c r="AR7" s="19"/>
    </row>
    <row r="8" spans="2:44" ht="11.25" customHeight="1" thickBot="1">
      <c r="B8" s="101"/>
      <c r="C8" s="20"/>
      <c r="D8" s="21"/>
      <c r="E8" s="22"/>
      <c r="F8" s="21"/>
      <c r="G8" s="22"/>
      <c r="H8" s="21"/>
      <c r="I8" s="22"/>
      <c r="J8" s="21"/>
      <c r="K8" s="22"/>
      <c r="L8" s="21"/>
      <c r="M8" s="22"/>
      <c r="N8" s="21"/>
      <c r="O8" s="22"/>
      <c r="P8" s="21"/>
      <c r="Q8" s="22"/>
      <c r="R8" s="21"/>
      <c r="S8" s="22"/>
      <c r="T8" s="21"/>
      <c r="U8" s="22"/>
      <c r="V8" s="21"/>
      <c r="W8" s="22"/>
      <c r="X8" s="21"/>
      <c r="Y8" s="22"/>
      <c r="Z8" s="21"/>
      <c r="AA8" s="22"/>
      <c r="AB8" s="21"/>
      <c r="AC8" s="22"/>
      <c r="AD8" s="21"/>
      <c r="AE8" s="22"/>
      <c r="AF8" s="21"/>
      <c r="AG8" s="22"/>
      <c r="AH8" s="21"/>
      <c r="AI8" s="22"/>
      <c r="AJ8" s="21"/>
      <c r="AK8" s="22"/>
      <c r="AL8" s="21"/>
      <c r="AM8" s="22"/>
      <c r="AN8" s="21"/>
      <c r="AO8" s="22"/>
      <c r="AP8" s="21"/>
      <c r="AQ8" s="22"/>
      <c r="AR8" s="23"/>
    </row>
    <row r="9" spans="2:44" ht="11.25" customHeight="1">
      <c r="B9" s="26">
        <f>LOOKUP(2,1/(C9:AR9&lt;&gt;""),C9:AR9)</f>
        <v>1</v>
      </c>
      <c r="C9" s="29">
        <f>COUNTIF(C3:C8,$B3)+COUNTIF(C3:C8,$B7)+1</f>
        <v>2</v>
      </c>
      <c r="D9" s="30">
        <f t="shared" ref="D9:AR9" si="0">IF(OR(AND($B5&lt;&gt;C3,C3&lt;&gt;""),C9=7),COUNTIF(D3:D8,$B3)+COUNTIF(D3:D8,$B7)+1,"")</f>
        <v>3</v>
      </c>
      <c r="E9" s="30">
        <f t="shared" si="0"/>
        <v>2</v>
      </c>
      <c r="F9" s="30">
        <f t="shared" si="0"/>
        <v>3</v>
      </c>
      <c r="G9" s="30">
        <f t="shared" si="0"/>
        <v>2</v>
      </c>
      <c r="H9" s="30">
        <f t="shared" si="0"/>
        <v>2</v>
      </c>
      <c r="I9" s="30">
        <f t="shared" si="0"/>
        <v>2</v>
      </c>
      <c r="J9" s="30">
        <f t="shared" si="0"/>
        <v>2</v>
      </c>
      <c r="K9" s="30">
        <f t="shared" si="0"/>
        <v>2</v>
      </c>
      <c r="L9" s="30">
        <f t="shared" si="0"/>
        <v>2</v>
      </c>
      <c r="M9" s="30">
        <f t="shared" si="0"/>
        <v>2</v>
      </c>
      <c r="N9" s="30">
        <f t="shared" si="0"/>
        <v>2</v>
      </c>
      <c r="O9" s="30">
        <f t="shared" si="0"/>
        <v>1</v>
      </c>
      <c r="P9" s="30" t="str">
        <f t="shared" si="0"/>
        <v/>
      </c>
      <c r="Q9" s="30" t="str">
        <f t="shared" si="0"/>
        <v/>
      </c>
      <c r="R9" s="30" t="str">
        <f t="shared" si="0"/>
        <v/>
      </c>
      <c r="S9" s="30" t="str">
        <f t="shared" si="0"/>
        <v/>
      </c>
      <c r="T9" s="30" t="str">
        <f t="shared" si="0"/>
        <v/>
      </c>
      <c r="U9" s="30" t="str">
        <f t="shared" si="0"/>
        <v/>
      </c>
      <c r="V9" s="30" t="str">
        <f t="shared" si="0"/>
        <v/>
      </c>
      <c r="W9" s="30" t="str">
        <f t="shared" si="0"/>
        <v/>
      </c>
      <c r="X9" s="30" t="str">
        <f t="shared" si="0"/>
        <v/>
      </c>
      <c r="Y9" s="30" t="str">
        <f t="shared" si="0"/>
        <v/>
      </c>
      <c r="Z9" s="30" t="str">
        <f t="shared" si="0"/>
        <v/>
      </c>
      <c r="AA9" s="30" t="str">
        <f t="shared" si="0"/>
        <v/>
      </c>
      <c r="AB9" s="30" t="str">
        <f t="shared" si="0"/>
        <v/>
      </c>
      <c r="AC9" s="30" t="str">
        <f t="shared" si="0"/>
        <v/>
      </c>
      <c r="AD9" s="30" t="str">
        <f t="shared" si="0"/>
        <v/>
      </c>
      <c r="AE9" s="30" t="str">
        <f t="shared" si="0"/>
        <v/>
      </c>
      <c r="AF9" s="30" t="str">
        <f t="shared" si="0"/>
        <v/>
      </c>
      <c r="AG9" s="30" t="str">
        <f t="shared" si="0"/>
        <v/>
      </c>
      <c r="AH9" s="30" t="str">
        <f t="shared" si="0"/>
        <v/>
      </c>
      <c r="AI9" s="30" t="str">
        <f t="shared" si="0"/>
        <v/>
      </c>
      <c r="AJ9" s="30" t="str">
        <f t="shared" si="0"/>
        <v/>
      </c>
      <c r="AK9" s="30" t="str">
        <f t="shared" si="0"/>
        <v/>
      </c>
      <c r="AL9" s="30" t="str">
        <f t="shared" si="0"/>
        <v/>
      </c>
      <c r="AM9" s="30" t="str">
        <f t="shared" si="0"/>
        <v/>
      </c>
      <c r="AN9" s="30" t="str">
        <f t="shared" si="0"/>
        <v/>
      </c>
      <c r="AO9" s="30" t="str">
        <f t="shared" si="0"/>
        <v/>
      </c>
      <c r="AP9" s="30" t="str">
        <f t="shared" si="0"/>
        <v/>
      </c>
      <c r="AQ9" s="30" t="str">
        <f t="shared" si="0"/>
        <v/>
      </c>
      <c r="AR9" s="31" t="str">
        <f t="shared" si="0"/>
        <v/>
      </c>
    </row>
    <row r="10" spans="2:44" ht="11.25" customHeight="1">
      <c r="B10" s="27">
        <f>LOOKUP(2,1/(C10:AR10&lt;&gt;""),C10:AR10)</f>
        <v>13</v>
      </c>
      <c r="C10" s="32">
        <f>C2</f>
        <v>1</v>
      </c>
      <c r="D10" s="33">
        <f t="shared" ref="D10:AR10" si="1">IF(D9&lt;&gt;"",D2,"")</f>
        <v>2</v>
      </c>
      <c r="E10" s="33">
        <f t="shared" si="1"/>
        <v>3</v>
      </c>
      <c r="F10" s="33">
        <f t="shared" si="1"/>
        <v>4</v>
      </c>
      <c r="G10" s="33">
        <f t="shared" si="1"/>
        <v>5</v>
      </c>
      <c r="H10" s="33">
        <f t="shared" si="1"/>
        <v>6</v>
      </c>
      <c r="I10" s="33">
        <f t="shared" si="1"/>
        <v>7</v>
      </c>
      <c r="J10" s="33">
        <f t="shared" si="1"/>
        <v>8</v>
      </c>
      <c r="K10" s="33">
        <f t="shared" si="1"/>
        <v>9</v>
      </c>
      <c r="L10" s="33">
        <f t="shared" si="1"/>
        <v>10</v>
      </c>
      <c r="M10" s="33">
        <f t="shared" si="1"/>
        <v>11</v>
      </c>
      <c r="N10" s="33">
        <f t="shared" si="1"/>
        <v>12</v>
      </c>
      <c r="O10" s="33">
        <f t="shared" si="1"/>
        <v>13</v>
      </c>
      <c r="P10" s="33" t="str">
        <f t="shared" si="1"/>
        <v/>
      </c>
      <c r="Q10" s="33" t="str">
        <f t="shared" si="1"/>
        <v/>
      </c>
      <c r="R10" s="33" t="str">
        <f t="shared" si="1"/>
        <v/>
      </c>
      <c r="S10" s="33" t="str">
        <f t="shared" si="1"/>
        <v/>
      </c>
      <c r="T10" s="33" t="str">
        <f t="shared" si="1"/>
        <v/>
      </c>
      <c r="U10" s="33" t="str">
        <f t="shared" si="1"/>
        <v/>
      </c>
      <c r="V10" s="33" t="str">
        <f t="shared" si="1"/>
        <v/>
      </c>
      <c r="W10" s="33" t="str">
        <f t="shared" si="1"/>
        <v/>
      </c>
      <c r="X10" s="33" t="str">
        <f t="shared" si="1"/>
        <v/>
      </c>
      <c r="Y10" s="33" t="str">
        <f t="shared" si="1"/>
        <v/>
      </c>
      <c r="Z10" s="33" t="str">
        <f t="shared" si="1"/>
        <v/>
      </c>
      <c r="AA10" s="33" t="str">
        <f t="shared" si="1"/>
        <v/>
      </c>
      <c r="AB10" s="33" t="str">
        <f t="shared" si="1"/>
        <v/>
      </c>
      <c r="AC10" s="33" t="str">
        <f t="shared" si="1"/>
        <v/>
      </c>
      <c r="AD10" s="33" t="str">
        <f t="shared" si="1"/>
        <v/>
      </c>
      <c r="AE10" s="33" t="str">
        <f t="shared" si="1"/>
        <v/>
      </c>
      <c r="AF10" s="33" t="str">
        <f t="shared" si="1"/>
        <v/>
      </c>
      <c r="AG10" s="33" t="str">
        <f t="shared" si="1"/>
        <v/>
      </c>
      <c r="AH10" s="33" t="str">
        <f t="shared" si="1"/>
        <v/>
      </c>
      <c r="AI10" s="33" t="str">
        <f t="shared" si="1"/>
        <v/>
      </c>
      <c r="AJ10" s="33" t="str">
        <f t="shared" si="1"/>
        <v/>
      </c>
      <c r="AK10" s="33" t="str">
        <f t="shared" si="1"/>
        <v/>
      </c>
      <c r="AL10" s="33" t="str">
        <f t="shared" si="1"/>
        <v/>
      </c>
      <c r="AM10" s="33" t="str">
        <f t="shared" si="1"/>
        <v/>
      </c>
      <c r="AN10" s="33" t="str">
        <f t="shared" si="1"/>
        <v/>
      </c>
      <c r="AO10" s="33" t="str">
        <f t="shared" si="1"/>
        <v/>
      </c>
      <c r="AP10" s="33" t="str">
        <f t="shared" si="1"/>
        <v/>
      </c>
      <c r="AQ10" s="33" t="str">
        <f t="shared" si="1"/>
        <v/>
      </c>
      <c r="AR10" s="34" t="str">
        <f t="shared" si="1"/>
        <v/>
      </c>
    </row>
    <row r="11" spans="2:44" ht="11.25" customHeight="1">
      <c r="B11" s="27">
        <f>IFERROR(LOOKUP(2,1/(C11:AR11&lt;&gt;""),C11:AR11),1)</f>
        <v>1</v>
      </c>
      <c r="C11" s="32">
        <f t="shared" ref="C11:AR11" si="2">IF(C3="","",COUNTIF(C3:C8,$B3)+COUNTIF(C3:C8,$B7))</f>
        <v>1</v>
      </c>
      <c r="D11" s="33">
        <f t="shared" si="2"/>
        <v>2</v>
      </c>
      <c r="E11" s="33">
        <f t="shared" si="2"/>
        <v>1</v>
      </c>
      <c r="F11" s="33">
        <f t="shared" si="2"/>
        <v>2</v>
      </c>
      <c r="G11" s="33">
        <f t="shared" si="2"/>
        <v>1</v>
      </c>
      <c r="H11" s="33">
        <f t="shared" si="2"/>
        <v>1</v>
      </c>
      <c r="I11" s="33">
        <f t="shared" si="2"/>
        <v>1</v>
      </c>
      <c r="J11" s="33">
        <f t="shared" si="2"/>
        <v>1</v>
      </c>
      <c r="K11" s="33">
        <f t="shared" si="2"/>
        <v>1</v>
      </c>
      <c r="L11" s="33">
        <f t="shared" si="2"/>
        <v>1</v>
      </c>
      <c r="M11" s="33">
        <f t="shared" si="2"/>
        <v>1</v>
      </c>
      <c r="N11" s="33">
        <f t="shared" si="2"/>
        <v>1</v>
      </c>
      <c r="O11" s="33" t="str">
        <f t="shared" si="2"/>
        <v/>
      </c>
      <c r="P11" s="33" t="str">
        <f t="shared" si="2"/>
        <v/>
      </c>
      <c r="Q11" s="33" t="str">
        <f t="shared" si="2"/>
        <v/>
      </c>
      <c r="R11" s="33" t="str">
        <f t="shared" si="2"/>
        <v/>
      </c>
      <c r="S11" s="33" t="str">
        <f t="shared" si="2"/>
        <v/>
      </c>
      <c r="T11" s="33" t="str">
        <f t="shared" si="2"/>
        <v/>
      </c>
      <c r="U11" s="33" t="str">
        <f t="shared" si="2"/>
        <v/>
      </c>
      <c r="V11" s="33" t="str">
        <f t="shared" si="2"/>
        <v/>
      </c>
      <c r="W11" s="33" t="str">
        <f t="shared" si="2"/>
        <v/>
      </c>
      <c r="X11" s="33" t="str">
        <f t="shared" si="2"/>
        <v/>
      </c>
      <c r="Y11" s="33" t="str">
        <f t="shared" si="2"/>
        <v/>
      </c>
      <c r="Z11" s="33" t="str">
        <f t="shared" si="2"/>
        <v/>
      </c>
      <c r="AA11" s="33" t="str">
        <f t="shared" si="2"/>
        <v/>
      </c>
      <c r="AB11" s="33" t="str">
        <f t="shared" si="2"/>
        <v/>
      </c>
      <c r="AC11" s="33" t="str">
        <f t="shared" si="2"/>
        <v/>
      </c>
      <c r="AD11" s="33" t="str">
        <f t="shared" si="2"/>
        <v/>
      </c>
      <c r="AE11" s="33" t="str">
        <f t="shared" si="2"/>
        <v/>
      </c>
      <c r="AF11" s="33" t="str">
        <f t="shared" si="2"/>
        <v/>
      </c>
      <c r="AG11" s="33" t="str">
        <f t="shared" si="2"/>
        <v/>
      </c>
      <c r="AH11" s="33" t="str">
        <f t="shared" si="2"/>
        <v/>
      </c>
      <c r="AI11" s="33" t="str">
        <f t="shared" si="2"/>
        <v/>
      </c>
      <c r="AJ11" s="33" t="str">
        <f t="shared" si="2"/>
        <v/>
      </c>
      <c r="AK11" s="33" t="str">
        <f t="shared" si="2"/>
        <v/>
      </c>
      <c r="AL11" s="33" t="str">
        <f t="shared" si="2"/>
        <v/>
      </c>
      <c r="AM11" s="33" t="str">
        <f t="shared" si="2"/>
        <v/>
      </c>
      <c r="AN11" s="33" t="str">
        <f t="shared" si="2"/>
        <v/>
      </c>
      <c r="AO11" s="33" t="str">
        <f t="shared" si="2"/>
        <v/>
      </c>
      <c r="AP11" s="33" t="str">
        <f t="shared" si="2"/>
        <v/>
      </c>
      <c r="AQ11" s="33" t="str">
        <f t="shared" si="2"/>
        <v/>
      </c>
      <c r="AR11" s="34" t="str">
        <f t="shared" si="2"/>
        <v/>
      </c>
    </row>
    <row r="12" spans="2:44" ht="11.25" customHeight="1" thickBot="1">
      <c r="B12" s="28">
        <f>IFERROR(LOOKUP(2,1/(C12:AR12&lt;&gt;""),C12:AR12),1)</f>
        <v>12</v>
      </c>
      <c r="C12" s="35">
        <f t="shared" ref="C12:AR12" si="3">IF(C11&lt;&gt;"",C2,"")</f>
        <v>1</v>
      </c>
      <c r="D12" s="36">
        <f t="shared" si="3"/>
        <v>2</v>
      </c>
      <c r="E12" s="36">
        <f t="shared" si="3"/>
        <v>3</v>
      </c>
      <c r="F12" s="36">
        <f t="shared" si="3"/>
        <v>4</v>
      </c>
      <c r="G12" s="36">
        <f t="shared" si="3"/>
        <v>5</v>
      </c>
      <c r="H12" s="36">
        <f t="shared" si="3"/>
        <v>6</v>
      </c>
      <c r="I12" s="36">
        <f t="shared" si="3"/>
        <v>7</v>
      </c>
      <c r="J12" s="36">
        <f t="shared" si="3"/>
        <v>8</v>
      </c>
      <c r="K12" s="36">
        <f t="shared" si="3"/>
        <v>9</v>
      </c>
      <c r="L12" s="36">
        <f t="shared" si="3"/>
        <v>10</v>
      </c>
      <c r="M12" s="36">
        <f t="shared" si="3"/>
        <v>11</v>
      </c>
      <c r="N12" s="36">
        <f t="shared" si="3"/>
        <v>12</v>
      </c>
      <c r="O12" s="36" t="str">
        <f t="shared" si="3"/>
        <v/>
      </c>
      <c r="P12" s="36" t="str">
        <f t="shared" si="3"/>
        <v/>
      </c>
      <c r="Q12" s="36" t="str">
        <f t="shared" si="3"/>
        <v/>
      </c>
      <c r="R12" s="36" t="str">
        <f t="shared" si="3"/>
        <v/>
      </c>
      <c r="S12" s="36" t="str">
        <f t="shared" si="3"/>
        <v/>
      </c>
      <c r="T12" s="36" t="str">
        <f t="shared" si="3"/>
        <v/>
      </c>
      <c r="U12" s="36" t="str">
        <f t="shared" si="3"/>
        <v/>
      </c>
      <c r="V12" s="36" t="str">
        <f t="shared" si="3"/>
        <v/>
      </c>
      <c r="W12" s="36" t="str">
        <f t="shared" si="3"/>
        <v/>
      </c>
      <c r="X12" s="36" t="str">
        <f t="shared" si="3"/>
        <v/>
      </c>
      <c r="Y12" s="36" t="str">
        <f t="shared" si="3"/>
        <v/>
      </c>
      <c r="Z12" s="36" t="str">
        <f t="shared" si="3"/>
        <v/>
      </c>
      <c r="AA12" s="36" t="str">
        <f t="shared" si="3"/>
        <v/>
      </c>
      <c r="AB12" s="36" t="str">
        <f t="shared" si="3"/>
        <v/>
      </c>
      <c r="AC12" s="36" t="str">
        <f t="shared" si="3"/>
        <v/>
      </c>
      <c r="AD12" s="36" t="str">
        <f t="shared" si="3"/>
        <v/>
      </c>
      <c r="AE12" s="36" t="str">
        <f t="shared" si="3"/>
        <v/>
      </c>
      <c r="AF12" s="36" t="str">
        <f t="shared" si="3"/>
        <v/>
      </c>
      <c r="AG12" s="36" t="str">
        <f t="shared" si="3"/>
        <v/>
      </c>
      <c r="AH12" s="36" t="str">
        <f t="shared" si="3"/>
        <v/>
      </c>
      <c r="AI12" s="36" t="str">
        <f t="shared" si="3"/>
        <v/>
      </c>
      <c r="AJ12" s="36" t="str">
        <f t="shared" si="3"/>
        <v/>
      </c>
      <c r="AK12" s="36" t="str">
        <f t="shared" si="3"/>
        <v/>
      </c>
      <c r="AL12" s="36" t="str">
        <f t="shared" si="3"/>
        <v/>
      </c>
      <c r="AM12" s="36" t="str">
        <f t="shared" si="3"/>
        <v/>
      </c>
      <c r="AN12" s="36" t="str">
        <f t="shared" si="3"/>
        <v/>
      </c>
      <c r="AO12" s="36" t="str">
        <f t="shared" si="3"/>
        <v/>
      </c>
      <c r="AP12" s="36" t="str">
        <f t="shared" si="3"/>
        <v/>
      </c>
      <c r="AQ12" s="36" t="str">
        <f t="shared" si="3"/>
        <v/>
      </c>
      <c r="AR12" s="37" t="str">
        <f t="shared" si="3"/>
        <v/>
      </c>
    </row>
    <row r="13" spans="2:44" ht="11.25" customHeight="1"/>
    <row r="14" spans="2:44" ht="11.25" customHeight="1"/>
    <row r="15" spans="2:44" ht="11.25" customHeight="1"/>
    <row r="16" spans="2:44" ht="11.25" customHeight="1"/>
    <row r="17" ht="11.25" customHeight="1"/>
    <row r="18" ht="11.25" customHeight="1"/>
    <row r="19" ht="11.25" customHeight="1"/>
    <row r="20" ht="11.25" customHeight="1"/>
    <row r="21" ht="11.25" customHeight="1"/>
    <row r="22" ht="11.25" customHeight="1"/>
    <row r="23" ht="11.25" customHeight="1"/>
    <row r="24" ht="11.25" customHeight="1"/>
    <row r="25" ht="11.25" customHeight="1"/>
    <row r="26" ht="11.25" customHeight="1"/>
    <row r="27" ht="11.25" customHeight="1"/>
    <row r="28" ht="11.25" customHeight="1"/>
    <row r="29" ht="11.25" customHeight="1"/>
    <row r="30" ht="11.25" customHeight="1"/>
    <row r="31" ht="11.25" customHeight="1"/>
    <row r="32" ht="11.25" customHeight="1"/>
    <row r="33" ht="11.25" customHeight="1"/>
    <row r="34" ht="11.25" customHeight="1"/>
    <row r="35" ht="11.25" customHeight="1"/>
    <row r="36" ht="11.25" customHeight="1"/>
    <row r="37" ht="11.25" customHeight="1"/>
    <row r="38" ht="11.25" customHeight="1"/>
    <row r="39" ht="11.25" customHeight="1"/>
    <row r="40" ht="11.25" customHeight="1"/>
    <row r="41" ht="11.25" customHeight="1"/>
    <row r="42" ht="11.25" customHeight="1"/>
    <row r="43" ht="11.25" customHeight="1"/>
    <row r="44" ht="11.25" customHeight="1"/>
    <row r="45" ht="11.25" customHeight="1"/>
    <row r="46" ht="11.25" customHeight="1"/>
    <row r="47" ht="11.25" customHeight="1"/>
    <row r="48" ht="11.25" customHeight="1"/>
    <row r="49" ht="11.25" customHeight="1"/>
    <row r="50" ht="11.25" customHeight="1"/>
  </sheetData>
  <mergeCells count="3">
    <mergeCell ref="B7:B8"/>
    <mergeCell ref="B5:B6"/>
    <mergeCell ref="B3:B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8</vt:i4>
      </vt:variant>
    </vt:vector>
  </HeadingPairs>
  <TitlesOfParts>
    <vt:vector size="11" baseType="lpstr">
      <vt:lpstr>Second Last</vt:lpstr>
      <vt:lpstr>7 Class</vt:lpstr>
      <vt:lpstr>Road</vt:lpstr>
      <vt:lpstr>BET</vt:lpstr>
      <vt:lpstr>I_Copy</vt:lpstr>
      <vt:lpstr>Profit</vt:lpstr>
      <vt:lpstr>Road1</vt:lpstr>
      <vt:lpstr>Score</vt:lpstr>
      <vt:lpstr>SourceR1</vt:lpstr>
      <vt:lpstr>Total</vt:lpstr>
      <vt:lpstr>WL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Windows7 V.11_x64</dc:creator>
  <cp:lastModifiedBy>อร่อยดี</cp:lastModifiedBy>
  <dcterms:created xsi:type="dcterms:W3CDTF">2020-06-19T13:49:40Z</dcterms:created>
  <dcterms:modified xsi:type="dcterms:W3CDTF">2020-07-01T08:35:23Z</dcterms:modified>
</cp:coreProperties>
</file>