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รังสี\Desktop\"/>
    </mc:Choice>
  </mc:AlternateContent>
  <xr:revisionPtr revIDLastSave="0" documentId="13_ncr:1_{17683B46-C7EF-4BDA-80C8-E6F2BBB05B24}" xr6:coauthVersionLast="45" xr6:coauthVersionMax="45" xr10:uidLastSave="{00000000-0000-0000-0000-000000000000}"/>
  <bookViews>
    <workbookView xWindow="-120" yWindow="-120" windowWidth="21840" windowHeight="13140" activeTab="3" xr2:uid="{6B976AD4-286D-446C-9C69-A1AB9A55B805}"/>
  </bookViews>
  <sheets>
    <sheet name="Sheet1" sheetId="1" r:id="rId1"/>
    <sheet name="Sheet4" sheetId="4" r:id="rId2"/>
    <sheet name="Sheet7" sheetId="7" r:id="rId3"/>
    <sheet name="Sheet8" sheetId="9" r:id="rId4"/>
    <sheet name="Sheet5" sheetId="5" r:id="rId5"/>
    <sheet name="Sheet2" sheetId="2" r:id="rId6"/>
    <sheet name="Sheet3" sheetId="3" r:id="rId7"/>
  </sheets>
  <definedNames>
    <definedName name="jad">#REF!</definedName>
    <definedName name="june">#REF!</definedName>
    <definedName name="pott01">Sheet3!$A:$Q</definedName>
    <definedName name="Putt02">Sheet4!$A:$Q</definedName>
    <definedName name="Putt03">#REF!</definedName>
    <definedName name="putt06">#REF!</definedName>
    <definedName name="putt08">Sheet8!$A:$T</definedName>
    <definedName name="stock01">Sheet2!$A:$H</definedName>
    <definedName name="Stock02">Sheet5!$A:$H</definedName>
    <definedName name="Stock03">#REF!</definedName>
    <definedName name="stock07">Sheet7!$A:$H</definedName>
    <definedName name="Stock1">Sheet2!$ST$1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2" l="1"/>
  <c r="A2" i="2"/>
  <c r="H2" i="5"/>
  <c r="H2" i="7" l="1"/>
  <c r="A2" i="7"/>
  <c r="A2" i="5" l="1"/>
  <c r="N31" i="3"/>
  <c r="O31" i="3" s="1"/>
  <c r="N30" i="3"/>
  <c r="O30" i="3" s="1"/>
  <c r="N29" i="3"/>
  <c r="O29" i="3" s="1"/>
  <c r="N28" i="3"/>
  <c r="O28" i="3" s="1"/>
  <c r="O27" i="3"/>
  <c r="O26" i="3"/>
  <c r="N25" i="3"/>
  <c r="O25" i="3" s="1"/>
  <c r="N24" i="3"/>
  <c r="O24" i="3" s="1"/>
  <c r="N23" i="3"/>
  <c r="O23" i="3" s="1"/>
  <c r="N22" i="3"/>
  <c r="O22" i="3" s="1"/>
  <c r="N21" i="3"/>
  <c r="O21" i="3" s="1"/>
  <c r="N20" i="3"/>
  <c r="O20" i="3" s="1"/>
  <c r="N19" i="3"/>
  <c r="O19" i="3" s="1"/>
  <c r="N18" i="3"/>
  <c r="O18" i="3" s="1"/>
  <c r="O17" i="3"/>
  <c r="N16" i="3"/>
  <c r="O16" i="3" s="1"/>
  <c r="N15" i="3"/>
  <c r="O15" i="3" s="1"/>
  <c r="N14" i="3"/>
  <c r="O14" i="3" s="1"/>
  <c r="N13" i="3"/>
  <c r="O13" i="3" s="1"/>
  <c r="N12" i="3"/>
  <c r="O12" i="3" s="1"/>
  <c r="N11" i="3"/>
  <c r="O11" i="3" s="1"/>
  <c r="N10" i="3"/>
  <c r="O10" i="3" s="1"/>
  <c r="N9" i="3"/>
  <c r="O9" i="3" s="1"/>
  <c r="N8" i="3"/>
  <c r="O8" i="3" s="1"/>
  <c r="N7" i="3"/>
  <c r="O7" i="3" s="1"/>
  <c r="O6" i="3"/>
  <c r="O5" i="3"/>
  <c r="O4" i="3"/>
  <c r="O3" i="3"/>
  <c r="N2" i="3"/>
  <c r="O2" i="3" s="1"/>
  <c r="O46" i="4"/>
  <c r="O45" i="4"/>
  <c r="O44" i="4"/>
  <c r="O43" i="4"/>
  <c r="O42" i="4"/>
  <c r="O41" i="4"/>
  <c r="O40" i="4"/>
  <c r="O39" i="4"/>
  <c r="O38" i="4"/>
  <c r="O37" i="4"/>
  <c r="O36" i="4"/>
  <c r="O35" i="4"/>
  <c r="O34" i="4"/>
  <c r="O33" i="4"/>
  <c r="O32" i="4"/>
  <c r="O31" i="4"/>
  <c r="N30" i="4"/>
  <c r="O30" i="4" s="1"/>
  <c r="O29" i="4"/>
  <c r="O28" i="4"/>
  <c r="O27" i="4"/>
  <c r="O26" i="4"/>
  <c r="O25" i="4"/>
  <c r="O24" i="4"/>
  <c r="O23" i="4"/>
  <c r="N22" i="4"/>
  <c r="O22" i="4" s="1"/>
  <c r="O21" i="4"/>
  <c r="N20" i="4"/>
  <c r="O20" i="4" s="1"/>
  <c r="O19" i="4"/>
  <c r="O18" i="4"/>
  <c r="O17" i="4"/>
  <c r="O16" i="4"/>
  <c r="O15" i="4"/>
  <c r="O14" i="4"/>
  <c r="N13" i="4"/>
  <c r="O13" i="4" s="1"/>
  <c r="O12" i="4"/>
  <c r="N11" i="4"/>
  <c r="O11" i="4" s="1"/>
  <c r="O10" i="4"/>
  <c r="O9" i="4"/>
  <c r="O8" i="4"/>
  <c r="O7" i="4"/>
  <c r="O6" i="4"/>
  <c r="O5" i="4"/>
  <c r="O4" i="4"/>
  <c r="O3" i="4"/>
  <c r="O2" i="4"/>
</calcChain>
</file>

<file path=xl/sharedStrings.xml><?xml version="1.0" encoding="utf-8"?>
<sst xmlns="http://schemas.openxmlformats.org/spreadsheetml/2006/main" count="697" uniqueCount="257">
  <si>
    <t>คงเหลือ</t>
  </si>
  <si>
    <t>ลำดับ</t>
  </si>
  <si>
    <t>รายการสารมาตรฐาน</t>
  </si>
  <si>
    <t>สูตรโมเลกุล</t>
  </si>
  <si>
    <t>Grade</t>
  </si>
  <si>
    <t>Purity</t>
  </si>
  <si>
    <t>CAS no.</t>
  </si>
  <si>
    <t>ขวดที่/ปี</t>
  </si>
  <si>
    <t>Lot no.</t>
  </si>
  <si>
    <t>บริษัท</t>
  </si>
  <si>
    <t>ขนาด</t>
  </si>
  <si>
    <t>สภาวะที่เก็บ</t>
  </si>
  <si>
    <t>วันที่รับ</t>
  </si>
  <si>
    <t>วันที่เปิด</t>
  </si>
  <si>
    <t>วันหมดอายุ</t>
  </si>
  <si>
    <t>สถานะ</t>
  </si>
  <si>
    <t>ประเภทของสาร</t>
  </si>
  <si>
    <t>COA</t>
  </si>
  <si>
    <t>รูป</t>
  </si>
  <si>
    <t>รูป2</t>
  </si>
  <si>
    <t>รูป3</t>
  </si>
  <si>
    <t>Allura Red AC</t>
  </si>
  <si>
    <t>Technical</t>
  </si>
  <si>
    <t>25956-17-6</t>
  </si>
  <si>
    <t>1/63</t>
  </si>
  <si>
    <t>1-AZP-45-1</t>
  </si>
  <si>
    <t>trc canada</t>
  </si>
  <si>
    <t>10 g</t>
  </si>
  <si>
    <t>4 °C</t>
  </si>
  <si>
    <t>Ammonium sulfate</t>
  </si>
  <si>
    <t>AS</t>
  </si>
  <si>
    <t>7783-20-2</t>
  </si>
  <si>
    <t>BCCC7536</t>
  </si>
  <si>
    <t>Sigma-Aldrich</t>
  </si>
  <si>
    <t>25 g</t>
  </si>
  <si>
    <t>RT</t>
  </si>
  <si>
    <t>2/63</t>
  </si>
  <si>
    <t>3/63</t>
  </si>
  <si>
    <t>4/63</t>
  </si>
  <si>
    <t>Azo Rubine</t>
  </si>
  <si>
    <t>3567-69-9</t>
  </si>
  <si>
    <t>1-OMK-41-1</t>
  </si>
  <si>
    <t>Brilliant Blue FCF</t>
  </si>
  <si>
    <t>3844-45-9</t>
  </si>
  <si>
    <t>1-KRO-120-1</t>
  </si>
  <si>
    <t>D-(-)-fructose</t>
  </si>
  <si>
    <t>AR</t>
  </si>
  <si>
    <t>57-48-7</t>
  </si>
  <si>
    <t>SLCC1647</t>
  </si>
  <si>
    <t>Sigma</t>
  </si>
  <si>
    <t>100 g</t>
  </si>
  <si>
    <t>D-lactose monohydrate</t>
  </si>
  <si>
    <t>64044-51-5</t>
  </si>
  <si>
    <t>BCCB4635</t>
  </si>
  <si>
    <t>1 kg</t>
  </si>
  <si>
    <t>Erythrosine B disodium salt</t>
  </si>
  <si>
    <t>16423-68-0</t>
  </si>
  <si>
    <t>1-JLW-138-1</t>
  </si>
  <si>
    <t>Food Red no. 102</t>
  </si>
  <si>
    <t>2611-82-7</t>
  </si>
  <si>
    <t>2-KOP-192-1</t>
  </si>
  <si>
    <t>5 g</t>
  </si>
  <si>
    <t>L-tryptophan</t>
  </si>
  <si>
    <t>73-22-3</t>
  </si>
  <si>
    <t>4-SXG-120-1</t>
  </si>
  <si>
    <t xml:space="preserve"> -20 °C</t>
  </si>
  <si>
    <t>Potassium hydrogen phthalate</t>
  </si>
  <si>
    <t>877-24-7</t>
  </si>
  <si>
    <t>192400D</t>
  </si>
  <si>
    <t>Merck</t>
  </si>
  <si>
    <t>80 g</t>
  </si>
  <si>
    <t>Desiccator</t>
  </si>
  <si>
    <t>Potassium nitrate</t>
  </si>
  <si>
    <t>7757-79-1</t>
  </si>
  <si>
    <t>AM1367463</t>
  </si>
  <si>
    <t>Supelco</t>
  </si>
  <si>
    <t>500 g</t>
  </si>
  <si>
    <t>Potassium nitrite</t>
  </si>
  <si>
    <t>ACS</t>
  </si>
  <si>
    <t>7758-09-0</t>
  </si>
  <si>
    <t>K49239567</t>
  </si>
  <si>
    <t>250 g</t>
  </si>
  <si>
    <t>Potassium sorbate</t>
  </si>
  <si>
    <t>24634-61-5</t>
  </si>
  <si>
    <t>1-AJK-166-1</t>
  </si>
  <si>
    <t>50 g</t>
  </si>
  <si>
    <t>Sodium benzoate</t>
  </si>
  <si>
    <t>532-32-1</t>
  </si>
  <si>
    <t>1-YQC-121-1</t>
  </si>
  <si>
    <t>Sodium carbonate</t>
  </si>
  <si>
    <t>497-19-8</t>
  </si>
  <si>
    <t>192405R</t>
  </si>
  <si>
    <t>Sucrose</t>
  </si>
  <si>
    <t>57-50-1</t>
  </si>
  <si>
    <t>BCBZ9525</t>
  </si>
  <si>
    <t>Sigma-aldrich</t>
  </si>
  <si>
    <t>Sunset Yellow FCF</t>
  </si>
  <si>
    <t>2783-94-0</t>
  </si>
  <si>
    <t>1-SUM-45-1</t>
  </si>
  <si>
    <t>Tartrazine</t>
  </si>
  <si>
    <t>1934-21-0</t>
  </si>
  <si>
    <t>2-LWF-12-1</t>
  </si>
  <si>
    <t>รายการ</t>
  </si>
  <si>
    <t>รายการสารเคมี (ของแข็ง)</t>
  </si>
  <si>
    <t>ตู้ที่เก็บ</t>
  </si>
  <si>
    <t>Ammonium acetate</t>
  </si>
  <si>
    <r>
      <t>CH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COONH</t>
    </r>
    <r>
      <rPr>
        <vertAlign val="subscript"/>
        <sz val="14"/>
        <color theme="1"/>
        <rFont val="TH SarabunPSK"/>
        <family val="2"/>
      </rPr>
      <t>4</t>
    </r>
  </si>
  <si>
    <t>631-61-8</t>
  </si>
  <si>
    <t>19 02 0400</t>
  </si>
  <si>
    <t>RCI Labscan</t>
  </si>
  <si>
    <t>Ammonium chloride</t>
  </si>
  <si>
    <r>
      <t>NH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Cl</t>
    </r>
  </si>
  <si>
    <t>12125-02-9</t>
  </si>
  <si>
    <t>16 11 0489</t>
  </si>
  <si>
    <t>Ammonium sulphate</t>
  </si>
  <si>
    <r>
      <t>(NH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)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SO</t>
    </r>
    <r>
      <rPr>
        <vertAlign val="subscript"/>
        <sz val="14"/>
        <color theme="1"/>
        <rFont val="TH SarabunPSK"/>
        <family val="2"/>
      </rPr>
      <t>4</t>
    </r>
  </si>
  <si>
    <t>MJ/19/3364/P-499-13/14/01</t>
  </si>
  <si>
    <t>Thomas Baker</t>
  </si>
  <si>
    <t>Boric acid</t>
  </si>
  <si>
    <r>
      <t>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BO</t>
    </r>
    <r>
      <rPr>
        <vertAlign val="subscript"/>
        <sz val="14"/>
        <color theme="1"/>
        <rFont val="TH SarabunPSK"/>
        <family val="2"/>
      </rPr>
      <t>3</t>
    </r>
  </si>
  <si>
    <t>10043-35-3</t>
  </si>
  <si>
    <t>19 11 0216</t>
  </si>
  <si>
    <t>194910-1223</t>
  </si>
  <si>
    <t>QReC</t>
  </si>
  <si>
    <t>Bromocresol green</t>
  </si>
  <si>
    <r>
      <t>C</t>
    </r>
    <r>
      <rPr>
        <vertAlign val="subscript"/>
        <sz val="14"/>
        <color theme="1"/>
        <rFont val="TH SarabunPSK"/>
        <family val="2"/>
      </rPr>
      <t>21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14</t>
    </r>
    <r>
      <rPr>
        <sz val="14"/>
        <color theme="1"/>
        <rFont val="TH SarabunPSK"/>
        <family val="2"/>
      </rPr>
      <t>Br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S</t>
    </r>
  </si>
  <si>
    <t>76-60-8</t>
  </si>
  <si>
    <t>184910-1222</t>
  </si>
  <si>
    <t>Calcium carbonate</t>
  </si>
  <si>
    <r>
      <t>CaCO</t>
    </r>
    <r>
      <rPr>
        <vertAlign val="subscript"/>
        <sz val="14"/>
        <color theme="1"/>
        <rFont val="TH SarabunPSK"/>
        <family val="2"/>
      </rPr>
      <t>3</t>
    </r>
  </si>
  <si>
    <t>LAB</t>
  </si>
  <si>
    <t>471--34-1</t>
  </si>
  <si>
    <t>1/62</t>
  </si>
  <si>
    <t>KEMAUS</t>
  </si>
  <si>
    <t>Eriochrome black T indicator</t>
  </si>
  <si>
    <t>1787-61-7</t>
  </si>
  <si>
    <t>16 10 0168</t>
  </si>
  <si>
    <t>2/62</t>
  </si>
  <si>
    <t>182800-0722</t>
  </si>
  <si>
    <t>Ethylenediaminetetraacetic acid disodium magnesium salt hydrate</t>
  </si>
  <si>
    <t>1194491-32-2</t>
  </si>
  <si>
    <t>A0371746</t>
  </si>
  <si>
    <t>ACROS</t>
  </si>
  <si>
    <t>Ethylenediaminetetraacetic acid disodium salt dihydrate</t>
  </si>
  <si>
    <t>6381-92-6</t>
  </si>
  <si>
    <t>18 03 0080</t>
  </si>
  <si>
    <t>Lithium hydroxide monohydrate</t>
  </si>
  <si>
    <r>
      <t>LiOH.H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</si>
  <si>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Extra Pure</t>
  </si>
  <si>
    <t>1310-66-3</t>
  </si>
  <si>
    <t>L0053OE1</t>
  </si>
  <si>
    <t>DAEJUNG</t>
  </si>
  <si>
    <t>Magnesium sulfate heptahydrate</t>
  </si>
  <si>
    <r>
      <t>MgSO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.7H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</si>
  <si>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10034-99-8</t>
  </si>
  <si>
    <t>16 09 0414</t>
  </si>
  <si>
    <t>Methyl orange</t>
  </si>
  <si>
    <t>547-58-0</t>
  </si>
  <si>
    <t>PB/19/685/818-18/19/10</t>
  </si>
  <si>
    <t>Methyl red</t>
  </si>
  <si>
    <t>493-52-7</t>
  </si>
  <si>
    <t>193135-0823</t>
  </si>
  <si>
    <t>Methylene blue</t>
  </si>
  <si>
    <t>122965-43-9</t>
  </si>
  <si>
    <t>PG/19/2401/547-18/19/27</t>
  </si>
  <si>
    <t>Molecular sieve 0.3 mm</t>
  </si>
  <si>
    <t>ใช้ซ้ำได้</t>
  </si>
  <si>
    <t>Phenol crystalline</t>
  </si>
  <si>
    <t>108-95-2</t>
  </si>
  <si>
    <t>0001583831</t>
  </si>
  <si>
    <t>PanReac</t>
  </si>
  <si>
    <t>Potassium dichromate</t>
  </si>
  <si>
    <r>
      <t>K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Cr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7</t>
    </r>
  </si>
  <si>
    <t>7778-50-9</t>
  </si>
  <si>
    <t>1905202782</t>
  </si>
  <si>
    <t>K51800164</t>
  </si>
  <si>
    <t>Potassium hexacyanoferrate (II) trihydrate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</si>
  <si>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FeK</t>
    </r>
    <r>
      <rPr>
        <vertAlign val="subscript"/>
        <sz val="14"/>
        <color theme="1"/>
        <rFont val="TH SarabunPSK"/>
        <family val="2"/>
      </rPr>
      <t>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.3H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</si>
  <si>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14459-95-1</t>
  </si>
  <si>
    <t>193717-0923</t>
  </si>
  <si>
    <t>Potassium iodide</t>
  </si>
  <si>
    <t>KI</t>
  </si>
  <si>
    <t>7681-11-0</t>
  </si>
  <si>
    <t>19 06 0173</t>
  </si>
  <si>
    <t>Silver nitrate</t>
  </si>
  <si>
    <r>
      <t>AgNO</t>
    </r>
    <r>
      <rPr>
        <vertAlign val="subscript"/>
        <sz val="14"/>
        <color theme="1"/>
        <rFont val="TH SarabunPSK"/>
        <family val="2"/>
      </rPr>
      <t>3</t>
    </r>
  </si>
  <si>
    <t>7761-88-8</t>
  </si>
  <si>
    <t>20 04 0095</t>
  </si>
  <si>
    <t>Sodium carbonate anhydrous</t>
  </si>
  <si>
    <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CO</t>
    </r>
    <r>
      <rPr>
        <vertAlign val="subscript"/>
        <sz val="14"/>
        <color theme="1"/>
        <rFont val="TH SarabunPSK"/>
        <family val="2"/>
      </rPr>
      <t>3</t>
    </r>
  </si>
  <si>
    <t>MG/18/4304/M-470-17/18/01</t>
  </si>
  <si>
    <t>Sodium chloride</t>
  </si>
  <si>
    <t>NaCl</t>
  </si>
  <si>
    <t>7647-14-5</t>
  </si>
  <si>
    <t>1/56</t>
  </si>
  <si>
    <t>0B036110B</t>
  </si>
  <si>
    <t>CARLO ERBA</t>
  </si>
  <si>
    <t>20 01 0355</t>
  </si>
  <si>
    <t>20 05 0293</t>
  </si>
  <si>
    <t>K50000204</t>
  </si>
  <si>
    <t>tri-Sodium citrate dihydrate</t>
  </si>
  <si>
    <r>
      <t>C</t>
    </r>
    <r>
      <rPr>
        <vertAlign val="subscript"/>
        <sz val="14"/>
        <color theme="1"/>
        <rFont val="TH SarabunPSK"/>
        <family val="2"/>
      </rPr>
      <t>6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5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.2H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</si>
  <si>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6132-04-3</t>
  </si>
  <si>
    <t>18 03 0181</t>
  </si>
  <si>
    <t>Sodium hydroxide anhydrous</t>
  </si>
  <si>
    <t>NaOH</t>
  </si>
  <si>
    <t>1310-73-2</t>
  </si>
  <si>
    <t>1/61</t>
  </si>
  <si>
    <t>7B100937C</t>
  </si>
  <si>
    <t>Sodium hydroxide</t>
  </si>
  <si>
    <t>20 01 0451</t>
  </si>
  <si>
    <t>PE/18/3238/478-15/16/01</t>
  </si>
  <si>
    <t>5/63</t>
  </si>
  <si>
    <t>6/63</t>
  </si>
  <si>
    <t>7/63</t>
  </si>
  <si>
    <t>20 03 0385</t>
  </si>
  <si>
    <t>8/63</t>
  </si>
  <si>
    <t>9/63</t>
  </si>
  <si>
    <t>10/63</t>
  </si>
  <si>
    <t>11/63</t>
  </si>
  <si>
    <t>Sodium sulfate anhydrous</t>
  </si>
  <si>
    <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SO</t>
    </r>
    <r>
      <rPr>
        <vertAlign val="subscript"/>
        <sz val="14"/>
        <color theme="1"/>
        <rFont val="TH SarabunPSK"/>
        <family val="2"/>
      </rPr>
      <t>4</t>
    </r>
  </si>
  <si>
    <t>7757-82-6</t>
  </si>
  <si>
    <t>20 04 0201</t>
  </si>
  <si>
    <r>
      <t>C</t>
    </r>
    <r>
      <rPr>
        <vertAlign val="subscript"/>
        <sz val="14"/>
        <color theme="1"/>
        <rFont val="TH SarabunPSK"/>
        <family val="2"/>
      </rPr>
      <t>12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22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11</t>
    </r>
  </si>
  <si>
    <t>Zinc acetate dihydrate</t>
  </si>
  <si>
    <r>
      <t>Zn(CH</t>
    </r>
    <r>
      <rPr>
        <vertAlign val="subscript"/>
        <sz val="14"/>
        <color theme="1"/>
        <rFont val="TH SarabunPSK"/>
        <family val="2"/>
      </rPr>
      <t>3</t>
    </r>
    <r>
      <rPr>
        <sz val="14"/>
        <color theme="1"/>
        <rFont val="TH SarabunPSK"/>
        <family val="2"/>
      </rPr>
      <t>COO).2H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</si>
  <si>
    <t>5970-45-6</t>
  </si>
  <si>
    <t>182905-0722</t>
  </si>
  <si>
    <r>
      <t>C</t>
    </r>
    <r>
      <rPr>
        <vertAlign val="subscript"/>
        <sz val="14"/>
        <color theme="1"/>
        <rFont val="TH SarabunPSK"/>
        <family val="2"/>
      </rPr>
      <t>18</t>
    </r>
    <r>
      <rPr>
        <sz val="14"/>
        <color theme="1"/>
        <rFont val="TH SarabunPSK"/>
        <family val="2"/>
      </rPr>
      <t>H</t>
    </r>
    <r>
      <rPr>
        <vertAlign val="subscript"/>
        <sz val="14"/>
        <color theme="1"/>
        <rFont val="TH SarabunPSK"/>
        <family val="2"/>
      </rPr>
      <t>14</t>
    </r>
    <r>
      <rPr>
        <sz val="14"/>
        <color theme="1"/>
        <rFont val="TH SarabunPSK"/>
        <family val="2"/>
      </rPr>
      <t>N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Na</t>
    </r>
    <r>
      <rPr>
        <vertAlign val="subscript"/>
        <sz val="14"/>
        <color theme="1"/>
        <rFont val="TH SarabunPSK"/>
        <family val="2"/>
      </rPr>
      <t>2</t>
    </r>
    <r>
      <rPr>
        <sz val="14"/>
        <color theme="1"/>
        <rFont val="TH SarabunPSK"/>
        <family val="2"/>
      </rPr>
      <t>O</t>
    </r>
    <r>
      <rPr>
        <vertAlign val="subscript"/>
        <sz val="14"/>
        <color theme="1"/>
        <rFont val="TH SarabunPSK"/>
        <family val="2"/>
      </rPr>
      <t>8</t>
    </r>
    <r>
      <rPr>
        <sz val="14"/>
        <color theme="1"/>
        <rFont val="TH SarabunPSK"/>
        <family val="2"/>
      </rPr>
      <t>S</t>
    </r>
    <r>
      <rPr>
        <vertAlign val="subscript"/>
        <sz val="14"/>
        <color theme="1"/>
        <rFont val="TH SarabunPSK"/>
        <family val="2"/>
      </rPr>
      <t>2</t>
    </r>
  </si>
  <si>
    <r>
      <t>(NH</t>
    </r>
    <r>
      <rPr>
        <vertAlign val="subscript"/>
        <sz val="11"/>
        <color theme="1"/>
        <rFont val="Calibri"/>
        <family val="2"/>
        <charset val="222"/>
        <scheme val="minor"/>
      </rPr>
      <t>4</t>
    </r>
    <r>
      <rPr>
        <sz val="11"/>
        <color theme="1"/>
        <rFont val="Calibri"/>
        <family val="2"/>
        <charset val="222"/>
        <scheme val="minor"/>
      </rPr>
      <t>)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SO</t>
    </r>
    <r>
      <rPr>
        <vertAlign val="subscript"/>
        <sz val="11"/>
        <color theme="1"/>
        <rFont val="Calibri"/>
        <family val="2"/>
        <charset val="222"/>
        <scheme val="minor"/>
      </rPr>
      <t>4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</si>
  <si>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20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NaO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</si>
  <si>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37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34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9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</si>
  <si>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6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</si>
  <si>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22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11</t>
    </r>
    <r>
      <rPr>
        <sz val="11"/>
        <color theme="1"/>
        <rFont val="Calibri"/>
        <family val="2"/>
        <charset val="222"/>
        <scheme val="minor"/>
      </rPr>
      <t>.H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</si>
  <si>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20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8</t>
    </r>
    <r>
      <rPr>
        <sz val="11"/>
        <color theme="1"/>
        <rFont val="Calibri"/>
        <family val="2"/>
        <charset val="222"/>
        <scheme val="minor"/>
      </rPr>
      <t>I</t>
    </r>
    <r>
      <rPr>
        <vertAlign val="subscript"/>
        <sz val="11"/>
        <color theme="1"/>
        <rFont val="Calibri"/>
        <family val="2"/>
        <charset val="222"/>
        <scheme val="minor"/>
      </rPr>
      <t>4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5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</si>
  <si>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20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11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3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10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</si>
  <si>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11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</si>
  <si>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8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5</t>
    </r>
    <r>
      <rPr>
        <sz val="11"/>
        <color theme="1"/>
        <rFont val="Calibri"/>
        <family val="2"/>
        <charset val="222"/>
        <scheme val="minor"/>
      </rPr>
      <t>KO</t>
    </r>
    <r>
      <rPr>
        <vertAlign val="subscript"/>
        <sz val="11"/>
        <color theme="1"/>
        <rFont val="Calibri"/>
        <family val="2"/>
        <charset val="222"/>
        <scheme val="minor"/>
      </rPr>
      <t>4</t>
    </r>
  </si>
  <si>
    <r>
      <t>KNO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</si>
  <si>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KNO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</si>
  <si>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KO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</si>
  <si>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5</t>
    </r>
    <r>
      <rPr>
        <sz val="11"/>
        <color theme="1"/>
        <rFont val="Calibri"/>
        <family val="2"/>
        <charset val="222"/>
        <scheme val="minor"/>
      </rPr>
      <t>NaO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</si>
  <si>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CO</t>
    </r>
    <r>
      <rPr>
        <vertAlign val="subscript"/>
        <sz val="11"/>
        <color theme="1"/>
        <rFont val="Calibri"/>
        <family val="2"/>
        <charset val="222"/>
        <scheme val="minor"/>
      </rPr>
      <t>3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</si>
  <si>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12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22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11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</si>
  <si>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10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2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7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</si>
  <si>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r>
      <t>C</t>
    </r>
    <r>
      <rPr>
        <vertAlign val="subscript"/>
        <sz val="11"/>
        <color theme="1"/>
        <rFont val="Calibri"/>
        <family val="2"/>
        <charset val="222"/>
        <scheme val="minor"/>
      </rPr>
      <t>16</t>
    </r>
    <r>
      <rPr>
        <sz val="11"/>
        <color theme="1"/>
        <rFont val="Calibri"/>
        <family val="2"/>
        <charset val="222"/>
        <scheme val="minor"/>
      </rPr>
      <t>H</t>
    </r>
    <r>
      <rPr>
        <vertAlign val="subscript"/>
        <sz val="11"/>
        <color theme="1"/>
        <rFont val="Calibri"/>
        <family val="2"/>
        <charset val="222"/>
        <scheme val="minor"/>
      </rPr>
      <t>9</t>
    </r>
    <r>
      <rPr>
        <sz val="11"/>
        <color theme="1"/>
        <rFont val="Calibri"/>
        <family val="2"/>
        <charset val="222"/>
        <scheme val="minor"/>
      </rPr>
      <t>N</t>
    </r>
    <r>
      <rPr>
        <vertAlign val="subscript"/>
        <sz val="11"/>
        <color theme="1"/>
        <rFont val="Calibri"/>
        <family val="2"/>
        <charset val="222"/>
        <scheme val="minor"/>
      </rPr>
      <t>4</t>
    </r>
    <r>
      <rPr>
        <sz val="11"/>
        <color theme="1"/>
        <rFont val="Calibri"/>
        <family val="2"/>
        <charset val="222"/>
        <scheme val="minor"/>
      </rPr>
      <t>Na</t>
    </r>
    <r>
      <rPr>
        <vertAlign val="subscript"/>
        <sz val="11"/>
        <color theme="1"/>
        <rFont val="Calibri"/>
        <family val="2"/>
        <charset val="222"/>
        <scheme val="minor"/>
      </rPr>
      <t>3</t>
    </r>
    <r>
      <rPr>
        <sz val="11"/>
        <color theme="1"/>
        <rFont val="Calibri"/>
        <family val="2"/>
        <charset val="222"/>
        <scheme val="minor"/>
      </rPr>
      <t>O</t>
    </r>
    <r>
      <rPr>
        <vertAlign val="subscript"/>
        <sz val="11"/>
        <color theme="1"/>
        <rFont val="Calibri"/>
        <family val="2"/>
        <charset val="222"/>
        <scheme val="minor"/>
      </rPr>
      <t>9</t>
    </r>
    <r>
      <rPr>
        <sz val="11"/>
        <color theme="1"/>
        <rFont val="Calibri"/>
        <family val="2"/>
        <charset val="222"/>
        <scheme val="minor"/>
      </rPr>
      <t>S</t>
    </r>
    <r>
      <rPr>
        <vertAlign val="subscript"/>
        <sz val="11"/>
        <color theme="1"/>
        <rFont val="Calibri"/>
        <family val="2"/>
        <charset val="222"/>
        <scheme val="minor"/>
      </rPr>
      <t>2</t>
    </r>
  </si>
  <si>
    <t>สารมาตรฐาน</t>
  </si>
  <si>
    <t>ของแข็ง</t>
  </si>
  <si>
    <t>รายการสารเคมี (ของเหลว)</t>
  </si>
  <si>
    <t>ของเหลว</t>
  </si>
  <si>
    <t>aa</t>
  </si>
  <si>
    <t>_</t>
  </si>
  <si>
    <t>1</t>
  </si>
  <si>
    <t>1aa</t>
  </si>
  <si>
    <t>as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</si>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</sst>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107041E]d\ mmm\ yy;@"/>
    <numFmt numFmtId="165" formatCode="0.0\ &quot;%&quot;"/>
    <numFmt numFmtId="166" formatCode="0.00\ &quot;%&quot;"/>
    <numFmt numFmtId="167" formatCode="[$-187041E]d\ mmm\ yy;@"/>
    <numFmt numFmtId="168" formatCode="0\ &quot;%&quot;"/>
  </numFmts>
  <fonts count="10">
    <font>
      <sz val="11"/>
      <color theme="1"/>
      <name val="Calibri"/>
      <family val="2"/>
      <charset val="222"/>
      <scheme val="minor"/>
    </font>
    <font>
      <b/>
      <sz val="14"/>
      <name val="TH SarabunPSK"/>
      <family val="2"/>
    </font>
    <font>
      <sz val="11"/>
      <name val="Calibri"/>
      <family val="2"/>
      <charset val="222"/>
      <scheme val="minor"/>
    </font>
    <font>
      <b/>
      <sz val="14"/>
      <color theme="1"/>
      <name val="TH SarabunPSK"/>
      <family val="2"/>
    </font>
    <font>
      <u/>
      <sz val="11"/>
      <color theme="10"/>
      <name val="Calibri"/>
      <family val="2"/>
      <charset val="222"/>
      <scheme val="minor"/>
    </font>
    <font>
      <sz val="14"/>
      <color theme="1"/>
      <name val="TH SarabunPSK"/>
      <family val="2"/>
    </font>
    <font>
      <vertAlign val="subscript"/>
      <sz val="14"/>
      <color theme="1"/>
      <name val="TH SarabunPSK"/>
      <family val="2"/>
    </font>
    <font>
      <u/>
      <sz val="14"/>
      <color theme="10"/>
      <name val="TH SarabunPSK"/>
      <family val="2"/>
    </font>
    <font>
      <u/>
      <sz val="11"/>
      <color theme="10"/>
      <name val="TH SarabunPSK"/>
      <family val="2"/>
    </font>
    <font>
      <vertAlign val="subscript"/>
      <sz val="11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7" tint="0.79998168889431442"/>
        <bgColor theme="7" tint="0.7999816888943144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/>
      <right style="thin">
        <color theme="7"/>
      </right>
      <top/>
      <bottom style="medium">
        <color theme="7"/>
      </bottom>
      <diagonal/>
    </border>
    <border>
      <left style="thin">
        <color theme="7"/>
      </left>
      <right style="thin">
        <color theme="7"/>
      </right>
      <top/>
      <bottom style="medium">
        <color theme="7"/>
      </bottom>
      <diagonal/>
    </border>
    <border>
      <left style="thin">
        <color theme="7"/>
      </left>
      <right/>
      <top/>
      <bottom style="medium">
        <color theme="7"/>
      </bottom>
      <diagonal/>
    </border>
    <border>
      <left/>
      <right style="thin">
        <color theme="7"/>
      </right>
      <top style="thin">
        <color theme="7"/>
      </top>
      <bottom/>
      <diagonal/>
    </border>
    <border>
      <left style="thin">
        <color theme="7"/>
      </left>
      <right style="thin">
        <color theme="7"/>
      </right>
      <top style="thin">
        <color theme="7"/>
      </top>
      <bottom/>
      <diagonal/>
    </border>
    <border>
      <left style="thin">
        <color theme="7"/>
      </left>
      <right/>
      <top style="thin">
        <color theme="7"/>
      </top>
      <bottom/>
      <diagonal/>
    </border>
    <border>
      <left style="thin">
        <color theme="7"/>
      </left>
      <right/>
      <top/>
      <bottom/>
      <diagonal/>
    </border>
    <border>
      <left/>
      <right style="thin">
        <color theme="7"/>
      </right>
      <top/>
      <bottom/>
      <diagonal/>
    </border>
    <border>
      <left style="thin">
        <color theme="7"/>
      </left>
      <right style="thin">
        <color theme="7"/>
      </right>
      <top/>
      <bottom/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63">
    <xf numFmtId="0" fontId="0" fillId="0" borderId="0" xfId="0"/>
    <xf numFmtId="17" fontId="0" fillId="0" borderId="0" xfId="0" applyNumberFormat="1"/>
    <xf numFmtId="0" fontId="0" fillId="0" borderId="1" xfId="0" applyBorder="1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0" borderId="1" xfId="0" applyNumberFormat="1" applyBorder="1"/>
    <xf numFmtId="164" fontId="5" fillId="4" borderId="2" xfId="0" applyNumberFormat="1" applyFont="1" applyFill="1" applyBorder="1" applyAlignment="1">
      <alignment horizontal="center"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 wrapText="1"/>
    </xf>
    <xf numFmtId="49" fontId="3" fillId="3" borderId="0" xfId="0" applyNumberFormat="1" applyFont="1" applyFill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65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166" fontId="5" fillId="0" borderId="0" xfId="0" applyNumberFormat="1" applyFont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167" fontId="5" fillId="0" borderId="0" xfId="0" applyNumberFormat="1" applyFont="1" applyAlignment="1">
      <alignment horizontal="center" vertical="center"/>
    </xf>
    <xf numFmtId="168" fontId="5" fillId="0" borderId="0" xfId="0" applyNumberFormat="1" applyFont="1" applyAlignment="1">
      <alignment horizontal="center" vertical="center"/>
    </xf>
    <xf numFmtId="9" fontId="5" fillId="0" borderId="0" xfId="0" applyNumberFormat="1" applyFont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vertical="center"/>
    </xf>
    <xf numFmtId="0" fontId="5" fillId="5" borderId="7" xfId="0" applyFont="1" applyFill="1" applyBorder="1" applyAlignment="1">
      <alignment horizontal="center" vertical="center" wrapText="1"/>
    </xf>
    <xf numFmtId="168" fontId="5" fillId="5" borderId="7" xfId="0" applyNumberFormat="1" applyFont="1" applyFill="1" applyBorder="1" applyAlignment="1">
      <alignment horizontal="center" vertical="center" wrapText="1"/>
    </xf>
    <xf numFmtId="49" fontId="5" fillId="5" borderId="7" xfId="0" quotePrefix="1" applyNumberFormat="1" applyFont="1" applyFill="1" applyBorder="1" applyAlignment="1">
      <alignment horizontal="center" vertical="center" wrapText="1"/>
    </xf>
    <xf numFmtId="49" fontId="5" fillId="5" borderId="7" xfId="0" applyNumberFormat="1" applyFont="1" applyFill="1" applyBorder="1" applyAlignment="1">
      <alignment horizontal="center" vertical="center" wrapText="1"/>
    </xf>
    <xf numFmtId="0" fontId="5" fillId="5" borderId="7" xfId="0" applyFont="1" applyFill="1" applyBorder="1" applyAlignment="1">
      <alignment horizontal="center" vertical="center"/>
    </xf>
    <xf numFmtId="164" fontId="5" fillId="5" borderId="7" xfId="0" applyNumberFormat="1" applyFont="1" applyFill="1" applyBorder="1" applyAlignment="1">
      <alignment horizontal="center" vertical="center" wrapText="1"/>
    </xf>
    <xf numFmtId="167" fontId="5" fillId="5" borderId="7" xfId="0" applyNumberFormat="1" applyFont="1" applyFill="1" applyBorder="1" applyAlignment="1">
      <alignment horizontal="center" vertical="center"/>
    </xf>
    <xf numFmtId="0" fontId="8" fillId="5" borderId="7" xfId="1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vertical="center"/>
    </xf>
    <xf numFmtId="0" fontId="5" fillId="5" borderId="11" xfId="0" applyFont="1" applyFill="1" applyBorder="1" applyAlignment="1">
      <alignment horizontal="center" vertical="center" wrapText="1"/>
    </xf>
    <xf numFmtId="168" fontId="5" fillId="5" borderId="11" xfId="0" applyNumberFormat="1" applyFont="1" applyFill="1" applyBorder="1" applyAlignment="1">
      <alignment horizontal="center" vertical="center" wrapText="1"/>
    </xf>
    <xf numFmtId="165" fontId="5" fillId="5" borderId="11" xfId="0" applyNumberFormat="1" applyFont="1" applyFill="1" applyBorder="1" applyAlignment="1">
      <alignment horizontal="center" vertical="center" wrapText="1"/>
    </xf>
    <xf numFmtId="49" fontId="5" fillId="5" borderId="11" xfId="0" quotePrefix="1" applyNumberFormat="1" applyFont="1" applyFill="1" applyBorder="1" applyAlignment="1">
      <alignment horizontal="center" vertical="center" wrapText="1"/>
    </xf>
    <xf numFmtId="49" fontId="5" fillId="5" borderId="11" xfId="0" applyNumberFormat="1" applyFont="1" applyFill="1" applyBorder="1" applyAlignment="1">
      <alignment horizontal="center" vertical="center" wrapText="1"/>
    </xf>
    <xf numFmtId="0" fontId="5" fillId="5" borderId="11" xfId="0" applyFont="1" applyFill="1" applyBorder="1" applyAlignment="1">
      <alignment horizontal="center" vertical="center"/>
    </xf>
    <xf numFmtId="164" fontId="5" fillId="5" borderId="11" xfId="0" applyNumberFormat="1" applyFont="1" applyFill="1" applyBorder="1" applyAlignment="1">
      <alignment horizontal="center" vertical="center" wrapText="1"/>
    </xf>
    <xf numFmtId="14" fontId="5" fillId="5" borderId="11" xfId="0" applyNumberFormat="1" applyFont="1" applyFill="1" applyBorder="1" applyAlignment="1">
      <alignment horizontal="center" vertical="center" wrapText="1"/>
    </xf>
    <xf numFmtId="167" fontId="5" fillId="5" borderId="11" xfId="0" applyNumberFormat="1" applyFont="1" applyFill="1" applyBorder="1" applyAlignment="1">
      <alignment horizontal="center" vertical="center"/>
    </xf>
    <xf numFmtId="0" fontId="8" fillId="5" borderId="11" xfId="1" applyFont="1" applyFill="1" applyBorder="1" applyAlignment="1">
      <alignment horizontal="center" vertical="center"/>
    </xf>
    <xf numFmtId="0" fontId="5" fillId="5" borderId="9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49" fontId="1" fillId="2" borderId="4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1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164" fontId="3" fillId="0" borderId="12" xfId="0" applyNumberFormat="1" applyFont="1" applyBorder="1" applyAlignment="1">
      <alignment horizontal="center" vertical="center" wrapText="1"/>
    </xf>
    <xf numFmtId="49" fontId="0" fillId="0" borderId="1" xfId="0" applyNumberFormat="1" applyBorder="1"/>
  </cellXfs>
  <cellStyles count="2">
    <cellStyle name="Hyperlink" xfId="1" builtinId="8"/>
    <cellStyle name="ปกติ" xfId="0" builtinId="0"/>
  </cellStyles>
  <dxfs count="10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/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/>
        <vertAlign val="baseline"/>
        <sz val="11"/>
        <color theme="10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7" formatCode="[$-187041E]d\ mmm\ yy;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8" formatCode="0\ &quot;%&quot;"/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theme="7"/>
        </left>
        <right style="thin">
          <color theme="7"/>
        </right>
        <top style="thin">
          <color theme="7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theme="7"/>
        </right>
        <top style="thin">
          <color theme="7"/>
        </top>
        <bottom/>
        <vertical/>
        <horizontal/>
      </border>
    </dxf>
    <dxf>
      <border outline="0">
        <top style="thin">
          <color theme="7"/>
        </top>
      </border>
    </dxf>
    <dxf>
      <border outline="0">
        <left style="thin">
          <color theme="7"/>
        </left>
        <right style="thin">
          <color theme="7"/>
        </right>
        <top style="thin">
          <color theme="7"/>
        </top>
        <bottom style="thin">
          <color theme="7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theme="7" tint="0.79998168889431442"/>
          <bgColor theme="7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theme="7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7"/>
        </left>
        <right style="thin">
          <color theme="7"/>
        </right>
        <top/>
        <bottom/>
      </border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30" formatCode="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theme="7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rgb="FFFFC000"/>
        </top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1"/>
        </top>
      </border>
    </dxf>
    <dxf>
      <border outline="0">
        <bottom style="medium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theme="1"/>
        </left>
        <right style="thin">
          <color theme="1"/>
        </right>
        <top/>
        <bottom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4" formatCode="[$-107041E]d\ mmm\ yy;@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theme="7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TH SarabunPSK"/>
        <family val="2"/>
        <scheme val="none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7" formatCode="[$-18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4" formatCode="[$-107041E]d\ mmm\ yy;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numFmt numFmtId="168" formatCode="0\ &quot;%&quot;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H SarabunPSK"/>
        <family val="2"/>
        <scheme val="none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F33649A-AE9F-44B8-BBFB-2E5BBB88B4A6}" name="Table1" displayName="Table1" ref="A1:T46" totalsRowShown="0" headerRowDxfId="91" dataDxfId="90">
  <autoFilter ref="A1:T46" xr:uid="{C4193828-7FE8-4304-B9CF-8B2AE8976103}"/>
  <tableColumns count="20">
    <tableColumn id="1" xr3:uid="{0E54E132-042C-44F3-A5E7-48CE4F4F09D5}" name="ลำดับ" dataDxfId="89"/>
    <tableColumn id="2" xr3:uid="{E319916A-2DAA-402C-BB12-5CEB31B3F513}" name="รายการสารเคมี (ของแข็ง)" dataDxfId="88"/>
    <tableColumn id="3" xr3:uid="{C77C4B19-3BF3-4989-8BFE-7CC760CC9C8F}" name="สูตรโมเลกุล" dataDxfId="87"/>
    <tableColumn id="4" xr3:uid="{653DE80E-590E-4796-8E95-29DFFC35EFD2}" name="Grade" dataDxfId="86"/>
    <tableColumn id="16" xr3:uid="{A7C8E3B2-7AD7-4B29-867C-FE6476238D3F}" name="Purity" dataDxfId="85"/>
    <tableColumn id="5" xr3:uid="{72024FD7-FDF2-46EE-B268-2B4D0187BAE0}" name="CAS no." dataDxfId="84"/>
    <tableColumn id="6" xr3:uid="{7B0FA2E5-29C7-4297-8FF8-CF0788EE049A}" name="ขวดที่/ปี" dataDxfId="83"/>
    <tableColumn id="7" xr3:uid="{3DE11197-9C93-4632-BF1F-C497117E9FEF}" name="Lot no." dataDxfId="82"/>
    <tableColumn id="8" xr3:uid="{7EE5FD49-DD3C-4FB1-BF1A-6286A456AEB0}" name="บริษัท" dataDxfId="81"/>
    <tableColumn id="9" xr3:uid="{84577AD7-667A-41A3-B788-FFAB1B96B611}" name="ขนาด" dataDxfId="80"/>
    <tableColumn id="10" xr3:uid="{8D8D97C1-4D3E-4D50-ADDE-94E382645147}" name="ตู้ที่เก็บ" dataDxfId="79"/>
    <tableColumn id="11" xr3:uid="{3939561C-B69D-4B4A-9416-B47BF9BD3DE1}" name="วันที่รับ" dataDxfId="78"/>
    <tableColumn id="12" xr3:uid="{56FA5C65-30CF-4021-881F-0E55427C32EB}" name="วันที่เปิด" dataDxfId="77"/>
    <tableColumn id="13" xr3:uid="{35B25B49-335B-4C0B-AA84-5792E206F80F}" name="วันหมดอายุ" dataDxfId="76">
      <calculatedColumnFormula>IF(M2="", "4 ปี หลังจากเปิดใช้", M2+(365*4)+1)</calculatedColumnFormula>
    </tableColumn>
    <tableColumn id="14" xr3:uid="{F66BC5EA-C753-4995-A7CD-9D9E06B5054B}" name="สถานะ" dataDxfId="75">
      <calculatedColumnFormula>IF(TODAY()&gt;N2, "หมดอายุ", "ยังใช้ได้")</calculatedColumnFormula>
    </tableColumn>
    <tableColumn id="15" xr3:uid="{926151DC-11D8-4EAA-B7CB-1C3F03CF2C1B}" name="ประเภทของสาร" dataDxfId="74"/>
    <tableColumn id="20" xr3:uid="{CE359C0B-A3C1-41B8-B0D3-CE09C6264DA4}" name="COA" dataDxfId="73"/>
    <tableColumn id="17" xr3:uid="{043F84BC-34E4-4100-9A60-612327C477E4}" name="รูป" dataDxfId="72"/>
    <tableColumn id="18" xr3:uid="{B4EE3EC7-950B-44F8-8C6A-D92F0BB2C18E}" name="รูป2" dataDxfId="71"/>
    <tableColumn id="19" xr3:uid="{88F129D9-6BA5-4BAD-8FB7-DADD6FB9EFD6}" name="รูป3" dataDxfId="70"/>
  </tableColumns>
  <tableStyleInfo name="TableStyleLight2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7B012B0-4483-431A-ABAF-ED5B72FC7550}" name="Table63" displayName="Table63" ref="A1:H2" totalsRowShown="0" headerRowDxfId="69" headerRowBorderDxfId="68" tableBorderDxfId="67">
  <autoFilter ref="A1:H2" xr:uid="{4DC66400-8BCD-4CB7-9197-42E855C85351}"/>
  <tableColumns count="8">
    <tableColumn id="1" xr3:uid="{69640313-0D77-47A3-B976-348B1DAE6A63}" name="คงเหลือ" dataDxfId="66">
      <calculatedColumnFormula>IF(TODAY()&gt;F2, "0", "0")</calculatedColumnFormula>
    </tableColumn>
    <tableColumn id="2" xr3:uid="{E4734C3D-08F3-4191-9149-0BEA462DB515}" name="ลำดับ" dataDxfId="65"/>
    <tableColumn id="3" xr3:uid="{CFDC7ED3-308D-4364-A371-526DD4998B37}" name="รายการ" dataDxfId="64"/>
    <tableColumn id="4" xr3:uid="{5D996D6A-CC7F-4CD7-B162-74D893710822}" name="ขวดที่/ปี" dataDxfId="63"/>
    <tableColumn id="5" xr3:uid="{92CFC5E2-5142-4A28-A384-5A94EF33AC6F}" name="Lot no." dataDxfId="62"/>
    <tableColumn id="6" xr3:uid="{2227B88C-AD2E-47DA-88A5-15A236665AD4}" name="วันที่เปิด" dataDxfId="61"/>
    <tableColumn id="7" xr3:uid="{4B0172EF-CEC2-4233-AF17-D42ED139B836}" name="วันหมดอายุ" dataDxfId="60"/>
    <tableColumn id="8" xr3:uid="{34E16CEB-B5EE-4373-8B71-77DD8323F657}" name="สถานะ" dataDxfId="59">
      <calculatedColumnFormula>IF(TODAY()&gt;G2, "หมดอายุ", "ยังใช้ได้")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316D5F-C760-49CE-A95C-56F3690412B6}" name="Table2" displayName="Table2" ref="A1:T2" totalsRowShown="0" headerRowDxfId="58" headerRowBorderDxfId="57" tableBorderDxfId="56">
  <autoFilter ref="A1:T2" xr:uid="{C005EA91-7581-482F-98F9-F14767013CF1}"/>
  <tableColumns count="20">
    <tableColumn id="1" xr3:uid="{4265DF08-20B6-408B-BB4C-8B6E591EF5C1}" name="ลำดับ"/>
    <tableColumn id="2" xr3:uid="{4D40FFF1-02EA-423D-8FCB-E12FADB83B3C}" name="รายการสารเคมี (ของเหลว)"/>
    <tableColumn id="3" xr3:uid="{FD95EB81-E0A0-4E06-967A-0D76AB05CA8E}" name="สูตรโมเลกุล"/>
    <tableColumn id="4" xr3:uid="{41B1BBBF-E1F2-4086-A41C-8E36D5F7686F}" name="Grade"/>
    <tableColumn id="5" xr3:uid="{6D5A4D01-5246-4F94-B5C9-86819A7DA569}" name="Purity"/>
    <tableColumn id="6" xr3:uid="{2D0C30DF-929A-4176-B515-4B54624F24CB}" name="CAS no."/>
    <tableColumn id="7" xr3:uid="{29889F7F-1DEB-4AC2-A60B-9A89870EDDAD}" name="ขวดที่/ปี"/>
    <tableColumn id="8" xr3:uid="{70266CAB-6DF5-475E-A069-EDE5E838C5DF}" name="Lot no."/>
    <tableColumn id="9" xr3:uid="{6E87BA0D-4B63-4C8B-9EE6-00F1DDF3FFFC}" name="บริษัท"/>
    <tableColumn id="10" xr3:uid="{AE90A361-3AB4-4B1B-90E6-FFD79D22B6D7}" name="ขนาด"/>
    <tableColumn id="11" xr3:uid="{1A60D530-7FFE-4369-B7E3-06B45D560176}" name="ตู้ที่เก็บ"/>
    <tableColumn id="12" xr3:uid="{E72C0DD5-AFD6-4D60-AD62-6FC8F9814C73}" name="วันที่รับ"/>
    <tableColumn id="13" xr3:uid="{DD2823BE-AB0A-4FE8-B985-ABB7930F37F9}" name="วันที่เปิด"/>
    <tableColumn id="14" xr3:uid="{7C87B93E-A7E4-4CB4-AC71-CBFF904677A6}" name="วันหมดอายุ"/>
    <tableColumn id="15" xr3:uid="{39CDA91E-8ACF-4C32-B287-5983F2D9602D}" name="สถานะ"/>
    <tableColumn id="16" xr3:uid="{04E6A1BD-3AF0-456B-B23B-D372F42B1499}" name="ประเภทของสาร"/>
    <tableColumn id="17" xr3:uid="{607E4876-0018-4A72-8213-91C97A5ABA9A}" name="COA"/>
    <tableColumn id="18" xr3:uid="{9673CE5F-56B1-42BB-839F-EA7CAB14586C}" name="รูป"/>
    <tableColumn id="19" xr3:uid="{E607FC7B-18B0-4090-B109-E4687F36E3F3}" name="รูป2"/>
    <tableColumn id="20" xr3:uid="{92D64720-456F-4DA7-B5C4-ABB97F9EC0F0}" name="รูป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74411296-BB39-45D7-8AA0-CD75D8855031}" name="Table68" displayName="Table68" ref="A1:H2" totalsRowShown="0" headerRowDxfId="55" headerRowBorderDxfId="54" tableBorderDxfId="53">
  <autoFilter ref="A1:H2" xr:uid="{3B75E733-0893-49D8-A8F6-7E1D84B67C54}"/>
  <tableColumns count="8">
    <tableColumn id="1" xr3:uid="{35F7EC69-8D57-4534-A2D9-368CCD48101C}" name="คงเหลือ" dataDxfId="52">
      <calculatedColumnFormula>IF(TODAY()&gt;F2, "0", "0")</calculatedColumnFormula>
    </tableColumn>
    <tableColumn id="2" xr3:uid="{5163DCDB-5364-4704-9813-AE571B47A9EB}" name="ลำดับ" dataDxfId="51"/>
    <tableColumn id="3" xr3:uid="{08336325-C21E-4C96-97A9-4E10FD123D72}" name="รายการ" dataDxfId="50"/>
    <tableColumn id="4" xr3:uid="{1372A7D3-ADEA-462F-9AF1-19CC998538D3}" name="ขวดที่/ปี" dataDxfId="49"/>
    <tableColumn id="5" xr3:uid="{DCB4D08B-1291-47D4-9222-3162FB63545B}" name="Lot no." dataDxfId="48"/>
    <tableColumn id="6" xr3:uid="{598300DB-7399-455E-8285-3BEB3AE2A0E7}" name="วันที่เปิด" dataDxfId="47"/>
    <tableColumn id="7" xr3:uid="{05F351EC-295D-4FB8-A699-4F3732983EE7}" name="วันหมดอายุ" dataDxfId="46"/>
    <tableColumn id="8" xr3:uid="{B1EDEAA3-DE50-485D-802F-027E677AA3CA}" name="สถานะ" dataDxfId="45">
      <calculatedColumnFormula>IF(TODAY()&gt;G2, "ยังใช้ได้", "หมดอายุ")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F32D38BF-0093-440B-8DCF-E44841486E3B}" name="Table6" displayName="Table6" ref="A1:H2" totalsRowShown="0" headerRowDxfId="44" headerRowBorderDxfId="43" tableBorderDxfId="42">
  <autoFilter ref="A1:H2" xr:uid="{3B75E733-0893-49D8-A8F6-7E1D84B67C54}"/>
  <tableColumns count="8">
    <tableColumn id="1" xr3:uid="{83974B61-833F-4495-9168-31B8FB970658}" name="คงเหลือ" dataDxfId="41">
      <calculatedColumnFormula>IF(TODAY()&gt;F2, "0", "0")</calculatedColumnFormula>
    </tableColumn>
    <tableColumn id="2" xr3:uid="{F40857DA-9A52-470F-8BC2-9C2E5CF80BAE}" name="ลำดับ" dataDxfId="40"/>
    <tableColumn id="3" xr3:uid="{B1F428FC-2D62-42EB-AC72-295099E481CA}" name="รายการ" dataDxfId="39"/>
    <tableColumn id="4" xr3:uid="{64068550-F4ED-4EE2-83FB-E5C509FB89C3}" name="ขวดที่/ปี" dataDxfId="38"/>
    <tableColumn id="5" xr3:uid="{89E2FC3C-3B4F-4E38-80F4-8C3EF2848D5F}" name="Lot no." dataDxfId="37"/>
    <tableColumn id="6" xr3:uid="{4E73AB3C-ED0C-4BF6-B1D0-BE23A5A4EDDA}" name="วันที่เปิด" dataDxfId="36"/>
    <tableColumn id="7" xr3:uid="{8CBFB873-01C8-4E28-95D9-E935ACCA1AE4}" name="วันหมดอายุ" dataDxfId="35"/>
    <tableColumn id="8" xr3:uid="{5BB7DD40-A4CA-4C3D-9C5F-B2A415B470DD}" name="สถานะ" dataDxfId="34">
      <calculatedColumnFormula>IF(TODAY()&gt;G2, "ยังใช้ได้", "หมดอายุ")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24A7D02-2F4C-4A91-9FE0-D0B21FF6AEAA}" name="Table5" displayName="Table5" ref="A1:T32" totalsRowShown="0" headerRowDxfId="24" dataDxfId="22" headerRowBorderDxfId="23" tableBorderDxfId="21" totalsRowBorderDxfId="20">
  <autoFilter ref="A1:T32" xr:uid="{7CEE531A-90DB-407A-A06A-9FEB07222CFA}"/>
  <tableColumns count="20">
    <tableColumn id="1" xr3:uid="{55E327EE-D194-4EA8-BC2D-9D89434B27EF}" name="ลำดับ" dataDxfId="19"/>
    <tableColumn id="2" xr3:uid="{09D1347F-A25C-4A33-8EE5-C1EDB4137327}" name="รายการสารมาตรฐาน" dataDxfId="18"/>
    <tableColumn id="3" xr3:uid="{C78C1FBE-227B-4E99-87CD-BBFAB0930A78}" name="สูตรโมเลกุล" dataDxfId="17"/>
    <tableColumn id="4" xr3:uid="{436674AC-DF7F-4BCF-B98A-84B9EC0F070E}" name="Grade" dataDxfId="16"/>
    <tableColumn id="5" xr3:uid="{FA271FFC-C7BE-4DE0-BBC4-7B6C079E227F}" name="Purity" dataDxfId="15"/>
    <tableColumn id="6" xr3:uid="{C4A9EC5C-8F5E-4978-8F4F-056163B81157}" name="CAS no." dataDxfId="14"/>
    <tableColumn id="7" xr3:uid="{CFE5F5FB-2293-4C65-9428-89EB2C92297F}" name="ขวดที่/ปี" dataDxfId="13"/>
    <tableColumn id="8" xr3:uid="{4C569159-6E15-4784-BE81-91848F796D76}" name="Lot no." dataDxfId="12"/>
    <tableColumn id="9" xr3:uid="{1DEFC773-FCB5-4DA7-B1BC-08DFB0DD815B}" name="บริษัท" dataDxfId="11"/>
    <tableColumn id="10" xr3:uid="{04B8B1E8-B59B-4DF2-9848-08CE48204A5D}" name="ขนาด" dataDxfId="10"/>
    <tableColumn id="11" xr3:uid="{F1F212EA-4F86-40E7-9407-3B7D70FC8B9D}" name="สภาวะที่เก็บ" dataDxfId="9"/>
    <tableColumn id="12" xr3:uid="{A0955943-A7BD-4D24-8003-183A69376C57}" name="วันที่รับ" dataDxfId="8"/>
    <tableColumn id="13" xr3:uid="{0F79BF19-99F2-4437-898E-84912D03418B}" name="วันที่เปิด" dataDxfId="7"/>
    <tableColumn id="14" xr3:uid="{FCB0B5A2-7ABE-470B-BE0C-06EB4B2DB80F}" name="วันหมดอายุ" dataDxfId="6">
      <calculatedColumnFormula>IF(M2="", "4 ปี หลังจากเปิดใช้", M2+(365*4)+1)</calculatedColumnFormula>
    </tableColumn>
    <tableColumn id="15" xr3:uid="{3CC97C97-AF22-436F-854D-4F0EA7C34B4F}" name="สถานะ" dataDxfId="5">
      <calculatedColumnFormula>IF(TODAY()&gt;N2, "หมดอายุ", "ยังใช้ได้")</calculatedColumnFormula>
    </tableColumn>
    <tableColumn id="16" xr3:uid="{CAD1D1A0-4FE6-40F9-A563-D04154EFDFFD}" name="ประเภทของสาร" dataDxfId="4"/>
    <tableColumn id="17" xr3:uid="{44730DCC-5DC0-4992-8C09-A79BEC5BDC0A}" name="COA" dataDxfId="3" dataCellStyle="Hyperlink"/>
    <tableColumn id="18" xr3:uid="{EEC9DF44-CAB6-4A12-8419-9BF197DB6B8F}" name="รูป" dataDxfId="2"/>
    <tableColumn id="19" xr3:uid="{8E712915-8FD5-4518-98EE-EAEFEEF03A22}" name="รูป2" dataDxfId="1"/>
    <tableColumn id="20" xr3:uid="{436020D9-A3DF-485B-9C5B-EAFCACA579CB}" name="รูป3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Pic%20Solid%20Chemical\EDTA%20disodium%20salt%20dihydrate%2018%2003%200080%20(1).jpg" TargetMode="External"/><Relationship Id="rId18" Type="http://schemas.openxmlformats.org/officeDocument/2006/relationships/hyperlink" Target="Pic%20Solid%20Chemical\EDTA%20disodium%20magnesium%20salt%20hydrate%20A0371746%20(3).jpg" TargetMode="External"/><Relationship Id="rId26" Type="http://schemas.openxmlformats.org/officeDocument/2006/relationships/hyperlink" Target="Pic%20Solid%20Chemical\Magnesium%20sulfate%20heptahydrate%2016%2009%200414%20(2).jpg" TargetMode="External"/><Relationship Id="rId39" Type="http://schemas.openxmlformats.org/officeDocument/2006/relationships/hyperlink" Target="Pic%20Solid%20Chemical\Potassium%20hexacyanoferrate%20trihydrate%20193717-0923%20(3).jpg" TargetMode="External"/><Relationship Id="rId21" Type="http://schemas.openxmlformats.org/officeDocument/2006/relationships/hyperlink" Target="Pic%20Solid%20Chemical\Eriochrome%20black%20T%2016%2010%200168%20(3).jpg" TargetMode="External"/><Relationship Id="rId34" Type="http://schemas.openxmlformats.org/officeDocument/2006/relationships/hyperlink" Target="Pic%20Solid%20Chemical\Lithium%20hydroxia%20monohydrate%20L005OE1%20(1).jpg" TargetMode="External"/><Relationship Id="rId42" Type="http://schemas.openxmlformats.org/officeDocument/2006/relationships/hyperlink" Target="Pic%20Solid%20Chemical\Sodium%20chloride%200B036110B%20(3).jpg" TargetMode="External"/><Relationship Id="rId47" Type="http://schemas.openxmlformats.org/officeDocument/2006/relationships/hyperlink" Target="Pic%20Solid%20Chemical\Zinc%20acetate%20dihydrate%20182905-0722%20(2).jpg" TargetMode="External"/><Relationship Id="rId7" Type="http://schemas.openxmlformats.org/officeDocument/2006/relationships/hyperlink" Target="Pic%20Solid%20Chemical\Boric%20acid%2019%2011%200216%20(1).jpg" TargetMode="External"/><Relationship Id="rId2" Type="http://schemas.openxmlformats.org/officeDocument/2006/relationships/hyperlink" Target="Pic%20Solid%20Chemical\Ammonium%20acetate%2019%2002%200400%20(3).jpg" TargetMode="External"/><Relationship Id="rId16" Type="http://schemas.openxmlformats.org/officeDocument/2006/relationships/hyperlink" Target="Pic%20Solid%20Chemical\EDTA%20disodium%20magnesium%20salt%20hydrate%20A0371746%20(1).jpg" TargetMode="External"/><Relationship Id="rId29" Type="http://schemas.openxmlformats.org/officeDocument/2006/relationships/hyperlink" Target="Pic%20Solid%20Chemical\Sodium%20chloride%2020%2001%200355%20(2).jpg" TargetMode="External"/><Relationship Id="rId11" Type="http://schemas.openxmlformats.org/officeDocument/2006/relationships/hyperlink" Target="Pic%20Solid%20Chemical\Boric%20acid%2019%2011%200216%20(2).jpg" TargetMode="External"/><Relationship Id="rId24" Type="http://schemas.openxmlformats.org/officeDocument/2006/relationships/hyperlink" Target="Pic%20Solid%20Chemical\Eriochrome%20black%20T%20182800-0722%20(3).jpg" TargetMode="External"/><Relationship Id="rId32" Type="http://schemas.openxmlformats.org/officeDocument/2006/relationships/hyperlink" Target="Pic%20Solid%20Chemical\Sodium%20hydroxide%2020%2001%200451%20(2).jpg" TargetMode="External"/><Relationship Id="rId37" Type="http://schemas.openxmlformats.org/officeDocument/2006/relationships/hyperlink" Target="Pic%20Solid%20Chemical\Potassium%20hexacyanoferrate%20trihydrate%20193717-0923%20(1).jpg" TargetMode="External"/><Relationship Id="rId40" Type="http://schemas.openxmlformats.org/officeDocument/2006/relationships/hyperlink" Target="Pic%20Solid%20Chemical\Sodium%20chloride%200B036110B%20(1).jpg" TargetMode="External"/><Relationship Id="rId45" Type="http://schemas.openxmlformats.org/officeDocument/2006/relationships/hyperlink" Target="Pic%20Solid%20Chemical\Sodium%20hydroxide%20anhydrous%207B100937C%20(3).jpg" TargetMode="External"/><Relationship Id="rId5" Type="http://schemas.openxmlformats.org/officeDocument/2006/relationships/hyperlink" Target="Pic%20Solid%20Chemical\Ammonium%20chloride%2016%2011%200489%20(1).jpg" TargetMode="External"/><Relationship Id="rId15" Type="http://schemas.openxmlformats.org/officeDocument/2006/relationships/hyperlink" Target="Pic%20Solid%20Chemical\EDTA%20disodium%20salt%20dihydrate%2018%2003%200080%20(3).jpg" TargetMode="External"/><Relationship Id="rId23" Type="http://schemas.openxmlformats.org/officeDocument/2006/relationships/hyperlink" Target="Pic%20Solid%20Chemical\Eriochrome%20black%20T%20182800-0722%20(2).jpg" TargetMode="External"/><Relationship Id="rId28" Type="http://schemas.openxmlformats.org/officeDocument/2006/relationships/hyperlink" Target="Pic%20Solid%20Chemical\Sodium%20chloride%2020%2001%200355%20(1).jpg" TargetMode="External"/><Relationship Id="rId36" Type="http://schemas.openxmlformats.org/officeDocument/2006/relationships/hyperlink" Target="Pic%20Solid%20Chemical\Lithium%20hydroxia%20monohydrate%20L005OE1%20(3).jpg" TargetMode="External"/><Relationship Id="rId49" Type="http://schemas.openxmlformats.org/officeDocument/2006/relationships/table" Target="../tables/table1.xml"/><Relationship Id="rId10" Type="http://schemas.openxmlformats.org/officeDocument/2006/relationships/hyperlink" Target="Pic%20Solid%20Chemical\Calcium%20carbonate%201905202737%20(1).jpg" TargetMode="External"/><Relationship Id="rId19" Type="http://schemas.openxmlformats.org/officeDocument/2006/relationships/hyperlink" Target="Pic%20Solid%20Chemical\Eriochrome%20black%20T%2016%2010%200168%20(1).jpg" TargetMode="External"/><Relationship Id="rId31" Type="http://schemas.openxmlformats.org/officeDocument/2006/relationships/hyperlink" Target="Pic%20Solid%20Chemical\Sodium%20hydroxide%2020%2001%200451%20(1).jpg" TargetMode="External"/><Relationship Id="rId44" Type="http://schemas.openxmlformats.org/officeDocument/2006/relationships/hyperlink" Target="Pic%20Solid%20Chemical\Sodium%20hydroxide%20anhydrous%207B100937C%20(2).jpg" TargetMode="External"/><Relationship Id="rId4" Type="http://schemas.openxmlformats.org/officeDocument/2006/relationships/hyperlink" Target="Pic%20Solid%20Chemical\Ammonium%20chloride%2016%2011%200489%20(3).jpg" TargetMode="External"/><Relationship Id="rId9" Type="http://schemas.openxmlformats.org/officeDocument/2006/relationships/hyperlink" Target="Pic%20Solid%20Chemical\Boric%20acid%2019%2011%200216%20(3).jpg" TargetMode="External"/><Relationship Id="rId14" Type="http://schemas.openxmlformats.org/officeDocument/2006/relationships/hyperlink" Target="Pic%20Solid%20Chemical\EDTA%20disodium%20salt%20dihydrate%2018%2003%200080%20(2).jpg" TargetMode="External"/><Relationship Id="rId22" Type="http://schemas.openxmlformats.org/officeDocument/2006/relationships/hyperlink" Target="Pic%20Solid%20Chemical\Eriochrome%20black%20T%20182800-0722%20(1).jpg" TargetMode="External"/><Relationship Id="rId27" Type="http://schemas.openxmlformats.org/officeDocument/2006/relationships/hyperlink" Target="Pic%20Solid%20Chemical\Magnesium%20sulfate%20heptahydrate%2016%2009%200414%20(3).jpg" TargetMode="External"/><Relationship Id="rId30" Type="http://schemas.openxmlformats.org/officeDocument/2006/relationships/hyperlink" Target="Pic%20Solid%20Chemical\Sodium%20chloride%2020%2001%200355%20(3).jpg" TargetMode="External"/><Relationship Id="rId35" Type="http://schemas.openxmlformats.org/officeDocument/2006/relationships/hyperlink" Target="Pic%20Solid%20Chemical\Lithium%20hydroxia%20monohydrate%20L005OE1%20(2).jpg" TargetMode="External"/><Relationship Id="rId43" Type="http://schemas.openxmlformats.org/officeDocument/2006/relationships/hyperlink" Target="Pic%20Solid%20Chemical\Sodium%20hydroxide%20anhydrous%207B100937C%20(1).jpg" TargetMode="External"/><Relationship Id="rId48" Type="http://schemas.openxmlformats.org/officeDocument/2006/relationships/hyperlink" Target="Pic%20Solid%20Chemical\Zinc%20acetate%20dihydrate%20182905-0722%20(3).jpg" TargetMode="External"/><Relationship Id="rId8" Type="http://schemas.openxmlformats.org/officeDocument/2006/relationships/hyperlink" Target="Pic%20Solid%20Chemical\Boric%20acid%2019%2011%200216%20(2).jpg" TargetMode="External"/><Relationship Id="rId3" Type="http://schemas.openxmlformats.org/officeDocument/2006/relationships/hyperlink" Target="Pic%20Solid%20Chemical\Ammonium%20chloride%2016%2011%200489%20(2).jpg" TargetMode="External"/><Relationship Id="rId12" Type="http://schemas.openxmlformats.org/officeDocument/2006/relationships/hyperlink" Target="Pic%20Solid%20Chemical\Calcium%20carbonate%201905202737%20(3).jpg" TargetMode="External"/><Relationship Id="rId17" Type="http://schemas.openxmlformats.org/officeDocument/2006/relationships/hyperlink" Target="Pic%20Solid%20Chemical\EDTA%20disodium%20magnesium%20salt%20hydrate%20A0371746%20(2).jpg" TargetMode="External"/><Relationship Id="rId25" Type="http://schemas.openxmlformats.org/officeDocument/2006/relationships/hyperlink" Target="Pic%20Solid%20Chemical\Magnesium%20sulfate%20heptahydrate%2016%2009%200414%20(1).jpg" TargetMode="External"/><Relationship Id="rId33" Type="http://schemas.openxmlformats.org/officeDocument/2006/relationships/hyperlink" Target="Pic%20Solid%20Chemical\Sodium%20hydroxide%2020%2001%200451%20(3).jpg" TargetMode="External"/><Relationship Id="rId38" Type="http://schemas.openxmlformats.org/officeDocument/2006/relationships/hyperlink" Target="Pic%20Solid%20Chemical\Potassium%20hexacyanoferrate%20trihydrate%20193717-0923%20(2).jpg" TargetMode="External"/><Relationship Id="rId46" Type="http://schemas.openxmlformats.org/officeDocument/2006/relationships/hyperlink" Target="Pic%20Solid%20Chemical\Zinc%20acetate%20dihydrate%20182905-0722%20(1).jpg" TargetMode="External"/><Relationship Id="rId20" Type="http://schemas.openxmlformats.org/officeDocument/2006/relationships/hyperlink" Target="Pic%20Solid%20Chemical\Eriochrome%20black%20T%2016%2010%200168%20(2).jpg" TargetMode="External"/><Relationship Id="rId41" Type="http://schemas.openxmlformats.org/officeDocument/2006/relationships/hyperlink" Target="Pic%20Solid%20Chemical\Sodium%20chloride%200B036110B%20(2).jpg" TargetMode="External"/><Relationship Id="rId1" Type="http://schemas.openxmlformats.org/officeDocument/2006/relationships/hyperlink" Target="Pic%20Solid%20Chemical\Ammonium%20acetate%2019%2002%200400%20(2).jpg" TargetMode="External"/><Relationship Id="rId6" Type="http://schemas.openxmlformats.org/officeDocument/2006/relationships/hyperlink" Target="Pic%20Solid%20Chemical\Ammonium%20acetate%2019%2002%200400%20(1).jpg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917B-0E74-4E40-92CF-9724325515C3}">
  <sheetPr codeName="Sheet1"/>
  <dimension ref="G28"/>
  <sheetViews>
    <sheetView workbookViewId="0">
      <selection activeCell="F29" sqref="F29"/>
    </sheetView>
  </sheetViews>
  <sheetFormatPr defaultRowHeight="15"/>
  <sheetData>
    <row r="28" spans="7:7">
      <c r="G28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1741F-1CE8-47D5-BAC8-8B369ADC1361}">
  <sheetPr codeName="Sheet4"/>
  <dimension ref="A1:T46"/>
  <sheetViews>
    <sheetView workbookViewId="0">
      <selection sqref="A1:Q1048576"/>
    </sheetView>
  </sheetViews>
  <sheetFormatPr defaultRowHeight="15"/>
  <cols>
    <col min="2" max="2" width="57.42578125" bestFit="1" customWidth="1"/>
    <col min="3" max="3" width="15.7109375" bestFit="1" customWidth="1"/>
    <col min="12" max="12" width="10.85546875" bestFit="1" customWidth="1"/>
  </cols>
  <sheetData>
    <row r="1" spans="1:20" ht="44.25" customHeight="1">
      <c r="A1" s="10" t="s">
        <v>1</v>
      </c>
      <c r="B1" s="11" t="s">
        <v>103</v>
      </c>
      <c r="C1" s="11" t="s">
        <v>3</v>
      </c>
      <c r="D1" s="11" t="s">
        <v>4</v>
      </c>
      <c r="E1" s="11" t="s">
        <v>5</v>
      </c>
      <c r="F1" s="12" t="s">
        <v>6</v>
      </c>
      <c r="G1" s="12" t="s">
        <v>7</v>
      </c>
      <c r="H1" s="11" t="s">
        <v>8</v>
      </c>
      <c r="I1" s="11" t="s">
        <v>9</v>
      </c>
      <c r="J1" s="13" t="s">
        <v>10</v>
      </c>
      <c r="K1" s="13" t="s">
        <v>104</v>
      </c>
      <c r="L1" s="14" t="s">
        <v>12</v>
      </c>
      <c r="M1" s="14" t="s">
        <v>13</v>
      </c>
      <c r="N1" s="11" t="s">
        <v>14</v>
      </c>
      <c r="O1" s="11" t="s">
        <v>15</v>
      </c>
      <c r="P1" s="11" t="s">
        <v>16</v>
      </c>
      <c r="Q1" s="11" t="s">
        <v>17</v>
      </c>
      <c r="R1" s="11" t="s">
        <v>18</v>
      </c>
      <c r="S1" s="11" t="s">
        <v>19</v>
      </c>
      <c r="T1" s="11" t="s">
        <v>20</v>
      </c>
    </row>
    <row r="2" spans="1:20" ht="21.75">
      <c r="A2" s="15">
        <v>1</v>
      </c>
      <c r="B2" s="16" t="s">
        <v>105</v>
      </c>
      <c r="C2" s="15" t="s">
        <v>106</v>
      </c>
      <c r="D2" s="15" t="s">
        <v>46</v>
      </c>
      <c r="E2" s="17">
        <v>98.9</v>
      </c>
      <c r="F2" s="18" t="s">
        <v>107</v>
      </c>
      <c r="G2" s="18" t="s">
        <v>24</v>
      </c>
      <c r="H2" s="15" t="s">
        <v>108</v>
      </c>
      <c r="I2" s="15" t="s">
        <v>109</v>
      </c>
      <c r="J2" s="15" t="s">
        <v>76</v>
      </c>
      <c r="K2" s="15"/>
      <c r="L2" s="19">
        <v>43949</v>
      </c>
      <c r="M2" s="20"/>
      <c r="N2" s="8">
        <v>45350</v>
      </c>
      <c r="O2" s="15" t="str">
        <f t="shared" ref="O2:O46" ca="1" si="0">IF(TODAY()&gt;N2, "หมดอายุ", "ยังใช้ได้")</f>
        <v>ยังใช้ได้</v>
      </c>
      <c r="P2" s="15"/>
      <c r="Q2" s="15"/>
      <c r="R2" s="21">
        <v>1</v>
      </c>
      <c r="S2" s="21">
        <v>2</v>
      </c>
      <c r="T2" s="21">
        <v>3</v>
      </c>
    </row>
    <row r="3" spans="1:20" ht="21.75">
      <c r="A3" s="15">
        <v>2</v>
      </c>
      <c r="B3" s="16" t="s">
        <v>110</v>
      </c>
      <c r="C3" s="15" t="s">
        <v>111</v>
      </c>
      <c r="D3" s="15" t="s">
        <v>46</v>
      </c>
      <c r="E3" s="17">
        <v>99.8</v>
      </c>
      <c r="F3" s="18" t="s">
        <v>112</v>
      </c>
      <c r="G3" s="18" t="s">
        <v>24</v>
      </c>
      <c r="H3" s="15" t="s">
        <v>113</v>
      </c>
      <c r="I3" s="15" t="s">
        <v>109</v>
      </c>
      <c r="J3" s="15" t="s">
        <v>76</v>
      </c>
      <c r="K3" s="15"/>
      <c r="L3" s="19">
        <v>43949</v>
      </c>
      <c r="M3" s="20"/>
      <c r="N3" s="9">
        <v>44530</v>
      </c>
      <c r="O3" s="15" t="str">
        <f t="shared" ca="1" si="0"/>
        <v>ยังใช้ได้</v>
      </c>
      <c r="P3" s="15"/>
      <c r="Q3" s="15"/>
      <c r="R3" s="21">
        <v>1</v>
      </c>
      <c r="S3" s="21">
        <v>2</v>
      </c>
      <c r="T3" s="21">
        <v>3</v>
      </c>
    </row>
    <row r="4" spans="1:20" ht="21.75">
      <c r="A4" s="15">
        <v>3</v>
      </c>
      <c r="B4" s="16" t="s">
        <v>114</v>
      </c>
      <c r="C4" s="15" t="s">
        <v>115</v>
      </c>
      <c r="D4" s="15" t="s">
        <v>46</v>
      </c>
      <c r="E4" s="22">
        <v>99.95</v>
      </c>
      <c r="F4" s="18" t="s">
        <v>31</v>
      </c>
      <c r="G4" s="18" t="s">
        <v>24</v>
      </c>
      <c r="H4" s="15" t="s">
        <v>116</v>
      </c>
      <c r="I4" s="15" t="s">
        <v>117</v>
      </c>
      <c r="J4" s="15" t="s">
        <v>54</v>
      </c>
      <c r="K4" s="15"/>
      <c r="L4" s="19">
        <v>43983</v>
      </c>
      <c r="M4" s="20"/>
      <c r="N4" s="19">
        <v>45565</v>
      </c>
      <c r="O4" s="15" t="str">
        <f t="shared" ca="1" si="0"/>
        <v>ยังใช้ได้</v>
      </c>
      <c r="P4" s="15"/>
      <c r="Q4" s="15"/>
      <c r="R4" s="21"/>
      <c r="S4" s="21"/>
      <c r="T4" s="21"/>
    </row>
    <row r="5" spans="1:20" ht="21.75">
      <c r="A5" s="15">
        <v>4</v>
      </c>
      <c r="B5" s="16" t="s">
        <v>118</v>
      </c>
      <c r="C5" s="15" t="s">
        <v>119</v>
      </c>
      <c r="D5" s="15" t="s">
        <v>46</v>
      </c>
      <c r="E5" s="17">
        <v>99.9</v>
      </c>
      <c r="F5" s="18" t="s">
        <v>120</v>
      </c>
      <c r="G5" s="18" t="s">
        <v>24</v>
      </c>
      <c r="H5" s="15" t="s">
        <v>121</v>
      </c>
      <c r="I5" s="15" t="s">
        <v>109</v>
      </c>
      <c r="J5" s="15" t="s">
        <v>76</v>
      </c>
      <c r="K5" s="15"/>
      <c r="L5" s="19">
        <v>43949</v>
      </c>
      <c r="M5" s="20"/>
      <c r="N5" s="9">
        <v>45626</v>
      </c>
      <c r="O5" s="15" t="str">
        <f t="shared" ca="1" si="0"/>
        <v>ยังใช้ได้</v>
      </c>
      <c r="P5" s="15"/>
      <c r="Q5" s="15"/>
      <c r="R5" s="23">
        <v>1</v>
      </c>
      <c r="S5" s="23">
        <v>2</v>
      </c>
      <c r="T5" s="23">
        <v>3</v>
      </c>
    </row>
    <row r="6" spans="1:20" ht="21.75">
      <c r="A6" s="15">
        <v>5</v>
      </c>
      <c r="B6" s="16" t="s">
        <v>118</v>
      </c>
      <c r="C6" s="15" t="s">
        <v>119</v>
      </c>
      <c r="D6" s="15" t="s">
        <v>46</v>
      </c>
      <c r="E6" s="22">
        <v>99.87</v>
      </c>
      <c r="F6" s="18" t="s">
        <v>120</v>
      </c>
      <c r="G6" s="18" t="s">
        <v>36</v>
      </c>
      <c r="H6" s="15" t="s">
        <v>122</v>
      </c>
      <c r="I6" s="15" t="s">
        <v>123</v>
      </c>
      <c r="J6" s="15" t="s">
        <v>54</v>
      </c>
      <c r="K6" s="15"/>
      <c r="L6" s="19">
        <v>43983</v>
      </c>
      <c r="M6" s="20"/>
      <c r="N6" s="19">
        <v>45291</v>
      </c>
      <c r="O6" s="15" t="str">
        <f t="shared" ca="1" si="0"/>
        <v>ยังใช้ได้</v>
      </c>
      <c r="P6" s="15"/>
      <c r="Q6" s="15"/>
      <c r="R6" s="23"/>
      <c r="S6" s="23"/>
      <c r="T6" s="23"/>
    </row>
    <row r="7" spans="1:20" ht="21.75">
      <c r="A7" s="15">
        <v>6</v>
      </c>
      <c r="B7" s="16" t="s">
        <v>124</v>
      </c>
      <c r="C7" s="15" t="s">
        <v>125</v>
      </c>
      <c r="D7" s="15"/>
      <c r="E7" s="22"/>
      <c r="F7" s="18" t="s">
        <v>126</v>
      </c>
      <c r="G7" s="18" t="s">
        <v>24</v>
      </c>
      <c r="H7" s="15" t="s">
        <v>127</v>
      </c>
      <c r="I7" s="15" t="s">
        <v>123</v>
      </c>
      <c r="J7" s="15" t="s">
        <v>61</v>
      </c>
      <c r="K7" s="15"/>
      <c r="L7" s="19">
        <v>43983</v>
      </c>
      <c r="M7" s="20"/>
      <c r="N7" s="19">
        <v>44926</v>
      </c>
      <c r="O7" s="15" t="str">
        <f t="shared" ca="1" si="0"/>
        <v>ยังใช้ได้</v>
      </c>
      <c r="P7" s="15"/>
      <c r="Q7" s="15"/>
      <c r="R7" s="23"/>
      <c r="S7" s="23"/>
      <c r="T7" s="23"/>
    </row>
    <row r="8" spans="1:20" ht="21.75">
      <c r="A8" s="15">
        <v>7</v>
      </c>
      <c r="B8" s="16" t="s">
        <v>128</v>
      </c>
      <c r="C8" s="15" t="s">
        <v>129</v>
      </c>
      <c r="D8" s="15" t="s">
        <v>130</v>
      </c>
      <c r="E8" s="17">
        <v>100.2</v>
      </c>
      <c r="F8" s="18" t="s">
        <v>131</v>
      </c>
      <c r="G8" s="18" t="s">
        <v>132</v>
      </c>
      <c r="H8" s="15">
        <v>1905202737</v>
      </c>
      <c r="I8" s="15" t="s">
        <v>133</v>
      </c>
      <c r="J8" s="15" t="s">
        <v>76</v>
      </c>
      <c r="K8" s="15"/>
      <c r="L8" s="19">
        <v>43762</v>
      </c>
      <c r="M8" s="20"/>
      <c r="N8" s="9">
        <v>45443</v>
      </c>
      <c r="O8" s="15" t="str">
        <f t="shared" ca="1" si="0"/>
        <v>ยังใช้ได้</v>
      </c>
      <c r="P8" s="15"/>
      <c r="Q8" s="15"/>
      <c r="R8" s="23">
        <v>1</v>
      </c>
      <c r="S8" s="23">
        <v>2</v>
      </c>
      <c r="T8" s="23">
        <v>3</v>
      </c>
    </row>
    <row r="9" spans="1:20" ht="21.75">
      <c r="A9" s="15">
        <v>8</v>
      </c>
      <c r="B9" s="16" t="s">
        <v>134</v>
      </c>
      <c r="C9" s="15"/>
      <c r="D9" s="15" t="s">
        <v>46</v>
      </c>
      <c r="E9" s="17"/>
      <c r="F9" s="18" t="s">
        <v>135</v>
      </c>
      <c r="G9" s="18" t="s">
        <v>132</v>
      </c>
      <c r="H9" s="15" t="s">
        <v>136</v>
      </c>
      <c r="I9" s="15" t="s">
        <v>109</v>
      </c>
      <c r="J9" s="15" t="s">
        <v>34</v>
      </c>
      <c r="K9" s="15"/>
      <c r="L9" s="19">
        <v>43762</v>
      </c>
      <c r="M9" s="20"/>
      <c r="N9" s="9">
        <v>44500</v>
      </c>
      <c r="O9" s="15" t="str">
        <f ca="1">IF(TODAY()&gt;N9, "หมดอายุ", "ยังใช้ได้")</f>
        <v>ยังใช้ได้</v>
      </c>
      <c r="P9" s="15"/>
      <c r="Q9" s="15"/>
      <c r="R9" s="23">
        <v>1</v>
      </c>
      <c r="S9" s="23">
        <v>2</v>
      </c>
      <c r="T9" s="23">
        <v>3</v>
      </c>
    </row>
    <row r="10" spans="1:20" ht="21.75">
      <c r="A10" s="15">
        <v>9</v>
      </c>
      <c r="B10" s="16" t="s">
        <v>134</v>
      </c>
      <c r="C10" s="15"/>
      <c r="D10" s="15" t="s">
        <v>46</v>
      </c>
      <c r="E10" s="17"/>
      <c r="F10" s="18" t="s">
        <v>135</v>
      </c>
      <c r="G10" s="18" t="s">
        <v>137</v>
      </c>
      <c r="H10" s="15" t="s">
        <v>138</v>
      </c>
      <c r="I10" s="15" t="s">
        <v>123</v>
      </c>
      <c r="J10" s="15" t="s">
        <v>34</v>
      </c>
      <c r="K10" s="15"/>
      <c r="L10" s="19">
        <v>43614</v>
      </c>
      <c r="M10" s="20"/>
      <c r="N10" s="9">
        <v>44773</v>
      </c>
      <c r="O10" s="15" t="str">
        <f t="shared" ca="1" si="0"/>
        <v>ยังใช้ได้</v>
      </c>
      <c r="P10" s="15"/>
      <c r="Q10" s="15"/>
      <c r="R10" s="23">
        <v>1</v>
      </c>
      <c r="S10" s="23">
        <v>2</v>
      </c>
      <c r="T10" s="23">
        <v>3</v>
      </c>
    </row>
    <row r="11" spans="1:20" ht="65.25">
      <c r="A11" s="15">
        <v>10</v>
      </c>
      <c r="B11" s="16" t="s">
        <v>139</v>
      </c>
      <c r="C11" s="15"/>
      <c r="D11" s="15"/>
      <c r="E11" s="17"/>
      <c r="F11" s="18" t="s">
        <v>140</v>
      </c>
      <c r="G11" s="18" t="s">
        <v>132</v>
      </c>
      <c r="H11" s="15" t="s">
        <v>141</v>
      </c>
      <c r="I11" s="15" t="s">
        <v>142</v>
      </c>
      <c r="J11" s="15" t="s">
        <v>50</v>
      </c>
      <c r="K11" s="15"/>
      <c r="L11" s="19">
        <v>43283</v>
      </c>
      <c r="M11" s="20"/>
      <c r="N11" s="19" t="str">
        <f>IF(M11="", "4 ปี หลังจากเปิดใช้", M11+(365*4)+1)</f>
        <v>4 ปี หลังจากเปิดใช้</v>
      </c>
      <c r="O11" s="15" t="str">
        <f t="shared" ca="1" si="0"/>
        <v>ยังใช้ได้</v>
      </c>
      <c r="P11" s="15"/>
      <c r="Q11" s="15"/>
      <c r="R11" s="23">
        <v>1</v>
      </c>
      <c r="S11" s="23">
        <v>2</v>
      </c>
      <c r="T11" s="23">
        <v>3</v>
      </c>
    </row>
    <row r="12" spans="1:20" ht="21.75">
      <c r="A12" s="15">
        <v>11</v>
      </c>
      <c r="B12" s="16" t="s">
        <v>143</v>
      </c>
      <c r="C12" s="15"/>
      <c r="D12" s="15" t="s">
        <v>46</v>
      </c>
      <c r="E12" s="17">
        <v>99.8</v>
      </c>
      <c r="F12" s="18" t="s">
        <v>144</v>
      </c>
      <c r="G12" s="18" t="s">
        <v>132</v>
      </c>
      <c r="H12" s="15" t="s">
        <v>145</v>
      </c>
      <c r="I12" s="15" t="s">
        <v>109</v>
      </c>
      <c r="J12" s="15" t="s">
        <v>76</v>
      </c>
      <c r="K12" s="15"/>
      <c r="L12" s="19">
        <v>43762</v>
      </c>
      <c r="M12" s="20"/>
      <c r="N12" s="9">
        <v>45016</v>
      </c>
      <c r="O12" s="15" t="str">
        <f t="shared" ca="1" si="0"/>
        <v>ยังใช้ได้</v>
      </c>
      <c r="P12" s="15"/>
      <c r="Q12" s="15"/>
      <c r="R12" s="23">
        <v>1</v>
      </c>
      <c r="S12" s="23">
        <v>2</v>
      </c>
      <c r="T12" s="23">
        <v>3</v>
      </c>
    </row>
    <row r="13" spans="1:20" ht="65.25">
      <c r="A13" s="15">
        <v>12</v>
      </c>
      <c r="B13" s="16" t="s">
        <v>146</v>
      </c>
      <c r="C13" s="15" t="s">
        <v>147</v>
      </c>
      <c r="D13" s="15" t="s">
        <v>148</v>
      </c>
      <c r="E13" s="17">
        <v>98.8</v>
      </c>
      <c r="F13" s="18" t="s">
        <v>149</v>
      </c>
      <c r="G13" s="18" t="s">
        <v>24</v>
      </c>
      <c r="H13" s="15" t="s">
        <v>150</v>
      </c>
      <c r="I13" s="15" t="s">
        <v>151</v>
      </c>
      <c r="J13" s="15" t="s">
        <v>76</v>
      </c>
      <c r="K13" s="15"/>
      <c r="L13" s="19">
        <v>43966</v>
      </c>
      <c r="M13" s="19"/>
      <c r="N13" s="19" t="str">
        <f>IF(M13="", "4 ปี หลังจากเปิดใช้", M13+(365*4)+1)</f>
        <v>4 ปี หลังจากเปิดใช้</v>
      </c>
      <c r="O13" s="15" t="str">
        <f t="shared" ca="1" si="0"/>
        <v>ยังใช้ได้</v>
      </c>
      <c r="P13" s="15"/>
      <c r="Q13" s="15"/>
      <c r="R13" s="23">
        <v>1</v>
      </c>
      <c r="S13" s="23">
        <v>2</v>
      </c>
      <c r="T13" s="23">
        <v>3</v>
      </c>
    </row>
    <row r="14" spans="1:20" ht="21.75">
      <c r="A14" s="15">
        <v>13</v>
      </c>
      <c r="B14" s="16" t="s">
        <v>152</v>
      </c>
      <c r="C14" s="15" t="s">
        <v>153</v>
      </c>
      <c r="D14" s="15" t="s">
        <v>46</v>
      </c>
      <c r="E14" s="17">
        <v>99.9</v>
      </c>
      <c r="F14" s="18" t="s">
        <v>154</v>
      </c>
      <c r="G14" s="18" t="s">
        <v>24</v>
      </c>
      <c r="H14" s="15" t="s">
        <v>155</v>
      </c>
      <c r="I14" s="15" t="s">
        <v>109</v>
      </c>
      <c r="J14" s="15" t="s">
        <v>76</v>
      </c>
      <c r="K14" s="15"/>
      <c r="L14" s="19">
        <v>43949</v>
      </c>
      <c r="M14" s="20"/>
      <c r="N14" s="9">
        <v>44469</v>
      </c>
      <c r="O14" s="15" t="str">
        <f t="shared" ca="1" si="0"/>
        <v>ยังใช้ได้</v>
      </c>
      <c r="P14" s="15"/>
      <c r="Q14" s="15"/>
      <c r="R14" s="23">
        <v>1</v>
      </c>
      <c r="S14" s="23">
        <v>2</v>
      </c>
      <c r="T14" s="23">
        <v>3</v>
      </c>
    </row>
    <row r="15" spans="1:20" ht="21.75">
      <c r="A15" s="15">
        <v>14</v>
      </c>
      <c r="B15" s="16" t="s">
        <v>156</v>
      </c>
      <c r="C15" s="15"/>
      <c r="D15" s="15"/>
      <c r="E15" s="17"/>
      <c r="F15" s="18" t="s">
        <v>157</v>
      </c>
      <c r="G15" s="18" t="s">
        <v>24</v>
      </c>
      <c r="H15" s="15" t="s">
        <v>158</v>
      </c>
      <c r="I15" s="15" t="s">
        <v>117</v>
      </c>
      <c r="J15" s="15" t="s">
        <v>50</v>
      </c>
      <c r="K15" s="15"/>
      <c r="L15" s="19">
        <v>43983</v>
      </c>
      <c r="M15" s="20"/>
      <c r="N15" s="19">
        <v>45322</v>
      </c>
      <c r="O15" s="15" t="str">
        <f t="shared" ca="1" si="0"/>
        <v>ยังใช้ได้</v>
      </c>
      <c r="P15" s="15"/>
      <c r="Q15" s="15"/>
      <c r="R15" s="23"/>
      <c r="S15" s="23"/>
      <c r="T15" s="23"/>
    </row>
    <row r="16" spans="1:20" ht="21.75">
      <c r="A16" s="15">
        <v>15</v>
      </c>
      <c r="B16" s="16" t="s">
        <v>159</v>
      </c>
      <c r="C16" s="15"/>
      <c r="D16" s="15"/>
      <c r="E16" s="17"/>
      <c r="F16" s="18" t="s">
        <v>160</v>
      </c>
      <c r="G16" s="18" t="s">
        <v>24</v>
      </c>
      <c r="H16" s="15" t="s">
        <v>161</v>
      </c>
      <c r="I16" s="15" t="s">
        <v>123</v>
      </c>
      <c r="J16" s="15" t="s">
        <v>34</v>
      </c>
      <c r="K16" s="15"/>
      <c r="L16" s="19">
        <v>43983</v>
      </c>
      <c r="M16" s="20"/>
      <c r="N16" s="19">
        <v>45169</v>
      </c>
      <c r="O16" s="15" t="str">
        <f t="shared" ca="1" si="0"/>
        <v>ยังใช้ได้</v>
      </c>
      <c r="P16" s="15"/>
      <c r="Q16" s="15"/>
      <c r="R16" s="23"/>
      <c r="S16" s="23"/>
      <c r="T16" s="23"/>
    </row>
    <row r="17" spans="1:20" ht="21.75">
      <c r="A17" s="15">
        <v>16</v>
      </c>
      <c r="B17" s="16" t="s">
        <v>159</v>
      </c>
      <c r="C17" s="15"/>
      <c r="D17" s="15"/>
      <c r="E17" s="17"/>
      <c r="F17" s="18" t="s">
        <v>160</v>
      </c>
      <c r="G17" s="18" t="s">
        <v>36</v>
      </c>
      <c r="H17" s="15" t="s">
        <v>161</v>
      </c>
      <c r="I17" s="15" t="s">
        <v>123</v>
      </c>
      <c r="J17" s="15" t="s">
        <v>34</v>
      </c>
      <c r="K17" s="15"/>
      <c r="L17" s="19">
        <v>43983</v>
      </c>
      <c r="M17" s="20"/>
      <c r="N17" s="19">
        <v>45169</v>
      </c>
      <c r="O17" s="15" t="str">
        <f t="shared" ca="1" si="0"/>
        <v>ยังใช้ได้</v>
      </c>
      <c r="P17" s="15"/>
      <c r="Q17" s="15"/>
      <c r="R17" s="23"/>
      <c r="S17" s="23"/>
      <c r="T17" s="23"/>
    </row>
    <row r="18" spans="1:20" ht="21.75">
      <c r="A18" s="15">
        <v>17</v>
      </c>
      <c r="B18" s="16" t="s">
        <v>162</v>
      </c>
      <c r="C18" s="15"/>
      <c r="D18" s="15"/>
      <c r="E18" s="17"/>
      <c r="F18" s="18" t="s">
        <v>163</v>
      </c>
      <c r="G18" s="18" t="s">
        <v>24</v>
      </c>
      <c r="H18" s="15" t="s">
        <v>164</v>
      </c>
      <c r="I18" s="15" t="s">
        <v>117</v>
      </c>
      <c r="J18" s="15" t="s">
        <v>50</v>
      </c>
      <c r="K18" s="15"/>
      <c r="L18" s="19">
        <v>43983</v>
      </c>
      <c r="M18" s="20"/>
      <c r="N18" s="19">
        <v>45473</v>
      </c>
      <c r="O18" s="15" t="str">
        <f t="shared" ca="1" si="0"/>
        <v>ยังใช้ได้</v>
      </c>
      <c r="P18" s="15"/>
      <c r="Q18" s="15"/>
      <c r="R18" s="23"/>
      <c r="S18" s="23"/>
      <c r="T18" s="23"/>
    </row>
    <row r="19" spans="1:20" ht="21.75">
      <c r="A19" s="15">
        <v>18</v>
      </c>
      <c r="B19" s="16" t="s">
        <v>165</v>
      </c>
      <c r="C19" s="15"/>
      <c r="D19" s="15"/>
      <c r="E19" s="17"/>
      <c r="F19" s="18"/>
      <c r="G19" s="18"/>
      <c r="H19" s="15"/>
      <c r="I19" s="15"/>
      <c r="J19" s="15"/>
      <c r="K19" s="15"/>
      <c r="L19" s="19">
        <v>43944</v>
      </c>
      <c r="M19" s="20"/>
      <c r="N19" s="9" t="s">
        <v>166</v>
      </c>
      <c r="O19" s="15" t="str">
        <f t="shared" ca="1" si="0"/>
        <v>ยังใช้ได้</v>
      </c>
      <c r="P19" s="15"/>
      <c r="Q19" s="15"/>
      <c r="R19" s="23"/>
      <c r="S19" s="23"/>
      <c r="T19" s="23"/>
    </row>
    <row r="20" spans="1:20" ht="21.75">
      <c r="A20" s="15">
        <v>19</v>
      </c>
      <c r="B20" s="16" t="s">
        <v>167</v>
      </c>
      <c r="C20" s="15"/>
      <c r="D20" s="15" t="s">
        <v>46</v>
      </c>
      <c r="E20" s="17">
        <v>99.9</v>
      </c>
      <c r="F20" s="15" t="s">
        <v>168</v>
      </c>
      <c r="G20" s="18" t="s">
        <v>24</v>
      </c>
      <c r="H20" s="18" t="s">
        <v>169</v>
      </c>
      <c r="I20" s="15" t="s">
        <v>170</v>
      </c>
      <c r="J20" s="15" t="s">
        <v>76</v>
      </c>
      <c r="K20" s="15"/>
      <c r="L20" s="20">
        <v>44026</v>
      </c>
      <c r="M20" s="19"/>
      <c r="N20" s="24" t="str">
        <f>IF(M20="", "4 ปี หลังจากเปิดใช้", M20+(365*4)+1)</f>
        <v>4 ปี หลังจากเปิดใช้</v>
      </c>
      <c r="O20" s="15" t="str">
        <f ca="1">IF(TODAY()&gt;N20, "หมดอายุ", "ยังใช้ได้")</f>
        <v>ยังใช้ได้</v>
      </c>
      <c r="P20" s="15"/>
      <c r="Q20" s="15"/>
      <c r="R20" s="15"/>
      <c r="S20" s="15"/>
      <c r="T20" s="15"/>
    </row>
    <row r="21" spans="1:20" ht="21.75">
      <c r="A21" s="15">
        <v>20</v>
      </c>
      <c r="B21" s="16" t="s">
        <v>171</v>
      </c>
      <c r="C21" s="15" t="s">
        <v>172</v>
      </c>
      <c r="D21" s="15" t="s">
        <v>46</v>
      </c>
      <c r="E21" s="17">
        <v>99.9</v>
      </c>
      <c r="F21" s="15" t="s">
        <v>173</v>
      </c>
      <c r="G21" s="18" t="s">
        <v>24</v>
      </c>
      <c r="H21" s="18" t="s">
        <v>174</v>
      </c>
      <c r="I21" s="15" t="s">
        <v>133</v>
      </c>
      <c r="J21" s="15" t="s">
        <v>76</v>
      </c>
      <c r="K21" s="15"/>
      <c r="L21" s="20">
        <v>44026</v>
      </c>
      <c r="M21" s="19"/>
      <c r="N21" s="9">
        <v>45443</v>
      </c>
      <c r="O21" s="15" t="str">
        <f ca="1">IF(TODAY()&gt;N21, "หมดอายุ", "ยังใช้ได้")</f>
        <v>ยังใช้ได้</v>
      </c>
      <c r="P21" s="15"/>
      <c r="Q21" s="15"/>
      <c r="R21" s="15"/>
      <c r="S21" s="15"/>
      <c r="T21" s="15"/>
    </row>
    <row r="22" spans="1:20" ht="21.75">
      <c r="A22" s="15">
        <v>21</v>
      </c>
      <c r="B22" s="16" t="s">
        <v>171</v>
      </c>
      <c r="C22" s="15" t="s">
        <v>172</v>
      </c>
      <c r="D22" s="15" t="s">
        <v>46</v>
      </c>
      <c r="E22" s="17">
        <v>100</v>
      </c>
      <c r="F22" s="15" t="s">
        <v>173</v>
      </c>
      <c r="G22" s="18" t="s">
        <v>36</v>
      </c>
      <c r="H22" s="18" t="s">
        <v>175</v>
      </c>
      <c r="I22" s="15" t="s">
        <v>69</v>
      </c>
      <c r="J22" s="15" t="s">
        <v>76</v>
      </c>
      <c r="K22" s="15"/>
      <c r="L22" s="20">
        <v>44026</v>
      </c>
      <c r="M22" s="19"/>
      <c r="N22" s="24" t="str">
        <f>IF(M22="", "4 ปี หลังจากเปิดใช้", M22+(365*4)+1)</f>
        <v>4 ปี หลังจากเปิดใช้</v>
      </c>
      <c r="O22" s="15" t="str">
        <f ca="1">IF(TODAY()&gt;N22, "หมดอายุ", "ยังใช้ได้")</f>
        <v>ยังใช้ได้</v>
      </c>
      <c r="P22" s="15"/>
      <c r="Q22" s="15"/>
      <c r="R22" s="15"/>
      <c r="S22" s="15"/>
      <c r="T22" s="15"/>
    </row>
    <row r="23" spans="1:20" ht="21.75">
      <c r="A23" s="15">
        <v>22</v>
      </c>
      <c r="B23" s="16" t="s">
        <v>176</v>
      </c>
      <c r="C23" s="15" t="s">
        <v>177</v>
      </c>
      <c r="D23" s="15" t="s">
        <v>46</v>
      </c>
      <c r="E23" s="17">
        <v>99.8</v>
      </c>
      <c r="F23" s="18" t="s">
        <v>178</v>
      </c>
      <c r="G23" s="18" t="s">
        <v>24</v>
      </c>
      <c r="H23" s="15" t="s">
        <v>179</v>
      </c>
      <c r="I23" s="15" t="s">
        <v>123</v>
      </c>
      <c r="J23" s="15" t="s">
        <v>76</v>
      </c>
      <c r="K23" s="15"/>
      <c r="L23" s="20">
        <v>43966</v>
      </c>
      <c r="M23" s="20"/>
      <c r="N23" s="9">
        <v>45260</v>
      </c>
      <c r="O23" s="15" t="str">
        <f t="shared" ca="1" si="0"/>
        <v>ยังใช้ได้</v>
      </c>
      <c r="P23" s="15"/>
      <c r="Q23" s="15"/>
      <c r="R23" s="23">
        <v>1</v>
      </c>
      <c r="S23" s="23">
        <v>2</v>
      </c>
      <c r="T23" s="23">
        <v>3</v>
      </c>
    </row>
    <row r="24" spans="1:20" ht="21.75">
      <c r="A24" s="15">
        <v>23</v>
      </c>
      <c r="B24" s="16" t="s">
        <v>180</v>
      </c>
      <c r="C24" s="15" t="s">
        <v>181</v>
      </c>
      <c r="D24" s="15" t="s">
        <v>46</v>
      </c>
      <c r="E24" s="17">
        <v>99.6</v>
      </c>
      <c r="F24" s="18" t="s">
        <v>182</v>
      </c>
      <c r="G24" s="18" t="s">
        <v>24</v>
      </c>
      <c r="H24" s="15" t="s">
        <v>183</v>
      </c>
      <c r="I24" s="15" t="s">
        <v>109</v>
      </c>
      <c r="J24" s="15" t="s">
        <v>76</v>
      </c>
      <c r="K24" s="15"/>
      <c r="L24" s="20">
        <v>44026</v>
      </c>
      <c r="M24" s="20"/>
      <c r="N24" s="9">
        <v>45473</v>
      </c>
      <c r="O24" s="15" t="str">
        <f ca="1">IF(TODAY()&gt;N24, "หมดอายุ", "ยังใช้ได้")</f>
        <v>ยังใช้ได้</v>
      </c>
      <c r="P24" s="15"/>
      <c r="Q24" s="15"/>
      <c r="R24" s="23"/>
      <c r="S24" s="23"/>
      <c r="T24" s="23"/>
    </row>
    <row r="25" spans="1:20" ht="43.5">
      <c r="A25" s="15">
        <v>24</v>
      </c>
      <c r="B25" s="16" t="s">
        <v>184</v>
      </c>
      <c r="C25" s="15" t="s">
        <v>185</v>
      </c>
      <c r="D25" s="15" t="s">
        <v>46</v>
      </c>
      <c r="E25" s="17">
        <v>99.9</v>
      </c>
      <c r="F25" s="18" t="s">
        <v>186</v>
      </c>
      <c r="G25" s="18" t="s">
        <v>24</v>
      </c>
      <c r="H25" s="15" t="s">
        <v>187</v>
      </c>
      <c r="I25" s="15" t="s">
        <v>109</v>
      </c>
      <c r="J25" s="15" t="s">
        <v>50</v>
      </c>
      <c r="K25" s="15"/>
      <c r="L25" s="20">
        <v>44026</v>
      </c>
      <c r="M25" s="20"/>
      <c r="N25" s="9">
        <v>45777</v>
      </c>
      <c r="O25" s="15" t="str">
        <f ca="1">IF(TODAY()&gt;N25, "หมดอายุ", "ยังใช้ได้")</f>
        <v>ยังใช้ได้</v>
      </c>
      <c r="P25" s="15"/>
      <c r="Q25" s="15"/>
      <c r="R25" s="23"/>
      <c r="S25" s="23"/>
      <c r="T25" s="23"/>
    </row>
    <row r="26" spans="1:20" ht="21.75">
      <c r="A26" s="15">
        <v>25</v>
      </c>
      <c r="B26" s="16" t="s">
        <v>188</v>
      </c>
      <c r="C26" s="15" t="s">
        <v>189</v>
      </c>
      <c r="D26" s="15" t="s">
        <v>46</v>
      </c>
      <c r="E26" s="22">
        <v>99.9</v>
      </c>
      <c r="F26" s="18" t="s">
        <v>90</v>
      </c>
      <c r="G26" s="18" t="s">
        <v>24</v>
      </c>
      <c r="H26" s="15" t="s">
        <v>190</v>
      </c>
      <c r="I26" s="15" t="s">
        <v>117</v>
      </c>
      <c r="J26" s="15" t="s">
        <v>54</v>
      </c>
      <c r="K26" s="15"/>
      <c r="L26" s="19">
        <v>43983</v>
      </c>
      <c r="M26" s="20"/>
      <c r="N26" s="9">
        <v>45107</v>
      </c>
      <c r="O26" s="15" t="str">
        <f t="shared" ca="1" si="0"/>
        <v>ยังใช้ได้</v>
      </c>
      <c r="P26" s="15"/>
      <c r="Q26" s="15"/>
      <c r="R26" s="23"/>
      <c r="S26" s="23"/>
      <c r="T26" s="23"/>
    </row>
    <row r="27" spans="1:20" ht="21.75">
      <c r="A27" s="15">
        <v>26</v>
      </c>
      <c r="B27" s="16" t="s">
        <v>191</v>
      </c>
      <c r="C27" s="15" t="s">
        <v>192</v>
      </c>
      <c r="D27" s="15" t="s">
        <v>78</v>
      </c>
      <c r="E27" s="25"/>
      <c r="F27" s="18" t="s">
        <v>193</v>
      </c>
      <c r="G27" s="18" t="s">
        <v>194</v>
      </c>
      <c r="H27" s="17" t="s">
        <v>195</v>
      </c>
      <c r="I27" s="15" t="s">
        <v>196</v>
      </c>
      <c r="J27" s="15" t="s">
        <v>54</v>
      </c>
      <c r="K27" s="15"/>
      <c r="L27" s="20">
        <v>41456</v>
      </c>
      <c r="M27" s="20"/>
      <c r="N27" s="9">
        <v>42428</v>
      </c>
      <c r="O27" s="15" t="str">
        <f t="shared" ca="1" si="0"/>
        <v>หมดอายุ</v>
      </c>
      <c r="P27" s="15"/>
      <c r="Q27" s="15"/>
      <c r="R27" s="23">
        <v>1</v>
      </c>
      <c r="S27" s="23">
        <v>2</v>
      </c>
      <c r="T27" s="23">
        <v>3</v>
      </c>
    </row>
    <row r="28" spans="1:20" ht="21.75">
      <c r="A28" s="15">
        <v>27</v>
      </c>
      <c r="B28" s="16" t="s">
        <v>191</v>
      </c>
      <c r="C28" s="15" t="s">
        <v>192</v>
      </c>
      <c r="D28" s="15" t="s">
        <v>46</v>
      </c>
      <c r="E28" s="17">
        <v>99.9</v>
      </c>
      <c r="F28" s="18" t="s">
        <v>193</v>
      </c>
      <c r="G28" s="18" t="s">
        <v>24</v>
      </c>
      <c r="H28" s="15" t="s">
        <v>197</v>
      </c>
      <c r="I28" s="15" t="s">
        <v>109</v>
      </c>
      <c r="J28" s="15" t="s">
        <v>54</v>
      </c>
      <c r="K28" s="26"/>
      <c r="L28" s="19">
        <v>43949</v>
      </c>
      <c r="M28" s="20"/>
      <c r="N28" s="9">
        <v>45688</v>
      </c>
      <c r="O28" s="15" t="str">
        <f t="shared" ca="1" si="0"/>
        <v>ยังใช้ได้</v>
      </c>
      <c r="P28" s="15"/>
      <c r="Q28" s="15"/>
      <c r="R28" s="23">
        <v>1</v>
      </c>
      <c r="S28" s="23">
        <v>2</v>
      </c>
      <c r="T28" s="23">
        <v>3</v>
      </c>
    </row>
    <row r="29" spans="1:20" ht="21.75">
      <c r="A29" s="15">
        <v>28</v>
      </c>
      <c r="B29" s="16" t="s">
        <v>191</v>
      </c>
      <c r="C29" s="15" t="s">
        <v>192</v>
      </c>
      <c r="D29" s="15" t="s">
        <v>46</v>
      </c>
      <c r="E29" s="17">
        <v>99.9</v>
      </c>
      <c r="F29" s="18" t="s">
        <v>193</v>
      </c>
      <c r="G29" s="18" t="s">
        <v>36</v>
      </c>
      <c r="H29" s="15" t="s">
        <v>198</v>
      </c>
      <c r="I29" s="15" t="s">
        <v>109</v>
      </c>
      <c r="J29" s="15" t="s">
        <v>54</v>
      </c>
      <c r="K29" s="26"/>
      <c r="L29" s="20">
        <v>44026</v>
      </c>
      <c r="M29" s="20"/>
      <c r="N29" s="9">
        <v>45808</v>
      </c>
      <c r="O29" s="15" t="str">
        <f ca="1">IF(TODAY()&gt;N29, "หมดอายุ", "ยังใช้ได้")</f>
        <v>ยังใช้ได้</v>
      </c>
      <c r="P29" s="15"/>
      <c r="Q29" s="15"/>
      <c r="R29" s="23"/>
      <c r="S29" s="23"/>
      <c r="T29" s="23"/>
    </row>
    <row r="30" spans="1:20" ht="65.25">
      <c r="A30" s="15">
        <v>29</v>
      </c>
      <c r="B30" s="16" t="s">
        <v>191</v>
      </c>
      <c r="C30" s="15" t="s">
        <v>192</v>
      </c>
      <c r="D30" s="15" t="s">
        <v>46</v>
      </c>
      <c r="E30" s="17">
        <v>99.8</v>
      </c>
      <c r="F30" s="18" t="s">
        <v>193</v>
      </c>
      <c r="G30" s="18" t="s">
        <v>37</v>
      </c>
      <c r="H30" s="15" t="s">
        <v>199</v>
      </c>
      <c r="I30" s="15" t="s">
        <v>69</v>
      </c>
      <c r="J30" s="15" t="s">
        <v>54</v>
      </c>
      <c r="K30" s="26"/>
      <c r="L30" s="20">
        <v>44026</v>
      </c>
      <c r="M30" s="20"/>
      <c r="N30" s="9" t="str">
        <f>IF(M30="", "4 ปี หลังจากเปิดใช้", M30+(365*4)+1)</f>
        <v>4 ปี หลังจากเปิดใช้</v>
      </c>
      <c r="O30" s="15" t="str">
        <f ca="1">IF(TODAY()&gt;N30, "หมดอายุ", "ยังใช้ได้")</f>
        <v>ยังใช้ได้</v>
      </c>
      <c r="P30" s="15"/>
      <c r="Q30" s="15"/>
      <c r="R30" s="23"/>
      <c r="S30" s="23"/>
      <c r="T30" s="23"/>
    </row>
    <row r="31" spans="1:20" ht="21.75">
      <c r="A31" s="15">
        <v>30</v>
      </c>
      <c r="B31" s="16" t="s">
        <v>200</v>
      </c>
      <c r="C31" s="15" t="s">
        <v>201</v>
      </c>
      <c r="D31" s="15" t="s">
        <v>46</v>
      </c>
      <c r="E31" s="15">
        <v>99.6</v>
      </c>
      <c r="F31" s="18" t="s">
        <v>202</v>
      </c>
      <c r="G31" s="18" t="s">
        <v>24</v>
      </c>
      <c r="H31" s="15" t="s">
        <v>203</v>
      </c>
      <c r="I31" s="15" t="s">
        <v>109</v>
      </c>
      <c r="J31" s="15" t="s">
        <v>76</v>
      </c>
      <c r="K31" s="15"/>
      <c r="L31" s="20">
        <v>44026</v>
      </c>
      <c r="M31" s="20"/>
      <c r="N31" s="9">
        <v>45016</v>
      </c>
      <c r="O31" s="15" t="str">
        <f ca="1">IF(TODAY()&gt;N31, "หมดอายุ", "ยังใช้ได้")</f>
        <v>ยังใช้ได้</v>
      </c>
      <c r="P31" s="15"/>
      <c r="Q31" s="15"/>
      <c r="R31" s="16"/>
      <c r="S31" s="16"/>
      <c r="T31" s="16"/>
    </row>
    <row r="32" spans="1:20" ht="21.75">
      <c r="A32" s="15">
        <v>32</v>
      </c>
      <c r="B32" s="16" t="s">
        <v>204</v>
      </c>
      <c r="C32" s="15" t="s">
        <v>205</v>
      </c>
      <c r="D32" s="15" t="s">
        <v>78</v>
      </c>
      <c r="E32" s="17"/>
      <c r="F32" s="18" t="s">
        <v>206</v>
      </c>
      <c r="G32" s="18" t="s">
        <v>207</v>
      </c>
      <c r="H32" s="15" t="s">
        <v>208</v>
      </c>
      <c r="I32" s="15" t="s">
        <v>196</v>
      </c>
      <c r="J32" s="15" t="s">
        <v>54</v>
      </c>
      <c r="K32" s="26"/>
      <c r="L32" s="19">
        <v>43244</v>
      </c>
      <c r="M32" s="20"/>
      <c r="N32" s="9">
        <v>45016</v>
      </c>
      <c r="O32" s="15" t="str">
        <f t="shared" ca="1" si="0"/>
        <v>ยังใช้ได้</v>
      </c>
      <c r="P32" s="15"/>
      <c r="Q32" s="15"/>
      <c r="R32" s="23">
        <v>1</v>
      </c>
      <c r="S32" s="23">
        <v>2</v>
      </c>
      <c r="T32" s="23">
        <v>3</v>
      </c>
    </row>
    <row r="33" spans="1:20" ht="21.75">
      <c r="A33" s="15">
        <v>33</v>
      </c>
      <c r="B33" s="16" t="s">
        <v>209</v>
      </c>
      <c r="C33" s="15" t="s">
        <v>205</v>
      </c>
      <c r="D33" s="15" t="s">
        <v>46</v>
      </c>
      <c r="E33" s="17">
        <v>99.2</v>
      </c>
      <c r="F33" s="18" t="s">
        <v>206</v>
      </c>
      <c r="G33" s="18" t="s">
        <v>24</v>
      </c>
      <c r="H33" s="15" t="s">
        <v>210</v>
      </c>
      <c r="I33" s="15" t="s">
        <v>109</v>
      </c>
      <c r="J33" s="15" t="s">
        <v>54</v>
      </c>
      <c r="K33" s="15"/>
      <c r="L33" s="19">
        <v>43949</v>
      </c>
      <c r="M33" s="20"/>
      <c r="N33" s="9">
        <v>45688</v>
      </c>
      <c r="O33" s="15" t="str">
        <f t="shared" ca="1" si="0"/>
        <v>ยังใช้ได้</v>
      </c>
      <c r="P33" s="15"/>
      <c r="Q33" s="15"/>
      <c r="R33" s="23">
        <v>1</v>
      </c>
      <c r="S33" s="23">
        <v>2</v>
      </c>
      <c r="T33" s="23">
        <v>3</v>
      </c>
    </row>
    <row r="34" spans="1:20" ht="43.5">
      <c r="A34" s="15">
        <v>34</v>
      </c>
      <c r="B34" s="16" t="s">
        <v>209</v>
      </c>
      <c r="C34" s="15" t="s">
        <v>205</v>
      </c>
      <c r="D34" s="15" t="s">
        <v>46</v>
      </c>
      <c r="E34" s="22">
        <v>99.14</v>
      </c>
      <c r="F34" s="18" t="s">
        <v>206</v>
      </c>
      <c r="G34" s="18" t="s">
        <v>36</v>
      </c>
      <c r="H34" s="15" t="s">
        <v>211</v>
      </c>
      <c r="I34" s="15" t="s">
        <v>117</v>
      </c>
      <c r="J34" s="15" t="s">
        <v>54</v>
      </c>
      <c r="K34" s="15"/>
      <c r="L34" s="19">
        <v>43983</v>
      </c>
      <c r="M34" s="20"/>
      <c r="N34" s="9">
        <v>45046</v>
      </c>
      <c r="O34" s="15" t="str">
        <f t="shared" ca="1" si="0"/>
        <v>ยังใช้ได้</v>
      </c>
      <c r="P34" s="15"/>
      <c r="Q34" s="15"/>
      <c r="R34" s="23"/>
      <c r="S34" s="23"/>
      <c r="T34" s="23"/>
    </row>
    <row r="35" spans="1:20" ht="43.5">
      <c r="A35" s="15">
        <v>35</v>
      </c>
      <c r="B35" s="16" t="s">
        <v>209</v>
      </c>
      <c r="C35" s="15" t="s">
        <v>205</v>
      </c>
      <c r="D35" s="15" t="s">
        <v>46</v>
      </c>
      <c r="E35" s="22">
        <v>99.14</v>
      </c>
      <c r="F35" s="18" t="s">
        <v>206</v>
      </c>
      <c r="G35" s="18" t="s">
        <v>37</v>
      </c>
      <c r="H35" s="15" t="s">
        <v>211</v>
      </c>
      <c r="I35" s="15" t="s">
        <v>117</v>
      </c>
      <c r="J35" s="15" t="s">
        <v>54</v>
      </c>
      <c r="K35" s="15"/>
      <c r="L35" s="19">
        <v>43983</v>
      </c>
      <c r="M35" s="20"/>
      <c r="N35" s="9">
        <v>45046</v>
      </c>
      <c r="O35" s="15" t="str">
        <f t="shared" ca="1" si="0"/>
        <v>ยังใช้ได้</v>
      </c>
      <c r="P35" s="15"/>
      <c r="Q35" s="15"/>
      <c r="R35" s="23"/>
      <c r="S35" s="23"/>
      <c r="T35" s="23"/>
    </row>
    <row r="36" spans="1:20" ht="43.5">
      <c r="A36" s="15">
        <v>36</v>
      </c>
      <c r="B36" s="16" t="s">
        <v>209</v>
      </c>
      <c r="C36" s="15" t="s">
        <v>205</v>
      </c>
      <c r="D36" s="15" t="s">
        <v>46</v>
      </c>
      <c r="E36" s="22">
        <v>99.14</v>
      </c>
      <c r="F36" s="18" t="s">
        <v>206</v>
      </c>
      <c r="G36" s="18" t="s">
        <v>38</v>
      </c>
      <c r="H36" s="15" t="s">
        <v>211</v>
      </c>
      <c r="I36" s="15" t="s">
        <v>117</v>
      </c>
      <c r="J36" s="15" t="s">
        <v>54</v>
      </c>
      <c r="K36" s="15"/>
      <c r="L36" s="19">
        <v>43983</v>
      </c>
      <c r="M36" s="20"/>
      <c r="N36" s="9">
        <v>45046</v>
      </c>
      <c r="O36" s="15" t="str">
        <f t="shared" ca="1" si="0"/>
        <v>ยังใช้ได้</v>
      </c>
      <c r="P36" s="15"/>
      <c r="Q36" s="15"/>
      <c r="R36" s="23"/>
      <c r="S36" s="23"/>
      <c r="T36" s="23"/>
    </row>
    <row r="37" spans="1:20" ht="43.5">
      <c r="A37" s="15">
        <v>37</v>
      </c>
      <c r="B37" s="16" t="s">
        <v>209</v>
      </c>
      <c r="C37" s="15" t="s">
        <v>205</v>
      </c>
      <c r="D37" s="15" t="s">
        <v>46</v>
      </c>
      <c r="E37" s="22">
        <v>99.14</v>
      </c>
      <c r="F37" s="18" t="s">
        <v>206</v>
      </c>
      <c r="G37" s="18" t="s">
        <v>212</v>
      </c>
      <c r="H37" s="15" t="s">
        <v>211</v>
      </c>
      <c r="I37" s="15" t="s">
        <v>117</v>
      </c>
      <c r="J37" s="15" t="s">
        <v>54</v>
      </c>
      <c r="K37" s="15"/>
      <c r="L37" s="19">
        <v>43983</v>
      </c>
      <c r="M37" s="20"/>
      <c r="N37" s="9">
        <v>45046</v>
      </c>
      <c r="O37" s="15" t="str">
        <f t="shared" ca="1" si="0"/>
        <v>ยังใช้ได้</v>
      </c>
      <c r="P37" s="15"/>
      <c r="Q37" s="15"/>
      <c r="R37" s="23"/>
      <c r="S37" s="23"/>
      <c r="T37" s="23"/>
    </row>
    <row r="38" spans="1:20" ht="43.5">
      <c r="A38" s="15">
        <v>38</v>
      </c>
      <c r="B38" s="16" t="s">
        <v>209</v>
      </c>
      <c r="C38" s="15" t="s">
        <v>205</v>
      </c>
      <c r="D38" s="15" t="s">
        <v>46</v>
      </c>
      <c r="E38" s="22">
        <v>99.14</v>
      </c>
      <c r="F38" s="18" t="s">
        <v>206</v>
      </c>
      <c r="G38" s="18" t="s">
        <v>213</v>
      </c>
      <c r="H38" s="15" t="s">
        <v>211</v>
      </c>
      <c r="I38" s="15" t="s">
        <v>117</v>
      </c>
      <c r="J38" s="15" t="s">
        <v>54</v>
      </c>
      <c r="K38" s="15"/>
      <c r="L38" s="19">
        <v>43983</v>
      </c>
      <c r="M38" s="20"/>
      <c r="N38" s="9">
        <v>45046</v>
      </c>
      <c r="O38" s="15" t="str">
        <f t="shared" ca="1" si="0"/>
        <v>ยังใช้ได้</v>
      </c>
      <c r="P38" s="15"/>
      <c r="Q38" s="15"/>
      <c r="R38" s="23"/>
      <c r="S38" s="23"/>
      <c r="T38" s="23"/>
    </row>
    <row r="39" spans="1:20" ht="21.75">
      <c r="A39" s="15">
        <v>39</v>
      </c>
      <c r="B39" s="16" t="s">
        <v>209</v>
      </c>
      <c r="C39" s="15" t="s">
        <v>205</v>
      </c>
      <c r="D39" s="15" t="s">
        <v>46</v>
      </c>
      <c r="E39" s="17">
        <v>99.1</v>
      </c>
      <c r="F39" s="18" t="s">
        <v>206</v>
      </c>
      <c r="G39" s="18" t="s">
        <v>214</v>
      </c>
      <c r="H39" s="15" t="s">
        <v>215</v>
      </c>
      <c r="I39" s="15" t="s">
        <v>109</v>
      </c>
      <c r="J39" s="15" t="s">
        <v>54</v>
      </c>
      <c r="K39" s="15"/>
      <c r="L39" s="19">
        <v>44026</v>
      </c>
      <c r="M39" s="20"/>
      <c r="N39" s="9">
        <v>45747</v>
      </c>
      <c r="O39" s="15" t="str">
        <f t="shared" ca="1" si="0"/>
        <v>ยังใช้ได้</v>
      </c>
      <c r="P39" s="15"/>
      <c r="Q39" s="15"/>
      <c r="R39" s="23"/>
      <c r="S39" s="23"/>
      <c r="T39" s="23"/>
    </row>
    <row r="40" spans="1:20" ht="21.75">
      <c r="A40" s="15">
        <v>40</v>
      </c>
      <c r="B40" s="16" t="s">
        <v>209</v>
      </c>
      <c r="C40" s="15" t="s">
        <v>205</v>
      </c>
      <c r="D40" s="15" t="s">
        <v>46</v>
      </c>
      <c r="E40" s="17">
        <v>99.1</v>
      </c>
      <c r="F40" s="18" t="s">
        <v>206</v>
      </c>
      <c r="G40" s="18" t="s">
        <v>216</v>
      </c>
      <c r="H40" s="15" t="s">
        <v>215</v>
      </c>
      <c r="I40" s="15" t="s">
        <v>109</v>
      </c>
      <c r="J40" s="15" t="s">
        <v>54</v>
      </c>
      <c r="K40" s="15"/>
      <c r="L40" s="19">
        <v>44026</v>
      </c>
      <c r="M40" s="20"/>
      <c r="N40" s="9">
        <v>45747</v>
      </c>
      <c r="O40" s="15" t="str">
        <f t="shared" ca="1" si="0"/>
        <v>ยังใช้ได้</v>
      </c>
      <c r="P40" s="15"/>
      <c r="Q40" s="15"/>
      <c r="R40" s="23"/>
      <c r="S40" s="23"/>
      <c r="T40" s="23"/>
    </row>
    <row r="41" spans="1:20" ht="21.75">
      <c r="A41" s="15">
        <v>41</v>
      </c>
      <c r="B41" s="16" t="s">
        <v>209</v>
      </c>
      <c r="C41" s="15" t="s">
        <v>205</v>
      </c>
      <c r="D41" s="15" t="s">
        <v>46</v>
      </c>
      <c r="E41" s="17">
        <v>99.1</v>
      </c>
      <c r="F41" s="18" t="s">
        <v>206</v>
      </c>
      <c r="G41" s="18" t="s">
        <v>217</v>
      </c>
      <c r="H41" s="15" t="s">
        <v>215</v>
      </c>
      <c r="I41" s="15" t="s">
        <v>109</v>
      </c>
      <c r="J41" s="15" t="s">
        <v>54</v>
      </c>
      <c r="K41" s="15"/>
      <c r="L41" s="19">
        <v>44026</v>
      </c>
      <c r="M41" s="20"/>
      <c r="N41" s="9">
        <v>45747</v>
      </c>
      <c r="O41" s="15" t="str">
        <f t="shared" ca="1" si="0"/>
        <v>ยังใช้ได้</v>
      </c>
      <c r="P41" s="15"/>
      <c r="Q41" s="15"/>
      <c r="R41" s="23"/>
      <c r="S41" s="23"/>
      <c r="T41" s="23"/>
    </row>
    <row r="42" spans="1:20" ht="21.75">
      <c r="A42" s="15">
        <v>42</v>
      </c>
      <c r="B42" s="16" t="s">
        <v>209</v>
      </c>
      <c r="C42" s="15" t="s">
        <v>205</v>
      </c>
      <c r="D42" s="15" t="s">
        <v>46</v>
      </c>
      <c r="E42" s="17">
        <v>99.1</v>
      </c>
      <c r="F42" s="18" t="s">
        <v>206</v>
      </c>
      <c r="G42" s="18" t="s">
        <v>218</v>
      </c>
      <c r="H42" s="15" t="s">
        <v>215</v>
      </c>
      <c r="I42" s="15" t="s">
        <v>109</v>
      </c>
      <c r="J42" s="15" t="s">
        <v>54</v>
      </c>
      <c r="K42" s="15"/>
      <c r="L42" s="19">
        <v>44026</v>
      </c>
      <c r="M42" s="20"/>
      <c r="N42" s="9">
        <v>45747</v>
      </c>
      <c r="O42" s="15" t="str">
        <f t="shared" ca="1" si="0"/>
        <v>ยังใช้ได้</v>
      </c>
      <c r="P42" s="15"/>
      <c r="Q42" s="15"/>
      <c r="R42" s="23"/>
      <c r="S42" s="23"/>
      <c r="T42" s="23"/>
    </row>
    <row r="43" spans="1:20" ht="21.75">
      <c r="A43" s="15">
        <v>43</v>
      </c>
      <c r="B43" s="16" t="s">
        <v>209</v>
      </c>
      <c r="C43" s="15" t="s">
        <v>205</v>
      </c>
      <c r="D43" s="15" t="s">
        <v>46</v>
      </c>
      <c r="E43" s="17">
        <v>99.1</v>
      </c>
      <c r="F43" s="18" t="s">
        <v>206</v>
      </c>
      <c r="G43" s="18" t="s">
        <v>219</v>
      </c>
      <c r="H43" s="15" t="s">
        <v>215</v>
      </c>
      <c r="I43" s="15" t="s">
        <v>109</v>
      </c>
      <c r="J43" s="15" t="s">
        <v>54</v>
      </c>
      <c r="K43" s="15"/>
      <c r="L43" s="19">
        <v>44026</v>
      </c>
      <c r="M43" s="20"/>
      <c r="N43" s="9">
        <v>45747</v>
      </c>
      <c r="O43" s="15" t="str">
        <f t="shared" ca="1" si="0"/>
        <v>ยังใช้ได้</v>
      </c>
      <c r="P43" s="15"/>
      <c r="Q43" s="15"/>
      <c r="R43" s="23"/>
      <c r="S43" s="23"/>
      <c r="T43" s="23"/>
    </row>
    <row r="44" spans="1:20" ht="43.5">
      <c r="A44" s="15">
        <v>44</v>
      </c>
      <c r="B44" s="16" t="s">
        <v>220</v>
      </c>
      <c r="C44" s="15" t="s">
        <v>221</v>
      </c>
      <c r="D44" s="15" t="s">
        <v>46</v>
      </c>
      <c r="E44" s="17">
        <v>99.8</v>
      </c>
      <c r="F44" s="18" t="s">
        <v>222</v>
      </c>
      <c r="G44" s="18" t="s">
        <v>24</v>
      </c>
      <c r="H44" s="15" t="s">
        <v>223</v>
      </c>
      <c r="I44" s="15" t="s">
        <v>109</v>
      </c>
      <c r="J44" s="15" t="s">
        <v>76</v>
      </c>
      <c r="K44" s="15"/>
      <c r="L44" s="19">
        <v>44026</v>
      </c>
      <c r="M44" s="20"/>
      <c r="N44" s="9">
        <v>45777</v>
      </c>
      <c r="O44" s="15" t="str">
        <f t="shared" ca="1" si="0"/>
        <v>ยังใช้ได้</v>
      </c>
      <c r="P44" s="15"/>
      <c r="Q44" s="15"/>
      <c r="R44" s="23"/>
      <c r="S44" s="23"/>
      <c r="T44" s="23"/>
    </row>
    <row r="45" spans="1:20" ht="21.75">
      <c r="A45" s="15">
        <v>45</v>
      </c>
      <c r="B45" s="16" t="s">
        <v>92</v>
      </c>
      <c r="C45" s="15" t="s">
        <v>224</v>
      </c>
      <c r="D45" s="15" t="s">
        <v>46</v>
      </c>
      <c r="E45" s="22"/>
      <c r="F45" s="18" t="s">
        <v>93</v>
      </c>
      <c r="G45" s="18" t="s">
        <v>24</v>
      </c>
      <c r="H45" s="15">
        <v>1901201725</v>
      </c>
      <c r="I45" s="15" t="s">
        <v>133</v>
      </c>
      <c r="J45" s="15" t="s">
        <v>76</v>
      </c>
      <c r="K45" s="15"/>
      <c r="L45" s="19">
        <v>43983</v>
      </c>
      <c r="M45" s="20"/>
      <c r="N45" s="9">
        <v>45747</v>
      </c>
      <c r="O45" s="15" t="str">
        <f t="shared" ca="1" si="0"/>
        <v>ยังใช้ได้</v>
      </c>
      <c r="P45" s="15"/>
      <c r="Q45" s="15"/>
      <c r="R45" s="23"/>
      <c r="S45" s="23"/>
      <c r="T45" s="23"/>
    </row>
    <row r="46" spans="1:20" ht="21.75">
      <c r="A46" s="15">
        <v>46</v>
      </c>
      <c r="B46" s="16" t="s">
        <v>225</v>
      </c>
      <c r="C46" s="15" t="s">
        <v>226</v>
      </c>
      <c r="D46" s="15" t="s">
        <v>46</v>
      </c>
      <c r="E46" s="17">
        <v>99.7</v>
      </c>
      <c r="F46" s="18" t="s">
        <v>227</v>
      </c>
      <c r="G46" s="18" t="s">
        <v>24</v>
      </c>
      <c r="H46" s="15" t="s">
        <v>228</v>
      </c>
      <c r="I46" s="15" t="s">
        <v>123</v>
      </c>
      <c r="J46" s="15" t="s">
        <v>76</v>
      </c>
      <c r="K46" s="15"/>
      <c r="L46" s="20">
        <v>43966</v>
      </c>
      <c r="M46" s="20"/>
      <c r="N46" s="9">
        <v>44773</v>
      </c>
      <c r="O46" s="15" t="str">
        <f t="shared" ca="1" si="0"/>
        <v>ยังใช้ได้</v>
      </c>
      <c r="P46" s="15"/>
      <c r="Q46" s="15"/>
      <c r="R46" s="23">
        <v>1</v>
      </c>
      <c r="S46" s="23">
        <v>2</v>
      </c>
      <c r="T46" s="23">
        <v>3</v>
      </c>
    </row>
  </sheetData>
  <protectedRanges>
    <protectedRange sqref="A1:Q1" name="ช่วง1_1"/>
    <protectedRange sqref="M13" name="ช่วง2_5"/>
    <protectedRange sqref="M20:M22" name="ช่วง2_1_4"/>
  </protectedRanges>
  <conditionalFormatting sqref="N31">
    <cfRule type="expression" dxfId="103" priority="1">
      <formula>#REF!&gt;#REF!</formula>
    </cfRule>
  </conditionalFormatting>
  <conditionalFormatting sqref="O2:O19 O23:O46">
    <cfRule type="cellIs" dxfId="102" priority="7" operator="equal">
      <formula>"หมดอายุ"</formula>
    </cfRule>
  </conditionalFormatting>
  <conditionalFormatting sqref="N33:N46">
    <cfRule type="expression" dxfId="101" priority="8">
      <formula>#REF!&gt;#REF!</formula>
    </cfRule>
  </conditionalFormatting>
  <conditionalFormatting sqref="N9">
    <cfRule type="expression" dxfId="100" priority="9">
      <formula>#REF!&gt;#REF!</formula>
    </cfRule>
  </conditionalFormatting>
  <conditionalFormatting sqref="N14 N19 N26:N27">
    <cfRule type="expression" dxfId="99" priority="10">
      <formula>#REF!&gt;#REF!</formula>
    </cfRule>
  </conditionalFormatting>
  <conditionalFormatting sqref="N28:N30 N32">
    <cfRule type="expression" dxfId="98" priority="11">
      <formula>#REF!&gt;#REF!</formula>
    </cfRule>
  </conditionalFormatting>
  <conditionalFormatting sqref="N21 N23">
    <cfRule type="expression" dxfId="97" priority="12">
      <formula>#REF!&gt;#REF!</formula>
    </cfRule>
  </conditionalFormatting>
  <conditionalFormatting sqref="O20:O21">
    <cfRule type="cellIs" dxfId="96" priority="6" operator="equal">
      <formula>"หมดอายุ"</formula>
    </cfRule>
  </conditionalFormatting>
  <conditionalFormatting sqref="N20">
    <cfRule type="expression" dxfId="95" priority="5">
      <formula>#REF!&gt;#REF!</formula>
    </cfRule>
  </conditionalFormatting>
  <conditionalFormatting sqref="O22">
    <cfRule type="cellIs" dxfId="94" priority="4" operator="equal">
      <formula>"หมดอายุ"</formula>
    </cfRule>
  </conditionalFormatting>
  <conditionalFormatting sqref="N22">
    <cfRule type="expression" dxfId="93" priority="3">
      <formula>#REF!&gt;#REF!</formula>
    </cfRule>
  </conditionalFormatting>
  <conditionalFormatting sqref="N24:N25">
    <cfRule type="expression" dxfId="92" priority="2">
      <formula>#REF!&gt;#REF!</formula>
    </cfRule>
  </conditionalFormatting>
  <hyperlinks>
    <hyperlink ref="S2" r:id="rId1" display="Pic Solid Chemical\Ammonium acetate 19 02 0400 (2).jpg" xr:uid="{71AFC15B-7E49-49EC-B594-A6DD195BF5EA}"/>
    <hyperlink ref="T2" r:id="rId2" display="Pic Solid Chemical\Ammonium acetate 19 02 0400 (3).jpg" xr:uid="{38B170FD-6CA6-4C2D-9ABD-4DF283D50087}"/>
    <hyperlink ref="S3" r:id="rId3" display="Pic Solid Chemical\Ammonium chloride 16 11 0489 (2).jpg" xr:uid="{5FD456BC-DEAA-42D9-8336-83DE2EA74035}"/>
    <hyperlink ref="T3" r:id="rId4" display="Pic Solid Chemical\Ammonium chloride 16 11 0489 (3).jpg" xr:uid="{48D2A655-DF68-4F39-A80C-37DD9923F56B}"/>
    <hyperlink ref="R3" r:id="rId5" display="Pic Solid Chemical\Ammonium chloride 16 11 0489 (1).jpg" xr:uid="{8A962079-57C1-46DF-AB07-4D07C886B2E1}"/>
    <hyperlink ref="R2" r:id="rId6" display="Pic Solid Chemical\Ammonium acetate 19 02 0400 (1).jpg" xr:uid="{68F23786-E900-4B65-8DA8-911778A13E50}"/>
    <hyperlink ref="R5" r:id="rId7" display="Pic Solid Chemical\Boric acid 19 11 0216 (1).jpg" xr:uid="{22F466A5-5E0B-4B51-9BA5-895F117B3132}"/>
    <hyperlink ref="S5" r:id="rId8" display="Pic Solid Chemical\Boric acid 19 11 0216 (2).jpg" xr:uid="{FA3DF6AC-4423-4AC8-BEE1-213207B70E3F}"/>
    <hyperlink ref="T5" r:id="rId9" display="Pic Solid Chemical\Boric acid 19 11 0216 (3).jpg" xr:uid="{79702013-36A4-4E6E-A56D-1FEB51B64CE2}"/>
    <hyperlink ref="R8" r:id="rId10" display="Pic Solid Chemical\Calcium carbonate 1905202737 (1).jpg" xr:uid="{BB1384DC-7522-40FE-ABBB-D6092DB59B51}"/>
    <hyperlink ref="S8" r:id="rId11" display="Pic Solid Chemical\Boric acid 19 11 0216 (2).jpg" xr:uid="{54FC3778-4E6A-4201-8757-EC93C3846B71}"/>
    <hyperlink ref="T8" r:id="rId12" display="Pic Solid Chemical\Calcium carbonate 1905202737 (3).jpg" xr:uid="{C556AFCB-7C08-4555-BB62-3EE0EBCFB529}"/>
    <hyperlink ref="R12" r:id="rId13" display="Pic Solid Chemical\EDTA disodium salt dihydrate 18 03 0080 (1).jpg" xr:uid="{65D57850-234E-4974-8C20-8322C80F9D46}"/>
    <hyperlink ref="S12" r:id="rId14" display="Pic Solid Chemical\EDTA disodium salt dihydrate 18 03 0080 (2).jpg" xr:uid="{6EDED087-2BE1-4C0B-AE8E-97919BC5B8BB}"/>
    <hyperlink ref="T12" r:id="rId15" display="Pic Solid Chemical\EDTA disodium salt dihydrate 18 03 0080 (3).jpg" xr:uid="{8CEAEEF0-EA78-4A79-AB6B-70F4178F485D}"/>
    <hyperlink ref="R11" r:id="rId16" display="Pic Solid Chemical\EDTA disodium magnesium salt hydrate A0371746 (1).jpg" xr:uid="{C9CD5AE8-0A85-4F7F-A7E2-4DDC9AA05EDA}"/>
    <hyperlink ref="S11" r:id="rId17" display="Pic Solid Chemical\EDTA disodium magnesium salt hydrate A0371746 (2).jpg" xr:uid="{C70ED7E8-884D-4EEC-94A6-C3D92745F119}"/>
    <hyperlink ref="T11" r:id="rId18" display="Pic Solid Chemical\EDTA disodium magnesium salt hydrate A0371746 (3).jpg" xr:uid="{13AD07F6-51E1-47F4-8896-1C2687947B8C}"/>
    <hyperlink ref="R9" r:id="rId19" display="Pic Solid Chemical\Eriochrome black T 16 10 0168 (1).jpg" xr:uid="{73BE8D37-F067-45E4-A9BE-6EB02F7BD1E1}"/>
    <hyperlink ref="S9" r:id="rId20" display="Pic Solid Chemical\Eriochrome black T 16 10 0168 (2).jpg" xr:uid="{DDE12617-3692-4CDE-9AE8-CE8C037B15D1}"/>
    <hyperlink ref="T9" r:id="rId21" display="Pic Solid Chemical\Eriochrome black T 16 10 0168 (3).jpg" xr:uid="{91885570-A170-4377-97AE-C03AC7D7925E}"/>
    <hyperlink ref="R10" r:id="rId22" display="Pic Solid Chemical\Eriochrome black T 182800-0722 (1).jpg" xr:uid="{A7B5953A-BAD0-4B52-8C72-52AB927BF4B5}"/>
    <hyperlink ref="S10" r:id="rId23" display="Pic Solid Chemical\Eriochrome black T 182800-0722 (2).jpg" xr:uid="{966C90EC-ABF4-4E1D-888A-8722259D2BF2}"/>
    <hyperlink ref="T10" r:id="rId24" display="Pic Solid Chemical\Eriochrome black T 182800-0722 (3).jpg" xr:uid="{2782C7E5-42A5-455A-BA5C-9A49B2D90CB9}"/>
    <hyperlink ref="R14" r:id="rId25" display="Pic Solid Chemical\Magnesium sulfate heptahydrate 16 09 0414 (1).jpg" xr:uid="{76E5277C-25B1-4EB6-A545-4F3174624A14}"/>
    <hyperlink ref="S14" r:id="rId26" display="Pic Solid Chemical\Magnesium sulfate heptahydrate 16 09 0414 (2).jpg" xr:uid="{785E7CB0-159A-4476-8F52-E6017B730C42}"/>
    <hyperlink ref="T14" r:id="rId27" display="Pic Solid Chemical\Magnesium sulfate heptahydrate 16 09 0414 (3).jpg" xr:uid="{36F8ACBA-196E-4180-A569-F9272A334CB8}"/>
    <hyperlink ref="R28" r:id="rId28" display="Pic Solid Chemical\Sodium chloride 20 01 0355 (1).jpg" xr:uid="{551C2357-99C4-4698-846B-263B158F7284}"/>
    <hyperlink ref="S28" r:id="rId29" display="Pic Solid Chemical\Sodium chloride 20 01 0355 (2).jpg" xr:uid="{950D097F-CF6D-4CD5-AB2C-2D0289381A99}"/>
    <hyperlink ref="T28" r:id="rId30" display="Pic Solid Chemical\Sodium chloride 20 01 0355 (3).jpg" xr:uid="{8D36290D-49E4-45F3-BA37-EA0BB199B43C}"/>
    <hyperlink ref="R33" r:id="rId31" display="Pic Solid Chemical\Sodium hydroxide 20 01 0451 (1).jpg" xr:uid="{62BDB727-9A0D-40ED-A926-4F8D6EF35393}"/>
    <hyperlink ref="S33" r:id="rId32" display="Pic Solid Chemical\Sodium hydroxide 20 01 0451 (2).jpg" xr:uid="{EC226FE1-BBB8-4FAC-BAE4-72AE6CF79A7A}"/>
    <hyperlink ref="T33" r:id="rId33" display="Pic Solid Chemical\Sodium hydroxide 20 01 0451 (3).jpg" xr:uid="{F75AE60C-7641-473C-B5EB-F0B86F643749}"/>
    <hyperlink ref="R13" r:id="rId34" display="Pic Solid Chemical\Lithium hydroxia monohydrate L005OE1 (1).jpg" xr:uid="{48F94C03-B047-4D70-A1E5-A999966F1438}"/>
    <hyperlink ref="S13" r:id="rId35" display="Pic Solid Chemical\Lithium hydroxia monohydrate L005OE1 (2).jpg" xr:uid="{83C099A8-0DB0-4D5E-9721-3C76664AB4EE}"/>
    <hyperlink ref="T13" r:id="rId36" display="Pic Solid Chemical\Lithium hydroxia monohydrate L005OE1 (3).jpg" xr:uid="{994DA300-96D2-4E89-9C24-71425A0A449B}"/>
    <hyperlink ref="R23" r:id="rId37" display="Pic Solid Chemical\Potassium hexacyanoferrate trihydrate 193717-0923 (1).jpg" xr:uid="{669FEC70-CFCC-456C-BC7D-904D39FFB8F7}"/>
    <hyperlink ref="S23" r:id="rId38" display="Pic Solid Chemical\Potassium hexacyanoferrate trihydrate 193717-0923 (2).jpg" xr:uid="{D7781F62-FCFC-4164-A4F7-DFFAA077D8C9}"/>
    <hyperlink ref="T23" r:id="rId39" display="Pic Solid Chemical\Potassium hexacyanoferrate trihydrate 193717-0923 (3).jpg" xr:uid="{3785D745-1381-4407-AD52-9516295B0920}"/>
    <hyperlink ref="R27" r:id="rId40" display="Pic Solid Chemical\Sodium chloride 0B036110B (1).jpg" xr:uid="{64BC803B-8647-4A4B-8E08-C5E72C40FE85}"/>
    <hyperlink ref="S27" r:id="rId41" display="Pic Solid Chemical\Sodium chloride 0B036110B (2).jpg" xr:uid="{E9CD03B6-D7B1-4E8D-9EF3-9DFF56549A7A}"/>
    <hyperlink ref="T27" r:id="rId42" display="Pic Solid Chemical\Sodium chloride 0B036110B (3).jpg" xr:uid="{44DF7ACD-87DC-4444-A206-28AE8310ADAB}"/>
    <hyperlink ref="R32" r:id="rId43" display="Pic Solid Chemical\Sodium hydroxide anhydrous 7B100937C (1).jpg" xr:uid="{C11D8EA3-87D1-4146-8A6E-C49541826FE1}"/>
    <hyperlink ref="S32" r:id="rId44" display="Pic Solid Chemical\Sodium hydroxide anhydrous 7B100937C (2).jpg" xr:uid="{11A2E13E-D479-4D45-A5CE-CC78D909845B}"/>
    <hyperlink ref="T32" r:id="rId45" display="Pic Solid Chemical\Sodium hydroxide anhydrous 7B100937C (3).jpg" xr:uid="{611E1523-B312-4C4E-9D1D-080DA5284483}"/>
    <hyperlink ref="R46" r:id="rId46" display="Pic Solid Chemical\Zinc acetate dihydrate 182905-0722 (1).jpg" xr:uid="{1F70081F-3E88-480A-A9AD-9FA2B41A84C0}"/>
    <hyperlink ref="S46" r:id="rId47" display="Pic Solid Chemical\Zinc acetate dihydrate 182905-0722 (2).jpg" xr:uid="{19FC6987-EE5D-49F4-85B5-80D8BA72DA4E}"/>
    <hyperlink ref="T46" r:id="rId48" display="Pic Solid Chemical\Zinc acetate dihydrate 182905-0722 (3).jpg" xr:uid="{8173BD64-908E-4AD6-BB90-B1EFCE3B823A}"/>
  </hyperlinks>
  <pageMargins left="0.7" right="0.7" top="0.75" bottom="0.75" header="0.3" footer="0.3"/>
  <tableParts count="1">
    <tablePart r:id="rId49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577864-A760-438D-9BE6-84F08EE840B8}">
  <sheetPr codeName="Sheet7"/>
  <dimension ref="A1:K2"/>
  <sheetViews>
    <sheetView workbookViewId="0">
      <selection activeCell="N13" sqref="N13"/>
    </sheetView>
  </sheetViews>
  <sheetFormatPr defaultRowHeight="15"/>
  <cols>
    <col min="3" max="3" width="29" customWidth="1"/>
  </cols>
  <sheetData>
    <row r="1" spans="1:11" ht="24.75" customHeight="1">
      <c r="A1" s="3" t="s">
        <v>0</v>
      </c>
      <c r="B1" s="4" t="s">
        <v>1</v>
      </c>
      <c r="C1" s="4" t="s">
        <v>102</v>
      </c>
      <c r="D1" s="5" t="s">
        <v>7</v>
      </c>
      <c r="E1" s="5" t="s">
        <v>8</v>
      </c>
      <c r="F1" s="6" t="s">
        <v>13</v>
      </c>
      <c r="G1" s="6" t="s">
        <v>14</v>
      </c>
      <c r="H1" s="4" t="s">
        <v>15</v>
      </c>
      <c r="K1" t="s">
        <v>250</v>
      </c>
    </row>
    <row r="2" spans="1:11">
      <c r="A2" s="2" t="str">
        <f ca="1">IF(TODAY()&gt;F2, "0", "0")</f>
        <v>0</v>
      </c>
      <c r="B2" s="2"/>
      <c r="C2" s="2"/>
      <c r="D2" s="2"/>
      <c r="E2" s="2"/>
      <c r="F2" s="7"/>
      <c r="G2" s="7"/>
      <c r="H2" s="2" t="str">
        <f t="shared" ref="H2" ca="1" si="0">IF(TODAY()&gt;G2, "หมดอายุ", "ยังใช้ได้")</f>
        <v>หมดอายุ</v>
      </c>
    </row>
  </sheetData>
  <protectedRanges>
    <protectedRange sqref="A1:H1" name="ช่วง1_2_5_1"/>
  </protectedRange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F14B7-7089-478A-B06D-33BF4BDC6C4D}">
  <sheetPr codeName="Sheet8"/>
  <dimension ref="A1:T2"/>
  <sheetViews>
    <sheetView tabSelected="1" workbookViewId="0">
      <selection activeCell="R1" sqref="R1"/>
    </sheetView>
  </sheetViews>
  <sheetFormatPr defaultRowHeight="15"/>
  <cols>
    <col min="2" max="2" width="23.140625" customWidth="1"/>
    <col min="3" max="3" width="12" customWidth="1"/>
    <col min="6" max="6" width="9.85546875" customWidth="1"/>
    <col min="7" max="7" width="9.42578125" customWidth="1"/>
    <col min="8" max="8" width="9.28515625" customWidth="1"/>
    <col min="13" max="13" width="9.28515625" customWidth="1"/>
    <col min="14" max="14" width="11.5703125" customWidth="1"/>
    <col min="16" max="16" width="14.7109375" customWidth="1"/>
  </cols>
  <sheetData>
    <row r="1" spans="1:20" ht="22.5" thickBot="1">
      <c r="A1" s="58" t="s">
        <v>1</v>
      </c>
      <c r="B1" s="59" t="s">
        <v>249</v>
      </c>
      <c r="C1" s="59" t="s">
        <v>3</v>
      </c>
      <c r="D1" s="59" t="s">
        <v>4</v>
      </c>
      <c r="E1" s="59" t="s">
        <v>5</v>
      </c>
      <c r="F1" s="60" t="s">
        <v>6</v>
      </c>
      <c r="G1" s="60" t="s">
        <v>7</v>
      </c>
      <c r="H1" s="59" t="s">
        <v>8</v>
      </c>
      <c r="I1" s="59" t="s">
        <v>9</v>
      </c>
      <c r="J1" s="58" t="s">
        <v>10</v>
      </c>
      <c r="K1" s="58" t="s">
        <v>104</v>
      </c>
      <c r="L1" s="61" t="s">
        <v>12</v>
      </c>
      <c r="M1" s="61" t="s">
        <v>13</v>
      </c>
      <c r="N1" s="59" t="s">
        <v>14</v>
      </c>
      <c r="O1" s="59" t="s">
        <v>15</v>
      </c>
      <c r="P1" s="59" t="s">
        <v>16</v>
      </c>
      <c r="Q1" s="59" t="s">
        <v>17</v>
      </c>
      <c r="R1" s="59" t="s">
        <v>18</v>
      </c>
      <c r="S1" s="59" t="s">
        <v>19</v>
      </c>
      <c r="T1" s="59" t="s">
        <v>20</v>
      </c>
    </row>
    <row r="2" spans="1:20">
      <c r="A2">
        <v>1</v>
      </c>
      <c r="B2" t="s">
        <v>255</v>
      </c>
      <c r="C2" t="s">
        <v>256</v>
      </c>
      <c r="G2">
        <v>1</v>
      </c>
    </row>
  </sheetData>
  <protectedRanges>
    <protectedRange sqref="A1:Q1" name="ช่วง1"/>
  </protectedRanges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883520-481C-4CF6-BFAA-D79FEF12252D}">
  <sheetPr codeName="Sheet5"/>
  <dimension ref="A1:J2"/>
  <sheetViews>
    <sheetView workbookViewId="0">
      <selection sqref="A1:H1048576"/>
    </sheetView>
  </sheetViews>
  <sheetFormatPr defaultRowHeight="15"/>
  <cols>
    <col min="1" max="1" width="9.140625" style="2"/>
    <col min="2" max="2" width="16.42578125" style="2" bestFit="1" customWidth="1"/>
    <col min="3" max="3" width="28.5703125" style="2" bestFit="1" customWidth="1"/>
    <col min="4" max="5" width="17.28515625" style="2" bestFit="1" customWidth="1"/>
    <col min="6" max="6" width="9.28515625" style="7" customWidth="1"/>
    <col min="7" max="7" width="11.5703125" style="7" customWidth="1"/>
    <col min="8" max="8" width="9.140625" style="2"/>
  </cols>
  <sheetData>
    <row r="1" spans="1:10" ht="32.25" customHeight="1">
      <c r="A1" s="3" t="s">
        <v>0</v>
      </c>
      <c r="B1" s="4" t="s">
        <v>1</v>
      </c>
      <c r="C1" s="4" t="s">
        <v>102</v>
      </c>
      <c r="D1" s="5" t="s">
        <v>7</v>
      </c>
      <c r="E1" s="5" t="s">
        <v>8</v>
      </c>
      <c r="F1" s="6" t="s">
        <v>13</v>
      </c>
      <c r="G1" s="6" t="s">
        <v>14</v>
      </c>
      <c r="H1" s="4" t="s">
        <v>15</v>
      </c>
      <c r="J1" t="s">
        <v>248</v>
      </c>
    </row>
    <row r="2" spans="1:10">
      <c r="A2" s="2" t="str">
        <f ca="1">IF(TODAY()&gt;F2, "0", "0")</f>
        <v>0</v>
      </c>
      <c r="H2" s="2" t="str">
        <f t="shared" ref="H2" ca="1" si="0">IF(TODAY()&gt;G2, "ยังใช้ได้", "หมดอายุ")</f>
        <v>ยังใช้ได้</v>
      </c>
    </row>
  </sheetData>
  <protectedRanges>
    <protectedRange sqref="A1:H1" name="ช่วง1_2_5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24E2C-1345-4990-B473-6227E39B5FC7}">
  <sheetPr codeName="Sheet2"/>
  <dimension ref="A1:J2"/>
  <sheetViews>
    <sheetView workbookViewId="0">
      <selection sqref="A1:H1048576"/>
    </sheetView>
  </sheetViews>
  <sheetFormatPr defaultRowHeight="15"/>
  <cols>
    <col min="1" max="1" width="9.140625" style="2"/>
    <col min="2" max="2" width="16.42578125" style="2" bestFit="1" customWidth="1"/>
    <col min="3" max="3" width="28.5703125" style="2" bestFit="1" customWidth="1"/>
    <col min="4" max="4" width="17.28515625" style="62" bestFit="1" customWidth="1"/>
    <col min="5" max="5" width="17.28515625" style="2" bestFit="1" customWidth="1"/>
    <col min="6" max="6" width="9.28515625" style="7" customWidth="1"/>
    <col min="7" max="7" width="11.5703125" style="7" customWidth="1"/>
    <col min="8" max="8" width="9.140625" style="2"/>
  </cols>
  <sheetData>
    <row r="1" spans="1:10" ht="32.25" customHeight="1">
      <c r="A1" s="3" t="s">
        <v>0</v>
      </c>
      <c r="B1" s="4" t="s">
        <v>1</v>
      </c>
      <c r="C1" s="4" t="s">
        <v>102</v>
      </c>
      <c r="D1" s="5" t="s">
        <v>7</v>
      </c>
      <c r="E1" s="5" t="s">
        <v>8</v>
      </c>
      <c r="F1" s="6" t="s">
        <v>13</v>
      </c>
      <c r="G1" s="6" t="s">
        <v>14</v>
      </c>
      <c r="H1" s="4" t="s">
        <v>15</v>
      </c>
      <c r="J1" t="s">
        <v>247</v>
      </c>
    </row>
    <row r="2" spans="1:10">
      <c r="A2" s="2" t="str">
        <f ca="1">IF(TODAY()&gt;F2, "0", "0")</f>
        <v>0</v>
      </c>
      <c r="B2" s="2" t="s">
        <v>252</v>
      </c>
      <c r="C2" s="2" t="s">
        <v>252</v>
      </c>
      <c r="D2" s="62" t="s">
        <v>252</v>
      </c>
      <c r="E2" s="2" t="s">
        <v>252</v>
      </c>
      <c r="F2" s="7" t="s">
        <v>252</v>
      </c>
      <c r="G2" s="7" t="s">
        <v>252</v>
      </c>
      <c r="H2" s="2" t="str">
        <f t="shared" ref="H2" ca="1" si="0">IF(TODAY()&gt;G2, "ยังใช้ได้", "หมดอายุ")</f>
        <v>หมดอายุ</v>
      </c>
    </row>
  </sheetData>
  <protectedRanges>
    <protectedRange sqref="A1:H1" name="ช่วง1_2_5"/>
  </protectedRange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28E5E-B7F7-4E42-A738-959A8AEB08D3}">
  <sheetPr codeName="Sheet3"/>
  <dimension ref="A1:T32"/>
  <sheetViews>
    <sheetView workbookViewId="0">
      <selection sqref="A1:Q1048576"/>
    </sheetView>
  </sheetViews>
  <sheetFormatPr defaultRowHeight="15"/>
  <cols>
    <col min="2" max="2" width="26.7109375" bestFit="1" customWidth="1"/>
    <col min="3" max="3" width="16.28515625" bestFit="1" customWidth="1"/>
    <col min="6" max="6" width="9.85546875" customWidth="1"/>
    <col min="7" max="7" width="9.42578125" customWidth="1"/>
    <col min="8" max="8" width="11.7109375" bestFit="1" customWidth="1"/>
    <col min="9" max="9" width="12.140625" bestFit="1" customWidth="1"/>
    <col min="11" max="11" width="12" customWidth="1"/>
    <col min="13" max="13" width="11.7109375" bestFit="1" customWidth="1"/>
    <col min="14" max="14" width="14.7109375" bestFit="1" customWidth="1"/>
    <col min="16" max="16" width="14.7109375" customWidth="1"/>
  </cols>
  <sheetData>
    <row r="1" spans="1:20" s="57" customFormat="1" ht="15.75" customHeight="1" thickBot="1">
      <c r="A1" s="51" t="s">
        <v>1</v>
      </c>
      <c r="B1" s="52" t="s">
        <v>2</v>
      </c>
      <c r="C1" s="52" t="s">
        <v>3</v>
      </c>
      <c r="D1" s="52" t="s">
        <v>4</v>
      </c>
      <c r="E1" s="52" t="s">
        <v>5</v>
      </c>
      <c r="F1" s="52" t="s">
        <v>6</v>
      </c>
      <c r="G1" s="53" t="s">
        <v>7</v>
      </c>
      <c r="H1" s="53" t="s">
        <v>8</v>
      </c>
      <c r="I1" s="52" t="s">
        <v>9</v>
      </c>
      <c r="J1" s="54" t="s">
        <v>10</v>
      </c>
      <c r="K1" s="54" t="s">
        <v>11</v>
      </c>
      <c r="L1" s="55" t="s">
        <v>12</v>
      </c>
      <c r="M1" s="52" t="s">
        <v>13</v>
      </c>
      <c r="N1" s="52" t="s">
        <v>14</v>
      </c>
      <c r="O1" s="52" t="s">
        <v>15</v>
      </c>
      <c r="P1" s="52" t="s">
        <v>16</v>
      </c>
      <c r="Q1" s="52" t="s">
        <v>17</v>
      </c>
      <c r="R1" s="52" t="s">
        <v>18</v>
      </c>
      <c r="S1" s="52" t="s">
        <v>19</v>
      </c>
      <c r="T1" s="56" t="s">
        <v>20</v>
      </c>
    </row>
    <row r="2" spans="1:20" ht="22.5" customHeight="1">
      <c r="A2" s="27">
        <v>1</v>
      </c>
      <c r="B2" s="28" t="s">
        <v>21</v>
      </c>
      <c r="C2" s="29" t="s">
        <v>229</v>
      </c>
      <c r="D2" s="29" t="s">
        <v>22</v>
      </c>
      <c r="E2" s="30"/>
      <c r="F2" s="29" t="s">
        <v>23</v>
      </c>
      <c r="G2" s="31" t="s">
        <v>24</v>
      </c>
      <c r="H2" s="32" t="s">
        <v>25</v>
      </c>
      <c r="I2" s="29" t="s">
        <v>26</v>
      </c>
      <c r="J2" s="33" t="s">
        <v>27</v>
      </c>
      <c r="K2" s="33" t="s">
        <v>28</v>
      </c>
      <c r="L2" s="34">
        <v>43959</v>
      </c>
      <c r="M2" s="29"/>
      <c r="N2" s="35" t="str">
        <f>IF(M2="", "4 ปี หลังจากเปิดใช้", M2+(365*4)+1)</f>
        <v>4 ปี หลังจากเปิดใช้</v>
      </c>
      <c r="O2" s="33" t="str">
        <f ca="1">IF(TODAY()&gt;N2, "หมดอายุ", "ยังใช้ได้")</f>
        <v>ยังใช้ได้</v>
      </c>
      <c r="P2" s="33"/>
      <c r="Q2" s="36"/>
      <c r="R2" s="33">
        <v>1</v>
      </c>
      <c r="S2" s="33">
        <v>2</v>
      </c>
      <c r="T2" s="37">
        <v>3</v>
      </c>
    </row>
    <row r="3" spans="1:20" ht="22.5" customHeight="1">
      <c r="A3" s="27">
        <v>2</v>
      </c>
      <c r="B3" s="28" t="s">
        <v>29</v>
      </c>
      <c r="C3" s="29" t="s">
        <v>230</v>
      </c>
      <c r="D3" s="29" t="s">
        <v>30</v>
      </c>
      <c r="E3" s="30">
        <v>99.8</v>
      </c>
      <c r="F3" s="29" t="s">
        <v>31</v>
      </c>
      <c r="G3" s="31" t="s">
        <v>24</v>
      </c>
      <c r="H3" s="32" t="s">
        <v>32</v>
      </c>
      <c r="I3" s="29" t="s">
        <v>33</v>
      </c>
      <c r="J3" s="33" t="s">
        <v>34</v>
      </c>
      <c r="K3" s="33" t="s">
        <v>35</v>
      </c>
      <c r="L3" s="34">
        <v>44008</v>
      </c>
      <c r="M3" s="29"/>
      <c r="N3" s="35">
        <v>44957</v>
      </c>
      <c r="O3" s="33" t="str">
        <f t="shared" ref="O3:O31" ca="1" si="0">IF(TODAY()&gt;N3, "หมดอายุ", "ยังใช้ได้")</f>
        <v>ยังใช้ได้</v>
      </c>
      <c r="P3" s="33"/>
      <c r="Q3" s="36"/>
      <c r="R3" s="33"/>
      <c r="S3" s="33"/>
      <c r="T3" s="37"/>
    </row>
    <row r="4" spans="1:20" ht="21.75" customHeight="1">
      <c r="A4" s="38">
        <v>3</v>
      </c>
      <c r="B4" s="39" t="s">
        <v>29</v>
      </c>
      <c r="C4" s="40" t="s">
        <v>230</v>
      </c>
      <c r="D4" s="40" t="s">
        <v>30</v>
      </c>
      <c r="E4" s="41">
        <v>99.8</v>
      </c>
      <c r="F4" s="40" t="s">
        <v>31</v>
      </c>
      <c r="G4" s="43" t="s">
        <v>36</v>
      </c>
      <c r="H4" s="44" t="s">
        <v>32</v>
      </c>
      <c r="I4" s="40" t="s">
        <v>33</v>
      </c>
      <c r="J4" s="45" t="s">
        <v>34</v>
      </c>
      <c r="K4" s="45" t="s">
        <v>35</v>
      </c>
      <c r="L4" s="46">
        <v>44008</v>
      </c>
      <c r="M4" s="40"/>
      <c r="N4" s="48">
        <v>44957</v>
      </c>
      <c r="O4" s="45" t="str">
        <f t="shared" ca="1" si="0"/>
        <v>ยังใช้ได้</v>
      </c>
      <c r="P4" s="45"/>
      <c r="Q4" s="49"/>
      <c r="R4" s="45"/>
      <c r="S4" s="45"/>
      <c r="T4" s="50"/>
    </row>
    <row r="5" spans="1:20" ht="17.25" customHeight="1">
      <c r="A5" s="38">
        <v>4</v>
      </c>
      <c r="B5" s="39" t="s">
        <v>29</v>
      </c>
      <c r="C5" s="40" t="s">
        <v>230</v>
      </c>
      <c r="D5" s="40" t="s">
        <v>30</v>
      </c>
      <c r="E5" s="41">
        <v>99.8</v>
      </c>
      <c r="F5" s="40" t="s">
        <v>31</v>
      </c>
      <c r="G5" s="43" t="s">
        <v>37</v>
      </c>
      <c r="H5" s="44" t="s">
        <v>32</v>
      </c>
      <c r="I5" s="40" t="s">
        <v>33</v>
      </c>
      <c r="J5" s="45" t="s">
        <v>34</v>
      </c>
      <c r="K5" s="45" t="s">
        <v>35</v>
      </c>
      <c r="L5" s="46">
        <v>44008</v>
      </c>
      <c r="M5" s="47"/>
      <c r="N5" s="48">
        <v>44957</v>
      </c>
      <c r="O5" s="45" t="str">
        <f t="shared" ca="1" si="0"/>
        <v>ยังใช้ได้</v>
      </c>
      <c r="P5" s="45"/>
      <c r="Q5" s="49"/>
      <c r="R5" s="45"/>
      <c r="S5" s="45"/>
      <c r="T5" s="50"/>
    </row>
    <row r="6" spans="1:20" ht="24.75" customHeight="1">
      <c r="A6" s="38">
        <v>5</v>
      </c>
      <c r="B6" s="39" t="s">
        <v>29</v>
      </c>
      <c r="C6" s="40" t="s">
        <v>230</v>
      </c>
      <c r="D6" s="40" t="s">
        <v>30</v>
      </c>
      <c r="E6" s="41">
        <v>99.8</v>
      </c>
      <c r="F6" s="40" t="s">
        <v>31</v>
      </c>
      <c r="G6" s="43" t="s">
        <v>38</v>
      </c>
      <c r="H6" s="44" t="s">
        <v>32</v>
      </c>
      <c r="I6" s="40" t="s">
        <v>33</v>
      </c>
      <c r="J6" s="45" t="s">
        <v>34</v>
      </c>
      <c r="K6" s="45" t="s">
        <v>35</v>
      </c>
      <c r="L6" s="46">
        <v>44008</v>
      </c>
      <c r="M6" s="40"/>
      <c r="N6" s="48">
        <v>44957</v>
      </c>
      <c r="O6" s="45" t="str">
        <f t="shared" ca="1" si="0"/>
        <v>ยังใช้ได้</v>
      </c>
      <c r="P6" s="45"/>
      <c r="Q6" s="49"/>
      <c r="R6" s="45"/>
      <c r="S6" s="45"/>
      <c r="T6" s="50"/>
    </row>
    <row r="7" spans="1:20" ht="25.5" customHeight="1">
      <c r="A7" s="38">
        <v>6</v>
      </c>
      <c r="B7" s="39" t="s">
        <v>39</v>
      </c>
      <c r="C7" s="40" t="s">
        <v>231</v>
      </c>
      <c r="D7" s="40" t="s">
        <v>22</v>
      </c>
      <c r="E7" s="41"/>
      <c r="F7" s="40" t="s">
        <v>40</v>
      </c>
      <c r="G7" s="44" t="s">
        <v>24</v>
      </c>
      <c r="H7" s="44" t="s">
        <v>41</v>
      </c>
      <c r="I7" s="40" t="s">
        <v>26</v>
      </c>
      <c r="J7" s="45" t="s">
        <v>27</v>
      </c>
      <c r="K7" s="45" t="s">
        <v>28</v>
      </c>
      <c r="L7" s="46">
        <v>43959</v>
      </c>
      <c r="M7" s="40"/>
      <c r="N7" s="48" t="str">
        <f t="shared" ref="N7:N16" si="1">IF(M7="", "4 ปี หลังจากเปิดใช้", M7+(365*4)+1)</f>
        <v>4 ปี หลังจากเปิดใช้</v>
      </c>
      <c r="O7" s="45" t="str">
        <f ca="1">IF(TODAY()&gt;N7, "หมดอายุ", "ยังใช้ได้")</f>
        <v>ยังใช้ได้</v>
      </c>
      <c r="P7" s="45"/>
      <c r="Q7" s="49"/>
      <c r="R7" s="45">
        <v>1</v>
      </c>
      <c r="S7" s="45">
        <v>2</v>
      </c>
      <c r="T7" s="50">
        <v>3</v>
      </c>
    </row>
    <row r="8" spans="1:20" ht="17.25" customHeight="1">
      <c r="A8" s="38">
        <v>7</v>
      </c>
      <c r="B8" s="39" t="s">
        <v>42</v>
      </c>
      <c r="C8" s="40" t="s">
        <v>232</v>
      </c>
      <c r="D8" s="40" t="s">
        <v>22</v>
      </c>
      <c r="E8" s="41"/>
      <c r="F8" s="40" t="s">
        <v>43</v>
      </c>
      <c r="G8" s="44" t="s">
        <v>24</v>
      </c>
      <c r="H8" s="44" t="s">
        <v>44</v>
      </c>
      <c r="I8" s="40" t="s">
        <v>26</v>
      </c>
      <c r="J8" s="45" t="s">
        <v>27</v>
      </c>
      <c r="K8" s="45" t="s">
        <v>28</v>
      </c>
      <c r="L8" s="46">
        <v>43984</v>
      </c>
      <c r="M8" s="40"/>
      <c r="N8" s="48" t="str">
        <f t="shared" si="1"/>
        <v>4 ปี หลังจากเปิดใช้</v>
      </c>
      <c r="O8" s="45" t="str">
        <f t="shared" ca="1" si="0"/>
        <v>ยังใช้ได้</v>
      </c>
      <c r="P8" s="45"/>
      <c r="Q8" s="49"/>
      <c r="R8" s="45"/>
      <c r="S8" s="45"/>
      <c r="T8" s="50"/>
    </row>
    <row r="9" spans="1:20" ht="21.75">
      <c r="A9" s="38">
        <v>8</v>
      </c>
      <c r="B9" s="39" t="s">
        <v>45</v>
      </c>
      <c r="C9" s="40" t="s">
        <v>233</v>
      </c>
      <c r="D9" s="40" t="s">
        <v>46</v>
      </c>
      <c r="E9" s="41">
        <v>100</v>
      </c>
      <c r="F9" s="40" t="s">
        <v>47</v>
      </c>
      <c r="G9" s="44" t="s">
        <v>24</v>
      </c>
      <c r="H9" s="44" t="s">
        <v>48</v>
      </c>
      <c r="I9" s="40" t="s">
        <v>49</v>
      </c>
      <c r="J9" s="45" t="s">
        <v>50</v>
      </c>
      <c r="K9" s="45" t="s">
        <v>35</v>
      </c>
      <c r="L9" s="46">
        <v>43959</v>
      </c>
      <c r="M9" s="40"/>
      <c r="N9" s="48" t="str">
        <f t="shared" si="1"/>
        <v>4 ปี หลังจากเปิดใช้</v>
      </c>
      <c r="O9" s="45" t="str">
        <f t="shared" ca="1" si="0"/>
        <v>ยังใช้ได้</v>
      </c>
      <c r="P9" s="45"/>
      <c r="Q9" s="49"/>
      <c r="R9" s="45">
        <v>1</v>
      </c>
      <c r="S9" s="45">
        <v>2</v>
      </c>
      <c r="T9" s="50">
        <v>3</v>
      </c>
    </row>
    <row r="10" spans="1:20" ht="21.75">
      <c r="A10" s="38">
        <v>9</v>
      </c>
      <c r="B10" s="39" t="s">
        <v>45</v>
      </c>
      <c r="C10" s="40" t="s">
        <v>233</v>
      </c>
      <c r="D10" s="40" t="s">
        <v>46</v>
      </c>
      <c r="E10" s="41">
        <v>100</v>
      </c>
      <c r="F10" s="40" t="s">
        <v>47</v>
      </c>
      <c r="G10" s="44" t="s">
        <v>36</v>
      </c>
      <c r="H10" s="44" t="s">
        <v>48</v>
      </c>
      <c r="I10" s="40" t="s">
        <v>49</v>
      </c>
      <c r="J10" s="45" t="s">
        <v>50</v>
      </c>
      <c r="K10" s="45" t="s">
        <v>35</v>
      </c>
      <c r="L10" s="46">
        <v>43959</v>
      </c>
      <c r="M10" s="40"/>
      <c r="N10" s="48" t="str">
        <f t="shared" si="1"/>
        <v>4 ปี หลังจากเปิดใช้</v>
      </c>
      <c r="O10" s="45" t="str">
        <f t="shared" ca="1" si="0"/>
        <v>ยังใช้ได้</v>
      </c>
      <c r="P10" s="45"/>
      <c r="Q10" s="49"/>
      <c r="R10" s="45">
        <v>1</v>
      </c>
      <c r="S10" s="45">
        <v>2</v>
      </c>
      <c r="T10" s="50">
        <v>3</v>
      </c>
    </row>
    <row r="11" spans="1:20" ht="24" customHeight="1">
      <c r="A11" s="38">
        <v>10</v>
      </c>
      <c r="B11" s="39" t="s">
        <v>51</v>
      </c>
      <c r="C11" s="40" t="s">
        <v>234</v>
      </c>
      <c r="D11" s="40" t="s">
        <v>46</v>
      </c>
      <c r="E11" s="41">
        <v>100</v>
      </c>
      <c r="F11" s="40" t="s">
        <v>52</v>
      </c>
      <c r="G11" s="44" t="s">
        <v>24</v>
      </c>
      <c r="H11" s="44" t="s">
        <v>53</v>
      </c>
      <c r="I11" s="40" t="s">
        <v>49</v>
      </c>
      <c r="J11" s="45" t="s">
        <v>54</v>
      </c>
      <c r="K11" s="45" t="s">
        <v>35</v>
      </c>
      <c r="L11" s="46">
        <v>43959</v>
      </c>
      <c r="M11" s="40"/>
      <c r="N11" s="48" t="str">
        <f t="shared" si="1"/>
        <v>4 ปี หลังจากเปิดใช้</v>
      </c>
      <c r="O11" s="45" t="str">
        <f t="shared" ca="1" si="0"/>
        <v>ยังใช้ได้</v>
      </c>
      <c r="P11" s="45"/>
      <c r="Q11" s="49"/>
      <c r="R11" s="45">
        <v>1</v>
      </c>
      <c r="S11" s="45">
        <v>2</v>
      </c>
      <c r="T11" s="50">
        <v>3</v>
      </c>
    </row>
    <row r="12" spans="1:20" ht="21" customHeight="1">
      <c r="A12" s="38">
        <v>11</v>
      </c>
      <c r="B12" s="39" t="s">
        <v>51</v>
      </c>
      <c r="C12" s="40" t="s">
        <v>234</v>
      </c>
      <c r="D12" s="40" t="s">
        <v>46</v>
      </c>
      <c r="E12" s="41">
        <v>100</v>
      </c>
      <c r="F12" s="40" t="s">
        <v>52</v>
      </c>
      <c r="G12" s="44" t="s">
        <v>36</v>
      </c>
      <c r="H12" s="44" t="s">
        <v>53</v>
      </c>
      <c r="I12" s="40" t="s">
        <v>49</v>
      </c>
      <c r="J12" s="45" t="s">
        <v>54</v>
      </c>
      <c r="K12" s="45" t="s">
        <v>35</v>
      </c>
      <c r="L12" s="46">
        <v>43959</v>
      </c>
      <c r="M12" s="40"/>
      <c r="N12" s="48" t="str">
        <f t="shared" si="1"/>
        <v>4 ปี หลังจากเปิดใช้</v>
      </c>
      <c r="O12" s="45" t="str">
        <f t="shared" ca="1" si="0"/>
        <v>ยังใช้ได้</v>
      </c>
      <c r="P12" s="45"/>
      <c r="Q12" s="49"/>
      <c r="R12" s="45">
        <v>1</v>
      </c>
      <c r="S12" s="45">
        <v>2</v>
      </c>
      <c r="T12" s="50">
        <v>3</v>
      </c>
    </row>
    <row r="13" spans="1:20" ht="19.5" customHeight="1">
      <c r="A13" s="38">
        <v>12</v>
      </c>
      <c r="B13" s="39" t="s">
        <v>55</v>
      </c>
      <c r="C13" s="40" t="s">
        <v>235</v>
      </c>
      <c r="D13" s="40" t="s">
        <v>22</v>
      </c>
      <c r="E13" s="41"/>
      <c r="F13" s="40" t="s">
        <v>56</v>
      </c>
      <c r="G13" s="44" t="s">
        <v>24</v>
      </c>
      <c r="H13" s="44" t="s">
        <v>57</v>
      </c>
      <c r="I13" s="40" t="s">
        <v>26</v>
      </c>
      <c r="J13" s="45" t="s">
        <v>27</v>
      </c>
      <c r="K13" s="45" t="s">
        <v>28</v>
      </c>
      <c r="L13" s="46">
        <v>43959</v>
      </c>
      <c r="M13" s="40"/>
      <c r="N13" s="48" t="str">
        <f t="shared" si="1"/>
        <v>4 ปี หลังจากเปิดใช้</v>
      </c>
      <c r="O13" s="45" t="str">
        <f t="shared" ca="1" si="0"/>
        <v>ยังใช้ได้</v>
      </c>
      <c r="P13" s="45"/>
      <c r="Q13" s="49"/>
      <c r="R13" s="45">
        <v>1</v>
      </c>
      <c r="S13" s="45">
        <v>2</v>
      </c>
      <c r="T13" s="50">
        <v>3</v>
      </c>
    </row>
    <row r="14" spans="1:20" ht="17.25" customHeight="1">
      <c r="A14" s="38">
        <v>13</v>
      </c>
      <c r="B14" s="39" t="s">
        <v>58</v>
      </c>
      <c r="C14" s="40" t="s">
        <v>236</v>
      </c>
      <c r="D14" s="40"/>
      <c r="E14" s="41">
        <v>99.24</v>
      </c>
      <c r="F14" s="40" t="s">
        <v>59</v>
      </c>
      <c r="G14" s="44" t="s">
        <v>24</v>
      </c>
      <c r="H14" s="44" t="s">
        <v>60</v>
      </c>
      <c r="I14" s="40" t="s">
        <v>26</v>
      </c>
      <c r="J14" s="45" t="s">
        <v>61</v>
      </c>
      <c r="K14" s="45" t="s">
        <v>35</v>
      </c>
      <c r="L14" s="46">
        <v>43959</v>
      </c>
      <c r="M14" s="40"/>
      <c r="N14" s="48" t="str">
        <f t="shared" si="1"/>
        <v>4 ปี หลังจากเปิดใช้</v>
      </c>
      <c r="O14" s="45" t="str">
        <f t="shared" ca="1" si="0"/>
        <v>ยังใช้ได้</v>
      </c>
      <c r="P14" s="45"/>
      <c r="Q14" s="49"/>
      <c r="R14" s="45">
        <v>1</v>
      </c>
      <c r="S14" s="45">
        <v>2</v>
      </c>
      <c r="T14" s="50">
        <v>3</v>
      </c>
    </row>
    <row r="15" spans="1:20" ht="18.75" customHeight="1">
      <c r="A15" s="38">
        <v>14</v>
      </c>
      <c r="B15" s="39" t="s">
        <v>58</v>
      </c>
      <c r="C15" s="40" t="s">
        <v>236</v>
      </c>
      <c r="D15" s="40"/>
      <c r="E15" s="41">
        <v>99.24</v>
      </c>
      <c r="F15" s="40" t="s">
        <v>59</v>
      </c>
      <c r="G15" s="44" t="s">
        <v>36</v>
      </c>
      <c r="H15" s="44" t="s">
        <v>60</v>
      </c>
      <c r="I15" s="40" t="s">
        <v>26</v>
      </c>
      <c r="J15" s="45" t="s">
        <v>61</v>
      </c>
      <c r="K15" s="45" t="s">
        <v>35</v>
      </c>
      <c r="L15" s="46">
        <v>43959</v>
      </c>
      <c r="M15" s="40"/>
      <c r="N15" s="48" t="str">
        <f t="shared" si="1"/>
        <v>4 ปี หลังจากเปิดใช้</v>
      </c>
      <c r="O15" s="45" t="str">
        <f t="shared" ca="1" si="0"/>
        <v>ยังใช้ได้</v>
      </c>
      <c r="P15" s="45"/>
      <c r="Q15" s="49"/>
      <c r="R15" s="45">
        <v>1</v>
      </c>
      <c r="S15" s="45">
        <v>2</v>
      </c>
      <c r="T15" s="50">
        <v>3</v>
      </c>
    </row>
    <row r="16" spans="1:20" ht="18.75" customHeight="1">
      <c r="A16" s="38">
        <v>15</v>
      </c>
      <c r="B16" s="39" t="s">
        <v>62</v>
      </c>
      <c r="C16" s="40" t="s">
        <v>237</v>
      </c>
      <c r="D16" s="40" t="s">
        <v>46</v>
      </c>
      <c r="E16" s="41">
        <v>99.94</v>
      </c>
      <c r="F16" s="40" t="s">
        <v>63</v>
      </c>
      <c r="G16" s="44" t="s">
        <v>24</v>
      </c>
      <c r="H16" s="44" t="s">
        <v>64</v>
      </c>
      <c r="I16" s="40" t="s">
        <v>26</v>
      </c>
      <c r="J16" s="45" t="s">
        <v>50</v>
      </c>
      <c r="K16" s="45" t="s">
        <v>65</v>
      </c>
      <c r="L16" s="46">
        <v>44008</v>
      </c>
      <c r="M16" s="40"/>
      <c r="N16" s="48" t="str">
        <f t="shared" si="1"/>
        <v>4 ปี หลังจากเปิดใช้</v>
      </c>
      <c r="O16" s="45" t="str">
        <f t="shared" ca="1" si="0"/>
        <v>ยังใช้ได้</v>
      </c>
      <c r="P16" s="45"/>
      <c r="Q16" s="49"/>
      <c r="R16" s="45"/>
      <c r="S16" s="45"/>
      <c r="T16" s="50"/>
    </row>
    <row r="17" spans="1:20" ht="18.75" customHeight="1">
      <c r="A17" s="38">
        <v>16</v>
      </c>
      <c r="B17" s="39" t="s">
        <v>66</v>
      </c>
      <c r="C17" s="40" t="s">
        <v>238</v>
      </c>
      <c r="D17" s="40" t="s">
        <v>46</v>
      </c>
      <c r="E17" s="41"/>
      <c r="F17" s="40" t="s">
        <v>67</v>
      </c>
      <c r="G17" s="44" t="s">
        <v>24</v>
      </c>
      <c r="H17" s="44" t="s">
        <v>68</v>
      </c>
      <c r="I17" s="40" t="s">
        <v>69</v>
      </c>
      <c r="J17" s="45" t="s">
        <v>70</v>
      </c>
      <c r="K17" s="45" t="s">
        <v>71</v>
      </c>
      <c r="L17" s="46">
        <v>43944</v>
      </c>
      <c r="M17" s="40"/>
      <c r="N17" s="48">
        <v>45443</v>
      </c>
      <c r="O17" s="45" t="str">
        <f t="shared" ca="1" si="0"/>
        <v>ยังใช้ได้</v>
      </c>
      <c r="P17" s="45"/>
      <c r="Q17" s="49"/>
      <c r="R17" s="45">
        <v>1</v>
      </c>
      <c r="S17" s="45">
        <v>2</v>
      </c>
      <c r="T17" s="50">
        <v>3</v>
      </c>
    </row>
    <row r="18" spans="1:20" ht="21" customHeight="1">
      <c r="A18" s="38">
        <v>17</v>
      </c>
      <c r="B18" s="39" t="s">
        <v>72</v>
      </c>
      <c r="C18" s="40" t="s">
        <v>239</v>
      </c>
      <c r="D18" s="40" t="s">
        <v>46</v>
      </c>
      <c r="E18" s="41">
        <v>99.9</v>
      </c>
      <c r="F18" s="40" t="s">
        <v>73</v>
      </c>
      <c r="G18" s="44" t="s">
        <v>24</v>
      </c>
      <c r="H18" s="44" t="s">
        <v>74</v>
      </c>
      <c r="I18" s="40" t="s">
        <v>75</v>
      </c>
      <c r="J18" s="45" t="s">
        <v>76</v>
      </c>
      <c r="K18" s="45" t="s">
        <v>35</v>
      </c>
      <c r="L18" s="46">
        <v>43959</v>
      </c>
      <c r="M18" s="40"/>
      <c r="N18" s="48" t="str">
        <f t="shared" ref="N18:N25" si="2">IF(M18="", "4 ปี หลังจากเปิดใช้", M18+(365*4)+1)</f>
        <v>4 ปี หลังจากเปิดใช้</v>
      </c>
      <c r="O18" s="45" t="str">
        <f t="shared" ca="1" si="0"/>
        <v>ยังใช้ได้</v>
      </c>
      <c r="P18" s="45"/>
      <c r="Q18" s="49"/>
      <c r="R18" s="45">
        <v>1</v>
      </c>
      <c r="S18" s="45">
        <v>2</v>
      </c>
      <c r="T18" s="50">
        <v>3</v>
      </c>
    </row>
    <row r="19" spans="1:20" ht="17.25" customHeight="1">
      <c r="A19" s="38">
        <v>18</v>
      </c>
      <c r="B19" s="39" t="s">
        <v>72</v>
      </c>
      <c r="C19" s="40" t="s">
        <v>239</v>
      </c>
      <c r="D19" s="40" t="s">
        <v>46</v>
      </c>
      <c r="E19" s="41">
        <v>99.9</v>
      </c>
      <c r="F19" s="40" t="s">
        <v>73</v>
      </c>
      <c r="G19" s="44" t="s">
        <v>36</v>
      </c>
      <c r="H19" s="44" t="s">
        <v>74</v>
      </c>
      <c r="I19" s="40" t="s">
        <v>75</v>
      </c>
      <c r="J19" s="45" t="s">
        <v>76</v>
      </c>
      <c r="K19" s="45" t="s">
        <v>35</v>
      </c>
      <c r="L19" s="46">
        <v>43959</v>
      </c>
      <c r="M19" s="40"/>
      <c r="N19" s="48" t="str">
        <f t="shared" si="2"/>
        <v>4 ปี หลังจากเปิดใช้</v>
      </c>
      <c r="O19" s="45" t="str">
        <f t="shared" ca="1" si="0"/>
        <v>ยังใช้ได้</v>
      </c>
      <c r="P19" s="45"/>
      <c r="Q19" s="49"/>
      <c r="R19" s="45">
        <v>1</v>
      </c>
      <c r="S19" s="45">
        <v>2</v>
      </c>
      <c r="T19" s="50">
        <v>3</v>
      </c>
    </row>
    <row r="20" spans="1:20" ht="19.5" customHeight="1">
      <c r="A20" s="38">
        <v>19</v>
      </c>
      <c r="B20" s="39" t="s">
        <v>77</v>
      </c>
      <c r="C20" s="40" t="s">
        <v>240</v>
      </c>
      <c r="D20" s="40" t="s">
        <v>78</v>
      </c>
      <c r="E20" s="41">
        <v>98.6</v>
      </c>
      <c r="F20" s="40" t="s">
        <v>79</v>
      </c>
      <c r="G20" s="44" t="s">
        <v>24</v>
      </c>
      <c r="H20" s="44" t="s">
        <v>80</v>
      </c>
      <c r="I20" s="40" t="s">
        <v>69</v>
      </c>
      <c r="J20" s="45" t="s">
        <v>81</v>
      </c>
      <c r="K20" s="45" t="s">
        <v>35</v>
      </c>
      <c r="L20" s="46">
        <v>43984</v>
      </c>
      <c r="M20" s="40"/>
      <c r="N20" s="48" t="str">
        <f t="shared" si="2"/>
        <v>4 ปี หลังจากเปิดใช้</v>
      </c>
      <c r="O20" s="45" t="str">
        <f t="shared" ca="1" si="0"/>
        <v>ยังใช้ได้</v>
      </c>
      <c r="P20" s="45"/>
      <c r="Q20" s="49"/>
      <c r="R20" s="45"/>
      <c r="S20" s="45"/>
      <c r="T20" s="50"/>
    </row>
    <row r="21" spans="1:20" ht="17.25" customHeight="1">
      <c r="A21" s="38">
        <v>20</v>
      </c>
      <c r="B21" s="39" t="s">
        <v>77</v>
      </c>
      <c r="C21" s="40" t="s">
        <v>240</v>
      </c>
      <c r="D21" s="40" t="s">
        <v>78</v>
      </c>
      <c r="E21" s="41">
        <v>98.6</v>
      </c>
      <c r="F21" s="40" t="s">
        <v>79</v>
      </c>
      <c r="G21" s="44" t="s">
        <v>36</v>
      </c>
      <c r="H21" s="44" t="s">
        <v>80</v>
      </c>
      <c r="I21" s="40" t="s">
        <v>69</v>
      </c>
      <c r="J21" s="45" t="s">
        <v>81</v>
      </c>
      <c r="K21" s="45" t="s">
        <v>35</v>
      </c>
      <c r="L21" s="46">
        <v>43984</v>
      </c>
      <c r="M21" s="40"/>
      <c r="N21" s="48" t="str">
        <f t="shared" si="2"/>
        <v>4 ปี หลังจากเปิดใช้</v>
      </c>
      <c r="O21" s="45" t="str">
        <f t="shared" ca="1" si="0"/>
        <v>ยังใช้ได้</v>
      </c>
      <c r="P21" s="45"/>
      <c r="Q21" s="49"/>
      <c r="R21" s="45"/>
      <c r="S21" s="45"/>
      <c r="T21" s="50"/>
    </row>
    <row r="22" spans="1:20" ht="19.5" customHeight="1">
      <c r="A22" s="38">
        <v>21</v>
      </c>
      <c r="B22" s="39" t="s">
        <v>82</v>
      </c>
      <c r="C22" s="40" t="s">
        <v>241</v>
      </c>
      <c r="D22" s="40"/>
      <c r="E22" s="41"/>
      <c r="F22" s="40" t="s">
        <v>83</v>
      </c>
      <c r="G22" s="44" t="s">
        <v>24</v>
      </c>
      <c r="H22" s="44" t="s">
        <v>84</v>
      </c>
      <c r="I22" s="40" t="s">
        <v>26</v>
      </c>
      <c r="J22" s="45" t="s">
        <v>85</v>
      </c>
      <c r="K22" s="45" t="s">
        <v>65</v>
      </c>
      <c r="L22" s="46">
        <v>43959</v>
      </c>
      <c r="M22" s="40"/>
      <c r="N22" s="48" t="str">
        <f t="shared" si="2"/>
        <v>4 ปี หลังจากเปิดใช้</v>
      </c>
      <c r="O22" s="45" t="str">
        <f t="shared" ca="1" si="0"/>
        <v>ยังใช้ได้</v>
      </c>
      <c r="P22" s="45"/>
      <c r="Q22" s="49"/>
      <c r="R22" s="45">
        <v>1</v>
      </c>
      <c r="S22" s="45">
        <v>2</v>
      </c>
      <c r="T22" s="50">
        <v>3</v>
      </c>
    </row>
    <row r="23" spans="1:20" ht="18.75" customHeight="1">
      <c r="A23" s="38">
        <v>22</v>
      </c>
      <c r="B23" s="39" t="s">
        <v>82</v>
      </c>
      <c r="C23" s="40" t="s">
        <v>241</v>
      </c>
      <c r="D23" s="40"/>
      <c r="E23" s="41"/>
      <c r="F23" s="40" t="s">
        <v>83</v>
      </c>
      <c r="G23" s="44" t="s">
        <v>36</v>
      </c>
      <c r="H23" s="44" t="s">
        <v>84</v>
      </c>
      <c r="I23" s="40" t="s">
        <v>26</v>
      </c>
      <c r="J23" s="45" t="s">
        <v>85</v>
      </c>
      <c r="K23" s="45" t="s">
        <v>65</v>
      </c>
      <c r="L23" s="46">
        <v>43959</v>
      </c>
      <c r="M23" s="40"/>
      <c r="N23" s="48" t="str">
        <f t="shared" si="2"/>
        <v>4 ปี หลังจากเปิดใช้</v>
      </c>
      <c r="O23" s="45" t="str">
        <f t="shared" ca="1" si="0"/>
        <v>ยังใช้ได้</v>
      </c>
      <c r="P23" s="45"/>
      <c r="Q23" s="49"/>
      <c r="R23" s="45">
        <v>1</v>
      </c>
      <c r="S23" s="45">
        <v>2</v>
      </c>
      <c r="T23" s="50">
        <v>3</v>
      </c>
    </row>
    <row r="24" spans="1:20" ht="18" customHeight="1">
      <c r="A24" s="38">
        <v>23</v>
      </c>
      <c r="B24" s="39" t="s">
        <v>86</v>
      </c>
      <c r="C24" s="40" t="s">
        <v>242</v>
      </c>
      <c r="D24" s="40"/>
      <c r="E24" s="41">
        <v>99.77</v>
      </c>
      <c r="F24" s="40" t="s">
        <v>87</v>
      </c>
      <c r="G24" s="44" t="s">
        <v>24</v>
      </c>
      <c r="H24" s="44" t="s">
        <v>88</v>
      </c>
      <c r="I24" s="40" t="s">
        <v>26</v>
      </c>
      <c r="J24" s="45" t="s">
        <v>50</v>
      </c>
      <c r="K24" s="45" t="s">
        <v>35</v>
      </c>
      <c r="L24" s="46">
        <v>43959</v>
      </c>
      <c r="M24" s="40"/>
      <c r="N24" s="48" t="str">
        <f t="shared" si="2"/>
        <v>4 ปี หลังจากเปิดใช้</v>
      </c>
      <c r="O24" s="45" t="str">
        <f t="shared" ca="1" si="0"/>
        <v>ยังใช้ได้</v>
      </c>
      <c r="P24" s="45"/>
      <c r="Q24" s="49"/>
      <c r="R24" s="45">
        <v>1</v>
      </c>
      <c r="S24" s="45">
        <v>2</v>
      </c>
      <c r="T24" s="50">
        <v>3</v>
      </c>
    </row>
    <row r="25" spans="1:20" ht="18.75" customHeight="1">
      <c r="A25" s="38">
        <v>24</v>
      </c>
      <c r="B25" s="39" t="s">
        <v>86</v>
      </c>
      <c r="C25" s="40" t="s">
        <v>242</v>
      </c>
      <c r="D25" s="40"/>
      <c r="E25" s="41">
        <v>99.77</v>
      </c>
      <c r="F25" s="40" t="s">
        <v>87</v>
      </c>
      <c r="G25" s="44" t="s">
        <v>36</v>
      </c>
      <c r="H25" s="44" t="s">
        <v>88</v>
      </c>
      <c r="I25" s="40" t="s">
        <v>26</v>
      </c>
      <c r="J25" s="45" t="s">
        <v>50</v>
      </c>
      <c r="K25" s="45" t="s">
        <v>35</v>
      </c>
      <c r="L25" s="46">
        <v>43959</v>
      </c>
      <c r="M25" s="40"/>
      <c r="N25" s="48" t="str">
        <f t="shared" si="2"/>
        <v>4 ปี หลังจากเปิดใช้</v>
      </c>
      <c r="O25" s="45" t="str">
        <f t="shared" ca="1" si="0"/>
        <v>ยังใช้ได้</v>
      </c>
      <c r="P25" s="45"/>
      <c r="Q25" s="49"/>
      <c r="R25" s="45">
        <v>1</v>
      </c>
      <c r="S25" s="45">
        <v>2</v>
      </c>
      <c r="T25" s="50">
        <v>3</v>
      </c>
    </row>
    <row r="26" spans="1:20" ht="21.75">
      <c r="A26" s="38">
        <v>25</v>
      </c>
      <c r="B26" s="39" t="s">
        <v>89</v>
      </c>
      <c r="C26" s="40" t="s">
        <v>243</v>
      </c>
      <c r="D26" s="40" t="s">
        <v>30</v>
      </c>
      <c r="E26" s="41">
        <v>99.8</v>
      </c>
      <c r="F26" s="40" t="s">
        <v>90</v>
      </c>
      <c r="G26" s="44" t="s">
        <v>24</v>
      </c>
      <c r="H26" s="44" t="s">
        <v>91</v>
      </c>
      <c r="I26" s="40" t="s">
        <v>69</v>
      </c>
      <c r="J26" s="45" t="s">
        <v>70</v>
      </c>
      <c r="K26" s="45" t="s">
        <v>35</v>
      </c>
      <c r="L26" s="46">
        <v>44008</v>
      </c>
      <c r="M26" s="40"/>
      <c r="N26" s="48">
        <v>45382</v>
      </c>
      <c r="O26" s="45" t="str">
        <f t="shared" ca="1" si="0"/>
        <v>ยังใช้ได้</v>
      </c>
      <c r="P26" s="45"/>
      <c r="Q26" s="49"/>
      <c r="R26" s="45"/>
      <c r="S26" s="45"/>
      <c r="T26" s="50"/>
    </row>
    <row r="27" spans="1:20" ht="21.75">
      <c r="A27" s="38">
        <v>26</v>
      </c>
      <c r="B27" s="39" t="s">
        <v>89</v>
      </c>
      <c r="C27" s="40" t="s">
        <v>243</v>
      </c>
      <c r="D27" s="40" t="s">
        <v>30</v>
      </c>
      <c r="E27" s="41">
        <v>99.8</v>
      </c>
      <c r="F27" s="40" t="s">
        <v>90</v>
      </c>
      <c r="G27" s="44" t="s">
        <v>36</v>
      </c>
      <c r="H27" s="44" t="s">
        <v>91</v>
      </c>
      <c r="I27" s="40" t="s">
        <v>69</v>
      </c>
      <c r="J27" s="45" t="s">
        <v>70</v>
      </c>
      <c r="K27" s="45" t="s">
        <v>35</v>
      </c>
      <c r="L27" s="46">
        <v>44008</v>
      </c>
      <c r="M27" s="40"/>
      <c r="N27" s="48">
        <v>45382</v>
      </c>
      <c r="O27" s="45" t="str">
        <f t="shared" ca="1" si="0"/>
        <v>ยังใช้ได้</v>
      </c>
      <c r="P27" s="45"/>
      <c r="Q27" s="49"/>
      <c r="R27" s="45"/>
      <c r="S27" s="45"/>
      <c r="T27" s="50"/>
    </row>
    <row r="28" spans="1:20" ht="21.75" customHeight="1">
      <c r="A28" s="38">
        <v>27</v>
      </c>
      <c r="B28" s="39" t="s">
        <v>92</v>
      </c>
      <c r="C28" s="40" t="s">
        <v>244</v>
      </c>
      <c r="D28" s="40" t="s">
        <v>78</v>
      </c>
      <c r="E28" s="41"/>
      <c r="F28" s="40" t="s">
        <v>93</v>
      </c>
      <c r="G28" s="44" t="s">
        <v>24</v>
      </c>
      <c r="H28" s="44" t="s">
        <v>94</v>
      </c>
      <c r="I28" s="40" t="s">
        <v>95</v>
      </c>
      <c r="J28" s="45" t="s">
        <v>76</v>
      </c>
      <c r="K28" s="45" t="s">
        <v>35</v>
      </c>
      <c r="L28" s="46">
        <v>43959</v>
      </c>
      <c r="M28" s="40"/>
      <c r="N28" s="48" t="str">
        <f>IF(M28="", "4 ปี หลังจากเปิดใช้", M28+(365*4)+1)</f>
        <v>4 ปี หลังจากเปิดใช้</v>
      </c>
      <c r="O28" s="45" t="str">
        <f t="shared" ca="1" si="0"/>
        <v>ยังใช้ได้</v>
      </c>
      <c r="P28" s="45"/>
      <c r="Q28" s="49"/>
      <c r="R28" s="45">
        <v>1</v>
      </c>
      <c r="S28" s="45">
        <v>2</v>
      </c>
      <c r="T28" s="50">
        <v>3</v>
      </c>
    </row>
    <row r="29" spans="1:20" ht="20.25" customHeight="1">
      <c r="A29" s="38">
        <v>28</v>
      </c>
      <c r="B29" s="39" t="s">
        <v>92</v>
      </c>
      <c r="C29" s="40" t="s">
        <v>244</v>
      </c>
      <c r="D29" s="40" t="s">
        <v>78</v>
      </c>
      <c r="E29" s="41"/>
      <c r="F29" s="40" t="s">
        <v>93</v>
      </c>
      <c r="G29" s="44" t="s">
        <v>36</v>
      </c>
      <c r="H29" s="44" t="s">
        <v>94</v>
      </c>
      <c r="I29" s="40" t="s">
        <v>95</v>
      </c>
      <c r="J29" s="45" t="s">
        <v>76</v>
      </c>
      <c r="K29" s="45" t="s">
        <v>35</v>
      </c>
      <c r="L29" s="46">
        <v>43959</v>
      </c>
      <c r="M29" s="40"/>
      <c r="N29" s="48" t="str">
        <f>IF(M29="", "4 ปี หลังจากเปิดใช้", M29+(365*4)+1)</f>
        <v>4 ปี หลังจากเปิดใช้</v>
      </c>
      <c r="O29" s="45" t="str">
        <f t="shared" ca="1" si="0"/>
        <v>ยังใช้ได้</v>
      </c>
      <c r="P29" s="45"/>
      <c r="Q29" s="49"/>
      <c r="R29" s="45">
        <v>1</v>
      </c>
      <c r="S29" s="45">
        <v>2</v>
      </c>
      <c r="T29" s="50">
        <v>3</v>
      </c>
    </row>
    <row r="30" spans="1:20" ht="18" customHeight="1">
      <c r="A30" s="38">
        <v>29</v>
      </c>
      <c r="B30" s="39" t="s">
        <v>96</v>
      </c>
      <c r="C30" s="40" t="s">
        <v>245</v>
      </c>
      <c r="D30" s="40"/>
      <c r="E30" s="41">
        <v>98.66</v>
      </c>
      <c r="F30" s="40" t="s">
        <v>97</v>
      </c>
      <c r="G30" s="44" t="s">
        <v>24</v>
      </c>
      <c r="H30" s="44" t="s">
        <v>98</v>
      </c>
      <c r="I30" s="40" t="s">
        <v>26</v>
      </c>
      <c r="J30" s="45" t="s">
        <v>27</v>
      </c>
      <c r="K30" s="45" t="s">
        <v>28</v>
      </c>
      <c r="L30" s="46">
        <v>43959</v>
      </c>
      <c r="M30" s="40"/>
      <c r="N30" s="48" t="str">
        <f>IF(M30="", "4 ปี หลังจากเปิดใช้", M30+(365*4)+1)</f>
        <v>4 ปี หลังจากเปิดใช้</v>
      </c>
      <c r="O30" s="45" t="str">
        <f t="shared" ca="1" si="0"/>
        <v>ยังใช้ได้</v>
      </c>
      <c r="P30" s="45"/>
      <c r="Q30" s="49"/>
      <c r="R30" s="45">
        <v>1</v>
      </c>
      <c r="S30" s="45">
        <v>2</v>
      </c>
      <c r="T30" s="50">
        <v>3</v>
      </c>
    </row>
    <row r="31" spans="1:20" ht="20.25" customHeight="1">
      <c r="A31" s="38">
        <v>30</v>
      </c>
      <c r="B31" s="39" t="s">
        <v>99</v>
      </c>
      <c r="C31" s="40" t="s">
        <v>246</v>
      </c>
      <c r="D31" s="40"/>
      <c r="E31" s="41"/>
      <c r="F31" s="42" t="s">
        <v>100</v>
      </c>
      <c r="G31" s="44" t="s">
        <v>24</v>
      </c>
      <c r="H31" s="44" t="s">
        <v>101</v>
      </c>
      <c r="I31" s="40" t="s">
        <v>26</v>
      </c>
      <c r="J31" s="45" t="s">
        <v>27</v>
      </c>
      <c r="K31" s="45" t="s">
        <v>65</v>
      </c>
      <c r="L31" s="46">
        <v>43959</v>
      </c>
      <c r="M31" s="40"/>
      <c r="N31" s="48" t="str">
        <f>IF(M31="", "4 ปี หลังจากเปิดใช้", M31+(365*4)+1)</f>
        <v>4 ปี หลังจากเปิดใช้</v>
      </c>
      <c r="O31" s="45" t="str">
        <f t="shared" ca="1" si="0"/>
        <v>ยังใช้ได้</v>
      </c>
      <c r="P31" s="45"/>
      <c r="Q31" s="49"/>
      <c r="R31" s="45">
        <v>1</v>
      </c>
      <c r="S31" s="45">
        <v>2</v>
      </c>
      <c r="T31" s="50">
        <v>3</v>
      </c>
    </row>
    <row r="32" spans="1:20" ht="21.75">
      <c r="A32" s="27">
        <v>31</v>
      </c>
      <c r="B32" s="28" t="s">
        <v>251</v>
      </c>
      <c r="C32" s="29" t="s">
        <v>254</v>
      </c>
      <c r="D32" s="29"/>
      <c r="E32" s="30"/>
      <c r="F32" s="29"/>
      <c r="G32" s="32" t="s">
        <v>253</v>
      </c>
      <c r="H32" s="32"/>
      <c r="I32" s="29"/>
      <c r="J32" s="33"/>
      <c r="K32" s="33"/>
      <c r="L32" s="34"/>
      <c r="M32" s="29"/>
      <c r="N32" s="35">
        <v>22648</v>
      </c>
      <c r="O32" s="33"/>
      <c r="P32" s="33"/>
      <c r="Q32" s="36"/>
      <c r="R32" s="33"/>
      <c r="S32" s="33"/>
      <c r="T32" s="37"/>
    </row>
  </sheetData>
  <protectedRanges>
    <protectedRange sqref="A1:Q1" name="ช่วง1_7"/>
    <protectedRange sqref="M2" name="ช่วง2_7"/>
    <protectedRange sqref="M3:M6 M9:M16" name="ช่วง2_9"/>
    <protectedRange sqref="M7:M8" name="ช่วง2_1_3"/>
  </protectedRanges>
  <conditionalFormatting sqref="O17">
    <cfRule type="cellIs" dxfId="33" priority="1" operator="equal">
      <formula>"หมดอายุ"</formula>
    </cfRule>
  </conditionalFormatting>
  <conditionalFormatting sqref="N2:N32">
    <cfRule type="expression" dxfId="32" priority="8">
      <formula>#REF!&gt;#REF!</formula>
    </cfRule>
  </conditionalFormatting>
  <conditionalFormatting sqref="O2:O32">
    <cfRule type="cellIs" dxfId="31" priority="9" operator="equal">
      <formula>"หมดอายุ"</formula>
    </cfRule>
  </conditionalFormatting>
  <conditionalFormatting sqref="O3:O6 O13:O16 O9:O11 O18:O31">
    <cfRule type="cellIs" dxfId="30" priority="7" operator="equal">
      <formula>"หมดอายุ"</formula>
    </cfRule>
  </conditionalFormatting>
  <conditionalFormatting sqref="N18:N25 N7:N16 N28:N31">
    <cfRule type="expression" dxfId="29" priority="6">
      <formula>#REF!&gt;#REF!</formula>
    </cfRule>
  </conditionalFormatting>
  <conditionalFormatting sqref="O12">
    <cfRule type="cellIs" dxfId="28" priority="5" operator="equal">
      <formula>"หมดอายุ"</formula>
    </cfRule>
  </conditionalFormatting>
  <conditionalFormatting sqref="O10">
    <cfRule type="cellIs" dxfId="27" priority="4" operator="equal">
      <formula>"หมดอายุ"</formula>
    </cfRule>
  </conditionalFormatting>
  <conditionalFormatting sqref="O7:O8">
    <cfRule type="cellIs" dxfId="26" priority="3" operator="equal">
      <formula>"หมดอายุ"</formula>
    </cfRule>
  </conditionalFormatting>
  <conditionalFormatting sqref="N17">
    <cfRule type="expression" dxfId="25" priority="2">
      <formula>#REF!&gt;#REF!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7</vt:i4>
      </vt:variant>
      <vt:variant>
        <vt:lpstr>ช่วงที่มีชื่อ</vt:lpstr>
      </vt:variant>
      <vt:variant>
        <vt:i4>7</vt:i4>
      </vt:variant>
    </vt:vector>
  </HeadingPairs>
  <TitlesOfParts>
    <vt:vector size="14" baseType="lpstr">
      <vt:lpstr>Sheet1</vt:lpstr>
      <vt:lpstr>Sheet4</vt:lpstr>
      <vt:lpstr>Sheet7</vt:lpstr>
      <vt:lpstr>Sheet8</vt:lpstr>
      <vt:lpstr>Sheet5</vt:lpstr>
      <vt:lpstr>Sheet2</vt:lpstr>
      <vt:lpstr>Sheet3</vt:lpstr>
      <vt:lpstr>pott01</vt:lpstr>
      <vt:lpstr>Putt02</vt:lpstr>
      <vt:lpstr>putt08</vt:lpstr>
      <vt:lpstr>stock01</vt:lpstr>
      <vt:lpstr>Stock02</vt:lpstr>
      <vt:lpstr>stock07</vt:lpstr>
      <vt:lpstr>Stock1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รังสี</dc:creator>
  <cp:lastModifiedBy>รังสี</cp:lastModifiedBy>
  <dcterms:created xsi:type="dcterms:W3CDTF">2020-09-17T03:10:34Z</dcterms:created>
  <dcterms:modified xsi:type="dcterms:W3CDTF">2020-09-22T01:45:10Z</dcterms:modified>
</cp:coreProperties>
</file>