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GAT\Downloads\12_HomeNo5\"/>
    </mc:Choice>
  </mc:AlternateContent>
  <bookViews>
    <workbookView xWindow="0" yWindow="0" windowWidth="20490" windowHeight="7620"/>
  </bookViews>
  <sheets>
    <sheet name="T_Shading" sheetId="1" r:id="rId1"/>
  </sheets>
  <externalReferences>
    <externalReference r:id="rId2"/>
    <externalReference r:id="rId3"/>
  </externalReferences>
  <definedNames>
    <definedName name="Row_Labels_บริเวณ">[1]T_Area!$P$24:$P$46</definedName>
    <definedName name="ชื่อห้อง">[2]!Table1[ชื่อห้อง]</definedName>
  </definedNames>
  <calcPr calcId="152511"/>
  <pivotCaches>
    <pivotCache cacheId="444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" i="1" l="1"/>
  <c r="L22" i="1" s="1"/>
  <c r="M22" i="1" s="1"/>
  <c r="H22" i="1"/>
  <c r="G22" i="1"/>
  <c r="I21" i="1"/>
  <c r="L21" i="1" s="1"/>
  <c r="M21" i="1" s="1"/>
  <c r="H21" i="1"/>
  <c r="G21" i="1"/>
  <c r="I20" i="1"/>
  <c r="L20" i="1" s="1"/>
  <c r="M20" i="1" s="1"/>
  <c r="H20" i="1"/>
  <c r="G20" i="1"/>
  <c r="L19" i="1"/>
  <c r="M19" i="1" s="1"/>
  <c r="I19" i="1"/>
  <c r="H19" i="1"/>
  <c r="G19" i="1"/>
  <c r="J18" i="1"/>
  <c r="L18" i="1" s="1"/>
  <c r="M18" i="1" s="1"/>
  <c r="I18" i="1"/>
  <c r="H18" i="1"/>
  <c r="G18" i="1"/>
  <c r="I17" i="1"/>
  <c r="L17" i="1" s="1"/>
  <c r="M17" i="1" s="1"/>
  <c r="H17" i="1"/>
  <c r="G17" i="1"/>
  <c r="L16" i="1"/>
  <c r="M16" i="1" s="1"/>
  <c r="I16" i="1"/>
  <c r="H16" i="1"/>
  <c r="G16" i="1"/>
  <c r="I15" i="1"/>
  <c r="L15" i="1" s="1"/>
  <c r="M15" i="1" s="1"/>
  <c r="H15" i="1"/>
  <c r="G15" i="1"/>
  <c r="I14" i="1"/>
  <c r="L14" i="1" s="1"/>
  <c r="M14" i="1" s="1"/>
  <c r="H14" i="1"/>
  <c r="G14" i="1"/>
  <c r="J13" i="1"/>
  <c r="L13" i="1" s="1"/>
  <c r="M13" i="1" s="1"/>
  <c r="I13" i="1"/>
  <c r="H13" i="1"/>
  <c r="G13" i="1"/>
  <c r="I12" i="1"/>
  <c r="L12" i="1" s="1"/>
  <c r="M12" i="1" s="1"/>
  <c r="H12" i="1"/>
  <c r="G12" i="1"/>
  <c r="J11" i="1"/>
  <c r="L11" i="1" s="1"/>
  <c r="M11" i="1" s="1"/>
  <c r="I11" i="1"/>
  <c r="H11" i="1"/>
  <c r="G11" i="1"/>
</calcChain>
</file>

<file path=xl/sharedStrings.xml><?xml version="1.0" encoding="utf-8"?>
<sst xmlns="http://schemas.openxmlformats.org/spreadsheetml/2006/main" count="138" uniqueCount="51">
  <si>
    <t>บริเวณไม่จำเป็นต้องใช้ก็ได้</t>
  </si>
  <si>
    <t>สรุปค่า</t>
  </si>
  <si>
    <t>ข้อมูล ประกอบการคำนวณ Shading (ดูค่าสรุปในหน้า "T_OTTV"  มากรอกในตารางด้านล่าง  5 ช่องแรก)</t>
  </si>
  <si>
    <t>ข้อมูลเพิ่มเติม ประกอบการคำนวณ Shading ขนาด (เมตร)</t>
  </si>
  <si>
    <t>ชั้น</t>
  </si>
  <si>
    <t>ด้านในแบบ</t>
  </si>
  <si>
    <t>บริเวณ</t>
  </si>
  <si>
    <t>ประเภทว้สดุ</t>
  </si>
  <si>
    <t>สัญลักษณ์</t>
  </si>
  <si>
    <t xml:space="preserve"> ขนาด สูง</t>
  </si>
  <si>
    <t xml:space="preserve"> ขนาด กว้าง</t>
  </si>
  <si>
    <t>สูง_พื้นถึงกรอบกระจกล่าง</t>
  </si>
  <si>
    <t>สูง_พื้นถึงวัสดุยื่น</t>
  </si>
  <si>
    <t>ความยาวของวัสดุยื่น</t>
  </si>
  <si>
    <t>ระยะขอบกระจกล่างถึงวัสดุยื่น</t>
  </si>
  <si>
    <t>ค่าที่ใช้งาน</t>
  </si>
  <si>
    <t>Row Labels</t>
  </si>
  <si>
    <t xml:space="preserve">  ขนาด สูง</t>
  </si>
  <si>
    <t xml:space="preserve">  ขนาด กว้าง</t>
  </si>
  <si>
    <t xml:space="preserve"> ความยาวของวัสดุยื่น</t>
  </si>
  <si>
    <t>ระยะขอบกระจกล่างถึงวัสดุยื่น Z</t>
  </si>
  <si>
    <t>Count of สัญลักษณ์</t>
  </si>
  <si>
    <t>FL 1</t>
  </si>
  <si>
    <t>ด้าน 1</t>
  </si>
  <si>
    <t>ห้องรับแขก</t>
  </si>
  <si>
    <t>ประตู</t>
  </si>
  <si>
    <t>D1</t>
  </si>
  <si>
    <t>ไม่นำมาคำนวณ</t>
  </si>
  <si>
    <t>ห้องนอน 4</t>
  </si>
  <si>
    <t>หน้าต่าง</t>
  </si>
  <si>
    <t>W4</t>
  </si>
  <si>
    <t>FL 2</t>
  </si>
  <si>
    <t>ห้องนอน 1</t>
  </si>
  <si>
    <t>ห้องนอน 2</t>
  </si>
  <si>
    <t>ด้าน 2</t>
  </si>
  <si>
    <t>W3</t>
  </si>
  <si>
    <t>คำนวณ</t>
  </si>
  <si>
    <t>ห้องนอน 3</t>
  </si>
  <si>
    <t>ด้าน 3</t>
  </si>
  <si>
    <t>W2</t>
  </si>
  <si>
    <t>ส่วนพักผ่อนบน</t>
  </si>
  <si>
    <t>W1</t>
  </si>
  <si>
    <t>ด้าน 4</t>
  </si>
  <si>
    <t>W6</t>
  </si>
  <si>
    <t xml:space="preserve">      แต่ต้องการให้แยกบรรทัดกันครับ</t>
  </si>
  <si>
    <t xml:space="preserve">      ไม่จำเป็นต้องบวกกัน  ดังตารางด้านซ้ายมือครับ</t>
  </si>
  <si>
    <t xml:space="preserve">      อีกความหมายก็คือ ค่าที่ได้มาก็จะเหมือกับตารางต้นทางเลย</t>
  </si>
  <si>
    <t xml:space="preserve">      ต่างกันที่รูปแบบสวยกว่ามีการเรียงลำดับกันใน Pivot</t>
  </si>
  <si>
    <t xml:space="preserve">      คำถาม</t>
  </si>
  <si>
    <t xml:space="preserve">      Pivot table สามารถสั่งไม่ให้แยกประเภทได้ไหหมครับ </t>
  </si>
  <si>
    <t xml:space="preserve">      เมื่อไม่มีการแยกประเภท ข้อมูลก็จะไม่มารวมบรรทัดกัน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</si>
</sst>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2"/>
      <color theme="1"/>
      <name val="Tahoma"/>
      <family val="2"/>
      <scheme val="minor"/>
    </font>
    <font>
      <sz val="12"/>
      <color rgb="FFFF0000"/>
      <name val="Tahoma"/>
      <family val="2"/>
      <scheme val="minor"/>
    </font>
    <font>
      <sz val="12"/>
      <color theme="0"/>
      <name val="Tahoma"/>
      <family val="2"/>
      <scheme val="minor"/>
    </font>
    <font>
      <sz val="12"/>
      <name val="Tahoma"/>
      <family val="2"/>
      <scheme val="minor"/>
    </font>
    <font>
      <sz val="12"/>
      <color rgb="FFFF0000"/>
      <name val="Tahoma"/>
      <scheme val="minor"/>
    </font>
    <font>
      <sz val="12"/>
      <name val="Tahoma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theme="9" tint="-0.249977111117893"/>
      </patternFill>
    </fill>
    <fill>
      <patternFill patternType="solid">
        <fgColor theme="9" tint="0.39997558519241921"/>
        <bgColor theme="9" tint="0.39997558519241921"/>
      </patternFill>
    </fill>
    <fill>
      <patternFill patternType="solid">
        <fgColor theme="9" tint="0.79998168889431442"/>
        <bgColor theme="9" tint="0.79998168889431442"/>
      </patternFill>
    </fill>
  </fills>
  <borders count="6">
    <border>
      <left/>
      <right/>
      <top/>
      <bottom/>
      <diagonal/>
    </border>
    <border>
      <left/>
      <right/>
      <top/>
      <bottom style="thin">
        <color theme="9" tint="0.79998168889431442"/>
      </bottom>
      <diagonal/>
    </border>
    <border>
      <left/>
      <right/>
      <top/>
      <bottom style="thin">
        <color theme="9" tint="0.59999389629810485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 style="thin">
        <color theme="9"/>
      </bottom>
      <diagonal/>
    </border>
    <border>
      <left/>
      <right/>
      <top style="thin">
        <color theme="9" tint="0.79998168889431442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0" fillId="2" borderId="0" xfId="0" applyFill="1" applyAlignment="1">
      <alignment horizontal="center"/>
    </xf>
    <xf numFmtId="0" fontId="0" fillId="0" borderId="0" xfId="0" applyAlignment="1"/>
    <xf numFmtId="0" fontId="0" fillId="0" borderId="0" xfId="0" applyAlignment="1">
      <alignment horizontal="right" indent="1"/>
    </xf>
    <xf numFmtId="0" fontId="0" fillId="0" borderId="0" xfId="0" applyAlignment="1">
      <alignment horizontal="right"/>
    </xf>
    <xf numFmtId="0" fontId="2" fillId="3" borderId="1" xfId="0" applyFont="1" applyFill="1" applyBorder="1"/>
    <xf numFmtId="0" fontId="2" fillId="3" borderId="2" xfId="0" applyFont="1" applyFill="1" applyBorder="1" applyAlignment="1">
      <alignment horizontal="right"/>
    </xf>
    <xf numFmtId="0" fontId="2" fillId="3" borderId="2" xfId="0" applyFont="1" applyFill="1" applyBorder="1"/>
    <xf numFmtId="43" fontId="1" fillId="0" borderId="0" xfId="0" applyNumberFormat="1" applyFont="1"/>
    <xf numFmtId="43" fontId="3" fillId="0" borderId="0" xfId="0" applyNumberFormat="1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4" fontId="0" fillId="0" borderId="0" xfId="0" applyNumberFormat="1" applyAlignment="1">
      <alignment horizontal="right"/>
    </xf>
    <xf numFmtId="0" fontId="0" fillId="0" borderId="0" xfId="0" applyNumberFormat="1" applyAlignment="1">
      <alignment horizontal="right"/>
    </xf>
    <xf numFmtId="0" fontId="2" fillId="4" borderId="3" xfId="0" applyFont="1" applyFill="1" applyBorder="1" applyAlignment="1">
      <alignment horizontal="left"/>
    </xf>
    <xf numFmtId="4" fontId="2" fillId="4" borderId="3" xfId="0" applyNumberFormat="1" applyFont="1" applyFill="1" applyBorder="1" applyAlignment="1">
      <alignment horizontal="right"/>
    </xf>
    <xf numFmtId="0" fontId="2" fillId="4" borderId="3" xfId="0" applyNumberFormat="1" applyFont="1" applyFill="1" applyBorder="1" applyAlignment="1">
      <alignment horizontal="right"/>
    </xf>
    <xf numFmtId="0" fontId="3" fillId="0" borderId="0" xfId="0" applyNumberFormat="1" applyFont="1" applyAlignment="1">
      <alignment horizontal="center"/>
    </xf>
    <xf numFmtId="0" fontId="0" fillId="0" borderId="0" xfId="0" applyAlignment="1">
      <alignment horizontal="left" indent="1"/>
    </xf>
    <xf numFmtId="0" fontId="0" fillId="5" borderId="4" xfId="0" applyFont="1" applyFill="1" applyBorder="1" applyAlignment="1">
      <alignment horizontal="left" indent="1"/>
    </xf>
    <xf numFmtId="4" fontId="0" fillId="5" borderId="4" xfId="0" applyNumberFormat="1" applyFont="1" applyFill="1" applyBorder="1" applyAlignment="1">
      <alignment horizontal="right"/>
    </xf>
    <xf numFmtId="0" fontId="0" fillId="5" borderId="4" xfId="0" applyNumberFormat="1" applyFont="1" applyFill="1" applyBorder="1" applyAlignment="1">
      <alignment horizontal="right"/>
    </xf>
    <xf numFmtId="0" fontId="0" fillId="0" borderId="0" xfId="0" applyAlignment="1">
      <alignment horizontal="left" indent="2"/>
    </xf>
    <xf numFmtId="0" fontId="0" fillId="0" borderId="3" xfId="0" applyFont="1" applyBorder="1" applyAlignment="1">
      <alignment horizontal="left" indent="2"/>
    </xf>
    <xf numFmtId="4" fontId="0" fillId="0" borderId="3" xfId="0" applyNumberFormat="1" applyFont="1" applyBorder="1" applyAlignment="1">
      <alignment horizontal="right"/>
    </xf>
    <xf numFmtId="0" fontId="0" fillId="0" borderId="3" xfId="0" applyNumberFormat="1" applyFont="1" applyBorder="1" applyAlignment="1">
      <alignment horizontal="right"/>
    </xf>
    <xf numFmtId="0" fontId="0" fillId="0" borderId="0" xfId="0" applyAlignment="1">
      <alignment horizontal="left" indent="3"/>
    </xf>
    <xf numFmtId="0" fontId="0" fillId="0" borderId="3" xfId="0" applyFont="1" applyBorder="1" applyAlignment="1">
      <alignment horizontal="left" indent="3"/>
    </xf>
    <xf numFmtId="43" fontId="4" fillId="0" borderId="0" xfId="0" applyNumberFormat="1" applyFont="1"/>
    <xf numFmtId="43" fontId="5" fillId="0" borderId="0" xfId="0" applyNumberFormat="1" applyFont="1"/>
    <xf numFmtId="0" fontId="5" fillId="0" borderId="0" xfId="0" applyNumberFormat="1" applyFont="1" applyAlignment="1">
      <alignment horizontal="center"/>
    </xf>
    <xf numFmtId="0" fontId="0" fillId="0" borderId="0" xfId="0" applyAlignment="1">
      <alignment vertical="top"/>
    </xf>
    <xf numFmtId="0" fontId="0" fillId="0" borderId="5" xfId="0" applyFont="1" applyBorder="1" applyAlignment="1">
      <alignment horizontal="left" indent="3"/>
    </xf>
  </cellXfs>
  <cellStyles count="1">
    <cellStyle name="Normal" xfId="0" builtinId="0"/>
  </cellStyles>
  <dxfs count="19">
    <dxf>
      <font>
        <strike val="0"/>
        <outline val="0"/>
        <shadow val="0"/>
        <u val="none"/>
        <vertAlign val="baseline"/>
        <sz val="12"/>
        <color auto="1"/>
        <name val="Tahoma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Tahoma"/>
        <scheme val="minor"/>
      </font>
      <numFmt numFmtId="35" formatCode="_-* #,##0.00_-;\-* #,##0.00_-;_-* &quot;-&quot;??_-;_-@_-"/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  <numFmt numFmtId="35" formatCode="_-* #,##0.00_-;\-* #,##0.00_-;_-* &quot;-&quot;??_-;_-@_-"/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  <numFmt numFmtId="35" formatCode="_-* #,##0.00_-;\-* #,##0.00_-;_-* &quot;-&quot;??_-;_-@_-"/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  <numFmt numFmtId="35" formatCode="_-* #,##0.00_-;\-* #,##0.00_-;_-* &quot;-&quot;??_-;_-@_-"/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  <numFmt numFmtId="35" formatCode="_-* #,##0.00_-;\-* #,##0.00_-;_-* &quot;-&quot;??_-;_-@_-"/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  <numFmt numFmtId="35" formatCode="_-* #,##0.00_-;\-* #,##0.00_-;_-* &quot;-&quot;??_-;_-@_-"/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font>
        <strike val="0"/>
        <outline val="0"/>
        <shadow val="0"/>
        <u val="none"/>
        <vertAlign val="baseline"/>
        <sz val="12"/>
        <color rgb="FFFF0000"/>
        <name val="Tahoma"/>
        <scheme val="minor"/>
      </font>
    </dxf>
    <dxf>
      <alignment horizontal="right" vertical="bottom" textRotation="0" wrapText="0" indent="0" justifyLastLine="0" shrinkToFit="0" readingOrder="0"/>
    </dxf>
    <dxf>
      <alignment horizontal="right" readingOrder="0"/>
    </dxf>
    <dxf>
      <alignment horizontal="right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110756</xdr:colOff>
      <xdr:row>0</xdr:row>
      <xdr:rowOff>332267</xdr:rowOff>
    </xdr:from>
    <xdr:to>
      <xdr:col>3</xdr:col>
      <xdr:colOff>1187191</xdr:colOff>
      <xdr:row>5</xdr:row>
      <xdr:rowOff>3932</xdr:rowOff>
    </xdr:to>
    <xdr:grpSp>
      <xdr:nvGrpSpPr>
        <xdr:cNvPr id="2" name="Group 1"/>
        <xdr:cNvGrpSpPr/>
      </xdr:nvGrpSpPr>
      <xdr:grpSpPr>
        <a:xfrm>
          <a:off x="110756" y="332267"/>
          <a:ext cx="2766787" cy="2743813"/>
          <a:chOff x="17399739" y="1151860"/>
          <a:chExt cx="2755161" cy="2746745"/>
        </a:xfrm>
      </xdr:grpSpPr>
      <xdr:sp macro="" textlink="">
        <xdr:nvSpPr>
          <xdr:cNvPr id="3" name="Rectangle 2"/>
          <xdr:cNvSpPr/>
        </xdr:nvSpPr>
        <xdr:spPr>
          <a:xfrm>
            <a:off x="18330087" y="1528430"/>
            <a:ext cx="1007878" cy="121832"/>
          </a:xfrm>
          <a:prstGeom prst="rect">
            <a:avLst/>
          </a:prstGeom>
          <a:solidFill>
            <a:schemeClr val="bg1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h-TH" sz="1100"/>
          </a:p>
        </xdr:txBody>
      </xdr:sp>
      <xdr:sp macro="" textlink="">
        <xdr:nvSpPr>
          <xdr:cNvPr id="4" name="Rectangle 3"/>
          <xdr:cNvSpPr/>
        </xdr:nvSpPr>
        <xdr:spPr>
          <a:xfrm>
            <a:off x="19326890" y="1960378"/>
            <a:ext cx="77529" cy="985727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h-TH" sz="1100"/>
          </a:p>
        </xdr:txBody>
      </xdr:sp>
      <xdr:cxnSp macro="">
        <xdr:nvCxnSpPr>
          <xdr:cNvPr id="5" name="Straight Connector 4"/>
          <xdr:cNvCxnSpPr/>
        </xdr:nvCxnSpPr>
        <xdr:spPr>
          <a:xfrm flipH="1">
            <a:off x="19337967" y="1589346"/>
            <a:ext cx="0" cy="2087747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6" name="Rectangle 5"/>
          <xdr:cNvSpPr/>
        </xdr:nvSpPr>
        <xdr:spPr>
          <a:xfrm>
            <a:off x="17997820" y="3721395"/>
            <a:ext cx="2015756" cy="177210"/>
          </a:xfrm>
          <a:prstGeom prst="rect">
            <a:avLst/>
          </a:prstGeom>
          <a:pattFill prst="wdDnDiag">
            <a:fgClr>
              <a:schemeClr val="bg1">
                <a:lumMod val="50000"/>
              </a:schemeClr>
            </a:fgClr>
            <a:bgClr>
              <a:schemeClr val="bg1"/>
            </a:bgClr>
          </a:patt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h-TH" sz="1100"/>
          </a:p>
        </xdr:txBody>
      </xdr:sp>
      <xdr:sp macro="" textlink="">
        <xdr:nvSpPr>
          <xdr:cNvPr id="7" name="TextBox 6"/>
          <xdr:cNvSpPr txBox="1"/>
        </xdr:nvSpPr>
        <xdr:spPr>
          <a:xfrm>
            <a:off x="18296858" y="1151860"/>
            <a:ext cx="1185087" cy="27688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h-TH" sz="1100"/>
              <a:t>ความยาวว้สดุยื่น</a:t>
            </a:r>
          </a:p>
        </xdr:txBody>
      </xdr:sp>
      <xdr:sp macro="" textlink="">
        <xdr:nvSpPr>
          <xdr:cNvPr id="8" name="TextBox 7"/>
          <xdr:cNvSpPr txBox="1"/>
        </xdr:nvSpPr>
        <xdr:spPr>
          <a:xfrm>
            <a:off x="19246702" y="2245685"/>
            <a:ext cx="908198" cy="21043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h-TH" sz="1100"/>
              <a:t>กระจก</a:t>
            </a:r>
          </a:p>
        </xdr:txBody>
      </xdr:sp>
      <xdr:cxnSp macro="">
        <xdr:nvCxnSpPr>
          <xdr:cNvPr id="9" name="Straight Arrow Connector 8"/>
          <xdr:cNvCxnSpPr/>
        </xdr:nvCxnSpPr>
        <xdr:spPr>
          <a:xfrm>
            <a:off x="19027849" y="1650262"/>
            <a:ext cx="0" cy="1306918"/>
          </a:xfrm>
          <a:prstGeom prst="straightConnector1">
            <a:avLst/>
          </a:prstGeom>
          <a:ln>
            <a:headEnd type="triangle"/>
            <a:tailEnd type="triangle"/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0" name="Straight Connector 9"/>
          <xdr:cNvCxnSpPr>
            <a:endCxn id="4" idx="2"/>
          </xdr:cNvCxnSpPr>
        </xdr:nvCxnSpPr>
        <xdr:spPr>
          <a:xfrm flipV="1">
            <a:off x="19005698" y="2946105"/>
            <a:ext cx="359957" cy="0"/>
          </a:xfrm>
          <a:prstGeom prst="line">
            <a:avLst/>
          </a:prstGeom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sp macro="" textlink="">
        <xdr:nvSpPr>
          <xdr:cNvPr id="11" name="TextBox 10"/>
          <xdr:cNvSpPr txBox="1"/>
        </xdr:nvSpPr>
        <xdr:spPr>
          <a:xfrm rot="16200000">
            <a:off x="18446601" y="2187648"/>
            <a:ext cx="908198" cy="21043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h-TH" sz="1100"/>
              <a:t>ระยะ</a:t>
            </a:r>
            <a:r>
              <a:rPr lang="en-US" sz="1100"/>
              <a:t> Z</a:t>
            </a:r>
            <a:endParaRPr lang="th-TH" sz="1100"/>
          </a:p>
        </xdr:txBody>
      </xdr:sp>
      <xdr:cxnSp macro="">
        <xdr:nvCxnSpPr>
          <xdr:cNvPr id="12" name="Straight Arrow Connector 11"/>
          <xdr:cNvCxnSpPr/>
        </xdr:nvCxnSpPr>
        <xdr:spPr>
          <a:xfrm>
            <a:off x="18316352" y="1415017"/>
            <a:ext cx="1065915" cy="0"/>
          </a:xfrm>
          <a:prstGeom prst="straightConnector1">
            <a:avLst/>
          </a:prstGeom>
          <a:ln>
            <a:headEnd type="triangle"/>
            <a:tailEnd type="triangle"/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  <xdr:sp macro="" textlink="">
        <xdr:nvSpPr>
          <xdr:cNvPr id="13" name="Rectangular Callout 12"/>
          <xdr:cNvSpPr/>
        </xdr:nvSpPr>
        <xdr:spPr>
          <a:xfrm>
            <a:off x="17399739" y="3034710"/>
            <a:ext cx="1749940" cy="620232"/>
          </a:xfrm>
          <a:prstGeom prst="wedgeRectCallout">
            <a:avLst>
              <a:gd name="adj1" fmla="val 13726"/>
              <a:gd name="adj2" fmla="val -73214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th-TH" sz="1100"/>
              <a:t>ถ้าความยาวมากกว่าหรือเท่ากับ ระยะ</a:t>
            </a:r>
            <a:r>
              <a:rPr lang="th-TH" sz="1100" baseline="0"/>
              <a:t> </a:t>
            </a:r>
            <a:r>
              <a:rPr lang="en-US" sz="1100" baseline="0"/>
              <a:t>Z </a:t>
            </a:r>
            <a:r>
              <a:rPr lang="th-TH" sz="1100" baseline="0"/>
              <a:t>ไม่นำมาคิด </a:t>
            </a:r>
            <a:r>
              <a:rPr lang="en-GB" sz="1100" baseline="0"/>
              <a:t>Shading  </a:t>
            </a:r>
            <a:r>
              <a:rPr lang="th-TH" sz="1100" baseline="0"/>
              <a:t>และ พื้นที่ผนัง</a:t>
            </a:r>
            <a:endParaRPr lang="th-TH" sz="1100"/>
          </a:p>
        </xdr:txBody>
      </xdr:sp>
    </xdr:grpSp>
    <xdr:clientData/>
  </xdr:twoCellAnchor>
  <xdr:twoCellAnchor editAs="oneCell">
    <xdr:from>
      <xdr:col>4</xdr:col>
      <xdr:colOff>320320</xdr:colOff>
      <xdr:row>0</xdr:row>
      <xdr:rowOff>457200</xdr:rowOff>
    </xdr:from>
    <xdr:to>
      <xdr:col>6</xdr:col>
      <xdr:colOff>606545</xdr:colOff>
      <xdr:row>2</xdr:row>
      <xdr:rowOff>880530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15920" y="457200"/>
          <a:ext cx="2800825" cy="2214030"/>
        </a:xfrm>
        <a:prstGeom prst="rect">
          <a:avLst/>
        </a:prstGeom>
      </xdr:spPr>
    </xdr:pic>
    <xdr:clientData/>
  </xdr:twoCellAnchor>
  <xdr:twoCellAnchor editAs="oneCell">
    <xdr:from>
      <xdr:col>6</xdr:col>
      <xdr:colOff>742949</xdr:colOff>
      <xdr:row>0</xdr:row>
      <xdr:rowOff>498019</xdr:rowOff>
    </xdr:from>
    <xdr:to>
      <xdr:col>8</xdr:col>
      <xdr:colOff>1337598</xdr:colOff>
      <xdr:row>2</xdr:row>
      <xdr:rowOff>728183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53149" y="498019"/>
          <a:ext cx="2804449" cy="2020864"/>
        </a:xfrm>
        <a:prstGeom prst="rect">
          <a:avLst/>
        </a:prstGeom>
      </xdr:spPr>
    </xdr:pic>
    <xdr:clientData/>
  </xdr:twoCellAnchor>
  <xdr:twoCellAnchor editAs="oneCell">
    <xdr:from>
      <xdr:col>9</xdr:col>
      <xdr:colOff>133350</xdr:colOff>
      <xdr:row>0</xdr:row>
      <xdr:rowOff>623471</xdr:rowOff>
    </xdr:from>
    <xdr:to>
      <xdr:col>10</xdr:col>
      <xdr:colOff>1570944</xdr:colOff>
      <xdr:row>2</xdr:row>
      <xdr:rowOff>747257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810750" y="623471"/>
          <a:ext cx="2866344" cy="1914486"/>
        </a:xfrm>
        <a:prstGeom prst="rect">
          <a:avLst/>
        </a:prstGeom>
      </xdr:spPr>
    </xdr:pic>
    <xdr:clientData/>
  </xdr:twoCellAnchor>
  <xdr:twoCellAnchor editAs="oneCell">
    <xdr:from>
      <xdr:col>10</xdr:col>
      <xdr:colOff>1314451</xdr:colOff>
      <xdr:row>0</xdr:row>
      <xdr:rowOff>381000</xdr:rowOff>
    </xdr:from>
    <xdr:to>
      <xdr:col>12</xdr:col>
      <xdr:colOff>239395</xdr:colOff>
      <xdr:row>3</xdr:row>
      <xdr:rowOff>2381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420601" y="381000"/>
          <a:ext cx="2925444" cy="2307431"/>
        </a:xfrm>
        <a:prstGeom prst="rect">
          <a:avLst/>
        </a:prstGeom>
      </xdr:spPr>
    </xdr:pic>
    <xdr:clientData/>
  </xdr:twoCellAnchor>
  <xdr:twoCellAnchor>
    <xdr:from>
      <xdr:col>21</xdr:col>
      <xdr:colOff>250029</xdr:colOff>
      <xdr:row>20</xdr:row>
      <xdr:rowOff>35719</xdr:rowOff>
    </xdr:from>
    <xdr:to>
      <xdr:col>23</xdr:col>
      <xdr:colOff>297654</xdr:colOff>
      <xdr:row>22</xdr:row>
      <xdr:rowOff>95250</xdr:rowOff>
    </xdr:to>
    <xdr:sp macro="" textlink="">
      <xdr:nvSpPr>
        <xdr:cNvPr id="18" name="Rectangular Callout 17"/>
        <xdr:cNvSpPr/>
      </xdr:nvSpPr>
      <xdr:spPr>
        <a:xfrm>
          <a:off x="29367954" y="6865144"/>
          <a:ext cx="1571625" cy="554831"/>
        </a:xfrm>
        <a:prstGeom prst="wedgeRectCallout">
          <a:avLst>
            <a:gd name="adj1" fmla="val -62416"/>
            <a:gd name="adj2" fmla="val -2745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จะเห็นว่าผลลัพธ์</a:t>
          </a:r>
          <a:r>
            <a:rPr lang="th-TH" sz="1100" baseline="0"/>
            <a:t> นำมาบวกกัน   ถูกต้องแล้ว</a:t>
          </a:r>
          <a:endParaRPr lang="th-TH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Q-hose_SH166ECDL/Reproduce1_SH166ECD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Q-hose_SH133ECDL/cal_Passive&amp;Automatic_Home_SH133ECD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_OHTER"/>
      <sheetName val="Re_OTTV"/>
      <sheetName val="Re_Shading"/>
      <sheetName val="Re_RTTV"/>
      <sheetName val="Re_Passive"/>
      <sheetName val="Re_Automatic"/>
      <sheetName val="Re_Ventilation"/>
      <sheetName val="Re_Saving"/>
      <sheetName val="Re_Generation"/>
      <sheetName val="T_Area"/>
      <sheetName val="T_Light"/>
      <sheetName val="T_Air conditioners"/>
      <sheetName val="T_OTTV"/>
      <sheetName val="Sheet1"/>
      <sheetName val="T_Shading"/>
      <sheetName val="SE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4">
          <cell r="P24" t="str">
            <v>บันไดชั้น 1-2</v>
          </cell>
        </row>
        <row r="25">
          <cell r="P25" t="str">
            <v>ห้องครัว</v>
          </cell>
        </row>
        <row r="26">
          <cell r="P26" t="str">
            <v>ห้องนอน 1</v>
          </cell>
        </row>
        <row r="27">
          <cell r="P27" t="str">
            <v>ห้องนอน 2</v>
          </cell>
        </row>
        <row r="28">
          <cell r="P28" t="str">
            <v>ห้องนอน 3</v>
          </cell>
        </row>
        <row r="29">
          <cell r="P29" t="str">
            <v>ห้องนอน 4</v>
          </cell>
        </row>
        <row r="30">
          <cell r="P30" t="str">
            <v>ห้องน้ำ 1</v>
          </cell>
        </row>
        <row r="31">
          <cell r="P31" t="str">
            <v>ห้องน้ำ 2</v>
          </cell>
        </row>
        <row r="32">
          <cell r="P32" t="str">
            <v>ห้องน้ำ 3</v>
          </cell>
        </row>
        <row r="33">
          <cell r="P33" t="str">
            <v>ห้องรับแขก</v>
          </cell>
        </row>
        <row r="34">
          <cell r="P34" t="str">
            <v>ห้องอาหาร</v>
          </cell>
        </row>
        <row r="35">
          <cell r="P35" t="str">
            <v>ที่จอดรถ</v>
          </cell>
        </row>
        <row r="36">
          <cell r="P36" t="str">
            <v>ห้องเก็บของ</v>
          </cell>
        </row>
        <row r="37">
          <cell r="P37" t="str">
            <v>ระเบียง 1</v>
          </cell>
        </row>
        <row r="38">
          <cell r="P38" t="str">
            <v>ห้องรองเท้า</v>
          </cell>
        </row>
        <row r="39">
          <cell r="P39" t="str">
            <v>ระเบียง 2</v>
          </cell>
        </row>
        <row r="40">
          <cell r="P40" t="str">
            <v>เฉลียง 1</v>
          </cell>
        </row>
        <row r="41">
          <cell r="P41" t="str">
            <v>ห้องเตรียมอาหาร</v>
          </cell>
        </row>
        <row r="42">
          <cell r="P42" t="str">
            <v>ส่วนพักผ่อนล่าง</v>
          </cell>
        </row>
        <row r="43">
          <cell r="P43" t="str">
            <v>ทางเดินหน้าบันไดล่าง</v>
          </cell>
        </row>
        <row r="44">
          <cell r="P44" t="str">
            <v>หน้าห้องเก็บของ</v>
          </cell>
        </row>
        <row r="45">
          <cell r="P45" t="str">
            <v>ทางเดินหน้าบันไดบน</v>
          </cell>
        </row>
        <row r="46">
          <cell r="P46" t="str">
            <v>ส่วนพักผ่อนบน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พื้นที่ใช้สอย_Passive"/>
      <sheetName val="2Passive_1"/>
      <sheetName val="2Passive_2"/>
      <sheetName val="2Passive_3"/>
      <sheetName val="2Passive_4"/>
      <sheetName val="2Passive_5"/>
      <sheetName val="2Passive_0"/>
      <sheetName val="Automatic"/>
      <sheetName val="cal_Passive&amp;Automatic_Home_SH13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Q-hose_SH166ECDL/Reproduce1_SH166ECDL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GAT" refreshedDate="44295.163048958333" createdVersion="5" refreshedVersion="5" minRefreshableVersion="3" recordCount="12">
  <cacheSource type="worksheet">
    <worksheetSource name="Table3" r:id="rId2"/>
  </cacheSource>
  <cacheFields count="12">
    <cacheField name="ชั้น" numFmtId="0">
      <sharedItems count="2">
        <s v="FL 1"/>
        <s v="FL 2"/>
      </sharedItems>
    </cacheField>
    <cacheField name="ด้านในแบบ" numFmtId="0">
      <sharedItems count="4">
        <s v="ด้าน 1"/>
        <s v="ด้าน 2"/>
        <s v="ด้าน 3"/>
        <s v="ด้าน 4"/>
      </sharedItems>
    </cacheField>
    <cacheField name="บริเวณ" numFmtId="0">
      <sharedItems count="6">
        <s v="ห้องรับแขก"/>
        <s v="ห้องนอน 4"/>
        <s v="ห้องนอน 1"/>
        <s v="ห้องนอน 2"/>
        <s v="ห้องนอน 3"/>
        <s v="ส่วนพักผ่อนบน"/>
      </sharedItems>
    </cacheField>
    <cacheField name="ประเภทว้สดุ" numFmtId="0">
      <sharedItems/>
    </cacheField>
    <cacheField name="สัญลักษณ์" numFmtId="0">
      <sharedItems count="9">
        <s v="D1"/>
        <s v="W4"/>
        <s v="W3"/>
        <s v="W2"/>
        <s v="W1"/>
        <s v="W6"/>
        <s v="D1.1" u="1"/>
        <s v="WD4" u="1"/>
        <s v="WD5" u="1"/>
      </sharedItems>
    </cacheField>
    <cacheField name=" ขนาด สูง" numFmtId="43">
      <sharedItems containsSemiMixedTypes="0" containsString="0" containsNumber="1" minValue="1.2" maxValue="2.2000000000000002" count="2">
        <n v="2.2000000000000002"/>
        <n v="1.2"/>
      </sharedItems>
    </cacheField>
    <cacheField name=" ขนาด กว้าง" numFmtId="43">
      <sharedItems containsSemiMixedTypes="0" containsString="0" containsNumber="1" minValue="0.6" maxValue="2.4" count="6">
        <n v="2.4"/>
        <n v="1.8"/>
        <n v="1.5"/>
        <n v="1.2"/>
        <n v="1"/>
        <n v="0.6"/>
      </sharedItems>
    </cacheField>
    <cacheField name="สูง_พื้นถึงกรอบกระจกล่าง" numFmtId="43">
      <sharedItems containsSemiMixedTypes="0" containsString="0" containsNumber="1" minValue="0" maxValue="0.85"/>
    </cacheField>
    <cacheField name="สูง_พื้นถึงวัสดุยื่น" numFmtId="43">
      <sharedItems containsSemiMixedTypes="0" containsString="0" containsNumber="1" minValue="2.5" maxValue="2.9"/>
    </cacheField>
    <cacheField name="ความยาวของวัสดุยื่น" numFmtId="43">
      <sharedItems containsSemiMixedTypes="0" containsString="0" containsNumber="1" minValue="0.7" maxValue="3.8" count="4">
        <n v="1.3"/>
        <n v="3.8"/>
        <n v="1.1000000000000001"/>
        <n v="0.7"/>
      </sharedItems>
    </cacheField>
    <cacheField name="ระยะขอบกระจกล่างถึงวัสดุยื่น" numFmtId="43">
      <sharedItems containsSemiMixedTypes="0" containsString="0" containsNumber="1" minValue="1.75" maxValue="2.6" count="4">
        <n v="2.5"/>
        <n v="2.0499999999999998"/>
        <n v="2.6"/>
        <n v="1.75"/>
      </sharedItems>
    </cacheField>
    <cacheField name="ค่าที่ใช้งาน" numFmtId="0">
      <sharedItems count="2">
        <s v="คำนวณ"/>
        <s v="ไม่นำมาคำนวณ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x v="0"/>
    <s v="ประตู"/>
    <x v="0"/>
    <x v="0"/>
    <x v="0"/>
    <n v="0"/>
    <n v="2.5"/>
    <x v="0"/>
    <x v="0"/>
    <x v="0"/>
  </r>
  <r>
    <x v="0"/>
    <x v="0"/>
    <x v="1"/>
    <s v="หน้าต่าง"/>
    <x v="1"/>
    <x v="1"/>
    <x v="1"/>
    <n v="0.85"/>
    <n v="2.9"/>
    <x v="1"/>
    <x v="1"/>
    <x v="1"/>
  </r>
  <r>
    <x v="1"/>
    <x v="0"/>
    <x v="2"/>
    <s v="ประตู"/>
    <x v="0"/>
    <x v="0"/>
    <x v="0"/>
    <n v="0"/>
    <n v="2.5"/>
    <x v="2"/>
    <x v="0"/>
    <x v="0"/>
  </r>
  <r>
    <x v="1"/>
    <x v="0"/>
    <x v="3"/>
    <s v="หน้าต่าง"/>
    <x v="0"/>
    <x v="0"/>
    <x v="0"/>
    <n v="0"/>
    <n v="2.6"/>
    <x v="3"/>
    <x v="2"/>
    <x v="0"/>
  </r>
  <r>
    <x v="1"/>
    <x v="1"/>
    <x v="3"/>
    <s v="หน้าต่าง"/>
    <x v="2"/>
    <x v="1"/>
    <x v="2"/>
    <n v="0.85"/>
    <n v="2.6"/>
    <x v="3"/>
    <x v="3"/>
    <x v="0"/>
  </r>
  <r>
    <x v="1"/>
    <x v="1"/>
    <x v="4"/>
    <s v="หน้าต่าง"/>
    <x v="2"/>
    <x v="1"/>
    <x v="2"/>
    <n v="0.85"/>
    <n v="2.6"/>
    <x v="3"/>
    <x v="3"/>
    <x v="0"/>
  </r>
  <r>
    <x v="1"/>
    <x v="2"/>
    <x v="4"/>
    <s v="หน้าต่าง"/>
    <x v="3"/>
    <x v="1"/>
    <x v="3"/>
    <n v="0.85"/>
    <n v="2.6"/>
    <x v="3"/>
    <x v="3"/>
    <x v="0"/>
  </r>
  <r>
    <x v="1"/>
    <x v="2"/>
    <x v="5"/>
    <s v="หน้าต่าง"/>
    <x v="2"/>
    <x v="1"/>
    <x v="2"/>
    <n v="0.85"/>
    <n v="2.6"/>
    <x v="3"/>
    <x v="3"/>
    <x v="0"/>
  </r>
  <r>
    <x v="1"/>
    <x v="2"/>
    <x v="2"/>
    <s v="หน้าต่าง"/>
    <x v="4"/>
    <x v="1"/>
    <x v="4"/>
    <n v="0.85"/>
    <n v="2.6"/>
    <x v="3"/>
    <x v="3"/>
    <x v="0"/>
  </r>
  <r>
    <x v="1"/>
    <x v="3"/>
    <x v="2"/>
    <s v="หน้าต่าง"/>
    <x v="3"/>
    <x v="1"/>
    <x v="3"/>
    <n v="0.85"/>
    <n v="2.6"/>
    <x v="3"/>
    <x v="3"/>
    <x v="0"/>
  </r>
  <r>
    <x v="1"/>
    <x v="3"/>
    <x v="2"/>
    <s v="หน้าต่าง"/>
    <x v="5"/>
    <x v="1"/>
    <x v="5"/>
    <n v="0.85"/>
    <n v="2.6"/>
    <x v="3"/>
    <x v="3"/>
    <x v="0"/>
  </r>
  <r>
    <x v="1"/>
    <x v="3"/>
    <x v="2"/>
    <s v="หน้าต่าง"/>
    <x v="5"/>
    <x v="1"/>
    <x v="5"/>
    <n v="0.85"/>
    <n v="2.6"/>
    <x v="3"/>
    <x v="3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444" applyNumberFormats="0" applyBorderFormats="0" applyFontFormats="0" applyPatternFormats="0" applyAlignmentFormats="0" applyWidthHeightFormats="1" dataCaption="Values" updatedVersion="5" minRefreshableVersion="3" rowGrandTotals="0" colGrandTotals="0" itemPrintTitles="1" createdVersion="5" indent="0" outline="1" outlineData="1" multipleFieldFilters="0">
  <location ref="P10:U30" firstHeaderRow="0" firstDataRow="1" firstDataCol="1"/>
  <pivotFields count="12">
    <pivotField axis="axisRow" showAll="0" defaultSubtotal="0">
      <items count="2">
        <item x="0"/>
        <item x="1"/>
      </items>
    </pivotField>
    <pivotField axis="axisRow" showAll="0" defaultSubtotal="0">
      <items count="4">
        <item x="0"/>
        <item x="1"/>
        <item x="2"/>
        <item x="3"/>
      </items>
    </pivotField>
    <pivotField showAll="0" defaultSubtotal="0"/>
    <pivotField showAll="0" defaultSubtotal="0"/>
    <pivotField axis="axisRow" dataField="1" showAll="0" defaultSubtotal="0">
      <items count="9">
        <item x="0"/>
        <item m="1" x="6"/>
        <item x="3"/>
        <item x="2"/>
        <item x="1"/>
        <item m="1" x="8"/>
        <item m="1" x="7"/>
        <item x="4"/>
        <item x="5"/>
      </items>
    </pivotField>
    <pivotField dataField="1" numFmtId="2" showAll="0" defaultSubtotal="0"/>
    <pivotField dataField="1" numFmtId="2" showAll="0" defaultSubtotal="0"/>
    <pivotField showAll="0" defaultSubtotal="0"/>
    <pivotField showAll="0" defaultSubtotal="0"/>
    <pivotField dataField="1" showAll="0" defaultSubtotal="0"/>
    <pivotField dataField="1" showAll="0" defaultSubtotal="0"/>
    <pivotField axis="axisRow" showAll="0" defaultSubtotal="0">
      <items count="2">
        <item x="1"/>
        <item x="0"/>
      </items>
    </pivotField>
  </pivotFields>
  <rowFields count="4">
    <field x="11"/>
    <field x="0"/>
    <field x="1"/>
    <field x="4"/>
  </rowFields>
  <rowItems count="20">
    <i>
      <x/>
    </i>
    <i r="1">
      <x/>
    </i>
    <i r="2">
      <x/>
    </i>
    <i r="3">
      <x v="4"/>
    </i>
    <i>
      <x v="1"/>
    </i>
    <i r="1">
      <x/>
    </i>
    <i r="2">
      <x/>
    </i>
    <i r="3">
      <x/>
    </i>
    <i r="1">
      <x v="1"/>
    </i>
    <i r="2">
      <x/>
    </i>
    <i r="3">
      <x/>
    </i>
    <i r="2">
      <x v="1"/>
    </i>
    <i r="3">
      <x v="3"/>
    </i>
    <i r="2">
      <x v="2"/>
    </i>
    <i r="3">
      <x v="2"/>
    </i>
    <i r="3">
      <x v="3"/>
    </i>
    <i r="3">
      <x v="7"/>
    </i>
    <i r="2">
      <x v="3"/>
    </i>
    <i r="3">
      <x v="2"/>
    </i>
    <i r="3">
      <x v="8"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  ขนาด สูง" fld="5" baseField="4" baseItem="1" numFmtId="4"/>
    <dataField name="  ขนาด กว้าง" fld="6" baseField="4" baseItem="5" numFmtId="4"/>
    <dataField name=" ความยาวของวัสดุยื่น" fld="9" baseField="4" baseItem="5" numFmtId="4"/>
    <dataField name="ระยะขอบกระจกล่างถึงวัสดุยื่น Z" fld="10" baseField="4" baseItem="2" numFmtId="4"/>
    <dataField name="Count of สัญลักษณ์" fld="4" subtotal="count" baseField="0" baseItem="0"/>
  </dataFields>
  <formats count="6">
    <format dxfId="13">
      <pivotArea outline="0" collapsedLevelsAreSubtotals="1" fieldPosition="0"/>
    </format>
    <format dxfId="1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5">
      <pivotArea outline="0" fieldPosition="0">
        <references count="1">
          <reference field="4294967294" count="1">
            <x v="0"/>
          </reference>
        </references>
      </pivotArea>
    </format>
    <format dxfId="16">
      <pivotArea outline="0" fieldPosition="0">
        <references count="1">
          <reference field="4294967294" count="1">
            <x v="1"/>
          </reference>
        </references>
      </pivotArea>
    </format>
    <format dxfId="17">
      <pivotArea outline="0" fieldPosition="0">
        <references count="1">
          <reference field="4294967294" count="1">
            <x v="2"/>
          </reference>
        </references>
      </pivotArea>
    </format>
    <format dxfId="18">
      <pivotArea outline="0" fieldPosition="0">
        <references count="1">
          <reference field="4294967294" count="1">
            <x v="3"/>
          </reference>
        </references>
      </pivotArea>
    </format>
  </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3" displayName="Table3" ref="B10:M22" totalsRowShown="0" headerRowDxfId="12">
  <autoFilter ref="B10:M22"/>
  <tableColumns count="12">
    <tableColumn id="1" name="ชั้น" dataDxfId="11"/>
    <tableColumn id="2" name="ด้านในแบบ" dataDxfId="10"/>
    <tableColumn id="3" name="บริเวณ" dataDxfId="9"/>
    <tableColumn id="4" name="ประเภทว้สดุ" dataDxfId="8"/>
    <tableColumn id="5" name="สัญลักษณ์" dataDxfId="7"/>
    <tableColumn id="6" name=" ขนาด สูง" dataDxfId="6">
      <calculatedColumnFormula>VLOOKUP(Table3[[#This Row],[สัญลักษณ์]],[1]!Table7[#Data],2,0)</calculatedColumnFormula>
    </tableColumn>
    <tableColumn id="7" name=" ขนาด กว้าง" dataDxfId="5">
      <calculatedColumnFormula>VLOOKUP(Table3[[#This Row],[สัญลักษณ์]],[1]!Table7[#Data],3,0)</calculatedColumnFormula>
    </tableColumn>
    <tableColumn id="10" name="สูง_พื้นถึงกรอบกระจกล่าง" dataDxfId="4">
      <calculatedColumnFormula>VLOOKUP(Table3[[#This Row],[สัญลักษณ์]],[1]!Table7[#Data],4,0)</calculatedColumnFormula>
    </tableColumn>
    <tableColumn id="9" name="สูง_พื้นถึงวัสดุยื่น" dataDxfId="3">
      <calculatedColumnFormula>(0.2+2.9)-0.5</calculatedColumnFormula>
    </tableColumn>
    <tableColumn id="11" name="ความยาวของวัสดุยื่น" dataDxfId="2">
      <calculatedColumnFormula>0.7+1-0.1</calculatedColumnFormula>
    </tableColumn>
    <tableColumn id="12" name="ระยะขอบกระจกล่างถึงวัสดุยื่น" dataDxfId="1">
      <calculatedColumnFormula>IF(K11&gt;0,J11-I11,0)</calculatedColumnFormula>
    </tableColumn>
    <tableColumn id="13" name="ค่าที่ใช้งาน" dataDxfId="0">
      <calculatedColumnFormula>IF(K11&gt;=L11,"ไม่นำมาคำนวณ","คำนวณ")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B1:AG309"/>
  <sheetViews>
    <sheetView showGridLines="0" tabSelected="1" topLeftCell="S9" zoomScale="71" zoomScaleNormal="71" workbookViewId="0">
      <selection activeCell="W18" sqref="W18"/>
    </sheetView>
  </sheetViews>
  <sheetFormatPr defaultRowHeight="15" x14ac:dyDescent="0.2"/>
  <cols>
    <col min="1" max="1" width="2.33203125" customWidth="1"/>
    <col min="2" max="2" width="5.44140625" customWidth="1"/>
    <col min="3" max="3" width="11.88671875" customWidth="1"/>
    <col min="4" max="4" width="14.109375" customWidth="1"/>
    <col min="5" max="5" width="17.21875" bestFit="1" customWidth="1"/>
    <col min="6" max="6" width="12.109375" customWidth="1"/>
    <col min="7" max="7" width="13.33203125" customWidth="1"/>
    <col min="8" max="8" width="12.44140625" customWidth="1"/>
    <col min="9" max="9" width="24" bestFit="1" customWidth="1"/>
    <col min="10" max="10" width="16.6640625" bestFit="1" customWidth="1"/>
    <col min="11" max="11" width="19.6640625" bestFit="1" customWidth="1"/>
    <col min="12" max="12" width="27" bestFit="1" customWidth="1"/>
    <col min="13" max="13" width="26.88671875" customWidth="1"/>
    <col min="14" max="14" width="12.5546875" bestFit="1" customWidth="1"/>
    <col min="15" max="15" width="23" customWidth="1"/>
    <col min="16" max="16" width="17.5546875" customWidth="1"/>
    <col min="17" max="18" width="12" customWidth="1"/>
    <col min="19" max="19" width="18.33203125" customWidth="1"/>
    <col min="20" max="20" width="26" customWidth="1"/>
    <col min="21" max="21" width="15.109375" customWidth="1"/>
    <col min="28" max="28" width="12.5546875" bestFit="1" customWidth="1"/>
    <col min="30" max="30" width="10.5546875" bestFit="1" customWidth="1"/>
    <col min="31" max="31" width="16.77734375" bestFit="1" customWidth="1"/>
    <col min="32" max="32" width="24.88671875" bestFit="1" customWidth="1"/>
    <col min="33" max="33" width="16.109375" bestFit="1" customWidth="1"/>
  </cols>
  <sheetData>
    <row r="1" spans="2:33" ht="70.5" customHeight="1" x14ac:dyDescent="0.2"/>
    <row r="2" spans="2:33" ht="70.5" customHeight="1" x14ac:dyDescent="0.2"/>
    <row r="3" spans="2:33" ht="70.5" customHeight="1" x14ac:dyDescent="0.2"/>
    <row r="8" spans="2:33" ht="18.75" customHeight="1" x14ac:dyDescent="0.2">
      <c r="B8" s="1" t="s">
        <v>0</v>
      </c>
      <c r="P8" t="s">
        <v>1</v>
      </c>
    </row>
    <row r="9" spans="2:33" ht="27.75" customHeight="1" x14ac:dyDescent="0.2">
      <c r="B9" t="s">
        <v>2</v>
      </c>
      <c r="I9" s="2" t="s">
        <v>3</v>
      </c>
      <c r="J9" s="2"/>
      <c r="K9" s="2"/>
      <c r="L9" s="2"/>
      <c r="M9" s="2"/>
    </row>
    <row r="10" spans="2:33" ht="24.75" customHeight="1" x14ac:dyDescent="0.2">
      <c r="B10" s="3" t="s">
        <v>4</v>
      </c>
      <c r="C10" s="3" t="s">
        <v>5</v>
      </c>
      <c r="D10" s="3" t="s">
        <v>6</v>
      </c>
      <c r="E10" s="3" t="s">
        <v>7</v>
      </c>
      <c r="F10" s="3" t="s">
        <v>8</v>
      </c>
      <c r="G10" s="4" t="s">
        <v>9</v>
      </c>
      <c r="H10" s="4" t="s">
        <v>10</v>
      </c>
      <c r="I10" s="4" t="s">
        <v>11</v>
      </c>
      <c r="J10" s="4" t="s">
        <v>12</v>
      </c>
      <c r="K10" s="4" t="s">
        <v>13</v>
      </c>
      <c r="L10" s="4" t="s">
        <v>14</v>
      </c>
      <c r="M10" s="4" t="s">
        <v>15</v>
      </c>
      <c r="P10" t="s">
        <v>16</v>
      </c>
      <c r="Q10" s="5" t="s">
        <v>17</v>
      </c>
      <c r="R10" s="5" t="s">
        <v>18</v>
      </c>
      <c r="S10" s="5" t="s">
        <v>19</v>
      </c>
      <c r="T10" s="5" t="s">
        <v>20</v>
      </c>
      <c r="U10" t="s">
        <v>21</v>
      </c>
      <c r="AB10" s="6" t="s">
        <v>16</v>
      </c>
      <c r="AC10" s="7" t="s">
        <v>17</v>
      </c>
      <c r="AD10" s="7" t="s">
        <v>18</v>
      </c>
      <c r="AE10" s="7" t="s">
        <v>19</v>
      </c>
      <c r="AF10" s="7" t="s">
        <v>20</v>
      </c>
      <c r="AG10" s="8" t="s">
        <v>21</v>
      </c>
    </row>
    <row r="11" spans="2:33" ht="19.5" customHeight="1" x14ac:dyDescent="0.2">
      <c r="B11" s="1" t="s">
        <v>22</v>
      </c>
      <c r="C11" s="1" t="s">
        <v>23</v>
      </c>
      <c r="D11" s="1" t="s">
        <v>24</v>
      </c>
      <c r="E11" s="1" t="s">
        <v>25</v>
      </c>
      <c r="F11" s="1" t="s">
        <v>26</v>
      </c>
      <c r="G11" s="9">
        <f>VLOOKUP(Table3[[#This Row],[สัญลักษณ์]],[1]!Table7[#Data],2,0)</f>
        <v>2.2000000000000002</v>
      </c>
      <c r="H11" s="9">
        <f>VLOOKUP(Table3[[#This Row],[สัญลักษณ์]],[1]!Table7[#Data],3,0)</f>
        <v>2.4</v>
      </c>
      <c r="I11" s="9">
        <f>VLOOKUP(Table3[[#This Row],[สัญลักษณ์]],[1]!Table7[#Data],4,0)</f>
        <v>0</v>
      </c>
      <c r="J11" s="9">
        <f>3.2-0.5-0.2</f>
        <v>2.5</v>
      </c>
      <c r="K11" s="9">
        <v>1.3</v>
      </c>
      <c r="L11" s="10">
        <f>IF(K11&gt;0,J11-I11,0)</f>
        <v>2.5</v>
      </c>
      <c r="M11" s="11" t="str">
        <f>IF(K11&gt;=L11,"ไม่นำมาคำนวณ","คำนวณ")</f>
        <v>คำนวณ</v>
      </c>
      <c r="P11" s="12" t="s">
        <v>27</v>
      </c>
      <c r="Q11" s="13"/>
      <c r="R11" s="13"/>
      <c r="S11" s="13"/>
      <c r="T11" s="13"/>
      <c r="U11" s="14"/>
      <c r="AB11" s="15" t="s">
        <v>27</v>
      </c>
      <c r="AC11" s="16"/>
      <c r="AD11" s="16"/>
      <c r="AE11" s="16"/>
      <c r="AF11" s="16"/>
      <c r="AG11" s="17"/>
    </row>
    <row r="12" spans="2:33" ht="19.5" customHeight="1" x14ac:dyDescent="0.2">
      <c r="B12" s="1" t="s">
        <v>22</v>
      </c>
      <c r="C12" s="1" t="s">
        <v>23</v>
      </c>
      <c r="D12" s="1" t="s">
        <v>28</v>
      </c>
      <c r="E12" s="1" t="s">
        <v>29</v>
      </c>
      <c r="F12" s="1" t="s">
        <v>30</v>
      </c>
      <c r="G12" s="9">
        <f>VLOOKUP(Table3[[#This Row],[สัญลักษณ์]],[1]!Table7[#Data],2,0)</f>
        <v>1.2</v>
      </c>
      <c r="H12" s="9">
        <f>VLOOKUP(Table3[[#This Row],[สัญลักษณ์]],[1]!Table7[#Data],3,0)</f>
        <v>1.8</v>
      </c>
      <c r="I12" s="9">
        <f>VLOOKUP(Table3[[#This Row],[สัญลักษณ์]],[1]!Table7[#Data],4,0)</f>
        <v>0.85</v>
      </c>
      <c r="J12" s="9">
        <v>2.9</v>
      </c>
      <c r="K12" s="9">
        <v>3.8</v>
      </c>
      <c r="L12" s="10">
        <f>IF(K12&gt;0,J12-I12,0)</f>
        <v>2.0499999999999998</v>
      </c>
      <c r="M12" s="18" t="str">
        <f>IF(K12&gt;=L12,"ไม่นำมาคำนวณ","คำนวณ")</f>
        <v>ไม่นำมาคำนวณ</v>
      </c>
      <c r="P12" s="19" t="s">
        <v>22</v>
      </c>
      <c r="Q12" s="13"/>
      <c r="R12" s="13"/>
      <c r="S12" s="13"/>
      <c r="T12" s="13"/>
      <c r="U12" s="14"/>
      <c r="AB12" s="20" t="s">
        <v>22</v>
      </c>
      <c r="AC12" s="21"/>
      <c r="AD12" s="21"/>
      <c r="AE12" s="21"/>
      <c r="AF12" s="21"/>
      <c r="AG12" s="22"/>
    </row>
    <row r="13" spans="2:33" ht="19.5" customHeight="1" x14ac:dyDescent="0.2">
      <c r="B13" s="1" t="s">
        <v>31</v>
      </c>
      <c r="C13" s="1" t="s">
        <v>23</v>
      </c>
      <c r="D13" s="1" t="s">
        <v>32</v>
      </c>
      <c r="E13" s="1" t="s">
        <v>25</v>
      </c>
      <c r="F13" s="1" t="s">
        <v>26</v>
      </c>
      <c r="G13" s="9">
        <f>VLOOKUP(Table3[[#This Row],[สัญลักษณ์]],[1]!Table7[#Data],2,0)</f>
        <v>2.2000000000000002</v>
      </c>
      <c r="H13" s="9">
        <f>VLOOKUP(Table3[[#This Row],[สัญลักษณ์]],[1]!Table7[#Data],3,0)</f>
        <v>2.4</v>
      </c>
      <c r="I13" s="9">
        <f>VLOOKUP(Table3[[#This Row],[สัญลักษณ์]],[1]!Table7[#Data],4,0)</f>
        <v>0</v>
      </c>
      <c r="J13" s="9">
        <f>2.2+0.4-0.1</f>
        <v>2.5</v>
      </c>
      <c r="K13" s="9">
        <v>1.1000000000000001</v>
      </c>
      <c r="L13" s="10">
        <f>IF(K13&gt;0,J13-I13,0)</f>
        <v>2.5</v>
      </c>
      <c r="M13" s="11" t="str">
        <f>IF(K13&gt;=L13,"ไม่นำมาคำนวณ","คำนวณ")</f>
        <v>คำนวณ</v>
      </c>
      <c r="P13" s="23" t="s">
        <v>23</v>
      </c>
      <c r="Q13" s="13"/>
      <c r="R13" s="13"/>
      <c r="S13" s="13"/>
      <c r="T13" s="13"/>
      <c r="U13" s="14"/>
      <c r="AB13" s="24" t="s">
        <v>23</v>
      </c>
      <c r="AC13" s="25"/>
      <c r="AD13" s="25"/>
      <c r="AE13" s="25"/>
      <c r="AF13" s="25"/>
      <c r="AG13" s="26"/>
    </row>
    <row r="14" spans="2:33" ht="19.5" customHeight="1" x14ac:dyDescent="0.2">
      <c r="B14" s="1" t="s">
        <v>31</v>
      </c>
      <c r="C14" s="1" t="s">
        <v>23</v>
      </c>
      <c r="D14" s="1" t="s">
        <v>33</v>
      </c>
      <c r="E14" s="1" t="s">
        <v>29</v>
      </c>
      <c r="F14" s="1" t="s">
        <v>26</v>
      </c>
      <c r="G14" s="9">
        <f>VLOOKUP(Table3[[#This Row],[สัญลักษณ์]],[1]!Table7[#Data],2,0)</f>
        <v>2.2000000000000002</v>
      </c>
      <c r="H14" s="9">
        <f>VLOOKUP(Table3[[#This Row],[สัญลักษณ์]],[1]!Table7[#Data],3,0)</f>
        <v>2.4</v>
      </c>
      <c r="I14" s="9">
        <f>VLOOKUP(Table3[[#This Row],[สัญลักษณ์]],[1]!Table7[#Data],4,0)</f>
        <v>0</v>
      </c>
      <c r="J14" s="9">
        <v>2.6</v>
      </c>
      <c r="K14" s="9">
        <v>0.7</v>
      </c>
      <c r="L14" s="10">
        <f>IF(K14&gt;0,J14-I14,0)</f>
        <v>2.6</v>
      </c>
      <c r="M14" s="11" t="str">
        <f>IF(K14&gt;=L14,"ไม่นำมาคำนวณ","คำนวณ")</f>
        <v>คำนวณ</v>
      </c>
      <c r="P14" s="27" t="s">
        <v>30</v>
      </c>
      <c r="Q14" s="13">
        <v>1.2</v>
      </c>
      <c r="R14" s="13">
        <v>1.8</v>
      </c>
      <c r="S14" s="13">
        <v>3.8</v>
      </c>
      <c r="T14" s="13">
        <v>2.0499999999999998</v>
      </c>
      <c r="U14" s="14">
        <v>1</v>
      </c>
      <c r="AB14" s="28" t="s">
        <v>30</v>
      </c>
      <c r="AC14" s="25">
        <v>1.2</v>
      </c>
      <c r="AD14" s="25">
        <v>1.8</v>
      </c>
      <c r="AE14" s="25">
        <v>3.8</v>
      </c>
      <c r="AF14" s="25">
        <v>2.0499999999999998</v>
      </c>
      <c r="AG14" s="26">
        <v>1</v>
      </c>
    </row>
    <row r="15" spans="2:33" ht="19.5" customHeight="1" x14ac:dyDescent="0.2">
      <c r="B15" s="1" t="s">
        <v>31</v>
      </c>
      <c r="C15" s="1" t="s">
        <v>34</v>
      </c>
      <c r="D15" s="1" t="s">
        <v>33</v>
      </c>
      <c r="E15" s="1" t="s">
        <v>29</v>
      </c>
      <c r="F15" s="1" t="s">
        <v>35</v>
      </c>
      <c r="G15" s="9">
        <f>VLOOKUP(Table3[[#This Row],[สัญลักษณ์]],[1]!Table7[#Data],2,0)</f>
        <v>1.2</v>
      </c>
      <c r="H15" s="9">
        <f>VLOOKUP(Table3[[#This Row],[สัญลักษณ์]],[1]!Table7[#Data],3,0)</f>
        <v>1.5</v>
      </c>
      <c r="I15" s="9">
        <f>VLOOKUP(Table3[[#This Row],[สัญลักษณ์]],[1]!Table7[#Data],4,0)</f>
        <v>0.85</v>
      </c>
      <c r="J15" s="9">
        <v>2.6</v>
      </c>
      <c r="K15" s="9">
        <v>0.7</v>
      </c>
      <c r="L15" s="10">
        <f>IF(K15&gt;0,J15-I15,0)</f>
        <v>1.75</v>
      </c>
      <c r="M15" s="11" t="str">
        <f>IF(K15&gt;=L15,"ไม่นำมาคำนวณ","คำนวณ")</f>
        <v>คำนวณ</v>
      </c>
      <c r="P15" s="12" t="s">
        <v>36</v>
      </c>
      <c r="Q15" s="13"/>
      <c r="R15" s="13"/>
      <c r="S15" s="13"/>
      <c r="T15" s="13"/>
      <c r="U15" s="14"/>
      <c r="AB15" s="15" t="s">
        <v>36</v>
      </c>
      <c r="AC15" s="16"/>
      <c r="AD15" s="16"/>
      <c r="AE15" s="16"/>
      <c r="AF15" s="16"/>
      <c r="AG15" s="17"/>
    </row>
    <row r="16" spans="2:33" ht="19.5" customHeight="1" x14ac:dyDescent="0.2">
      <c r="B16" s="1" t="s">
        <v>31</v>
      </c>
      <c r="C16" s="1" t="s">
        <v>34</v>
      </c>
      <c r="D16" s="1" t="s">
        <v>37</v>
      </c>
      <c r="E16" s="1" t="s">
        <v>29</v>
      </c>
      <c r="F16" s="1" t="s">
        <v>35</v>
      </c>
      <c r="G16" s="9">
        <f>VLOOKUP(Table3[[#This Row],[สัญลักษณ์]],[1]!Table7[#Data],2,0)</f>
        <v>1.2</v>
      </c>
      <c r="H16" s="9">
        <f>VLOOKUP(Table3[[#This Row],[สัญลักษณ์]],[1]!Table7[#Data],3,0)</f>
        <v>1.5</v>
      </c>
      <c r="I16" s="9">
        <f>VLOOKUP(Table3[[#This Row],[สัญลักษณ์]],[1]!Table7[#Data],4,0)</f>
        <v>0.85</v>
      </c>
      <c r="J16" s="9">
        <v>2.6</v>
      </c>
      <c r="K16" s="9">
        <v>0.7</v>
      </c>
      <c r="L16" s="10">
        <f>IF(K16&gt;0,J16-I16,0)</f>
        <v>1.75</v>
      </c>
      <c r="M16" s="11" t="str">
        <f>IF(K16&gt;=L16,"ไม่นำมาคำนวณ","คำนวณ")</f>
        <v>คำนวณ</v>
      </c>
      <c r="P16" s="19" t="s">
        <v>22</v>
      </c>
      <c r="Q16" s="13"/>
      <c r="R16" s="13"/>
      <c r="S16" s="13"/>
      <c r="T16" s="13"/>
      <c r="U16" s="14"/>
      <c r="AB16" s="20" t="s">
        <v>22</v>
      </c>
      <c r="AC16" s="21"/>
      <c r="AD16" s="21"/>
      <c r="AE16" s="21"/>
      <c r="AF16" s="21"/>
      <c r="AG16" s="22"/>
    </row>
    <row r="17" spans="2:33" ht="19.5" customHeight="1" x14ac:dyDescent="0.2">
      <c r="B17" s="1" t="s">
        <v>31</v>
      </c>
      <c r="C17" s="1" t="s">
        <v>38</v>
      </c>
      <c r="D17" s="1" t="s">
        <v>37</v>
      </c>
      <c r="E17" s="1" t="s">
        <v>29</v>
      </c>
      <c r="F17" s="1" t="s">
        <v>39</v>
      </c>
      <c r="G17" s="9">
        <f>VLOOKUP(Table3[[#This Row],[สัญลักษณ์]],[1]!Table7[#Data],2,0)</f>
        <v>1.2</v>
      </c>
      <c r="H17" s="9">
        <f>VLOOKUP(Table3[[#This Row],[สัญลักษณ์]],[1]!Table7[#Data],3,0)</f>
        <v>1.2</v>
      </c>
      <c r="I17" s="9">
        <f>VLOOKUP(Table3[[#This Row],[สัญลักษณ์]],[1]!Table7[#Data],4,0)</f>
        <v>0.85</v>
      </c>
      <c r="J17" s="9">
        <v>2.6</v>
      </c>
      <c r="K17" s="9">
        <v>0.7</v>
      </c>
      <c r="L17" s="10">
        <f>IF(K17&gt;0,J17-I17,0)</f>
        <v>1.75</v>
      </c>
      <c r="M17" s="11" t="str">
        <f>IF(K17&gt;=L17,"ไม่นำมาคำนวณ","คำนวณ")</f>
        <v>คำนวณ</v>
      </c>
      <c r="P17" s="23" t="s">
        <v>23</v>
      </c>
      <c r="Q17" s="13"/>
      <c r="R17" s="13"/>
      <c r="S17" s="13"/>
      <c r="T17" s="13"/>
      <c r="U17" s="14"/>
      <c r="AB17" s="24" t="s">
        <v>23</v>
      </c>
      <c r="AC17" s="25"/>
      <c r="AD17" s="25"/>
      <c r="AE17" s="25"/>
      <c r="AF17" s="25"/>
      <c r="AG17" s="26"/>
    </row>
    <row r="18" spans="2:33" ht="19.5" customHeight="1" x14ac:dyDescent="0.2">
      <c r="B18" s="1" t="s">
        <v>31</v>
      </c>
      <c r="C18" s="1" t="s">
        <v>38</v>
      </c>
      <c r="D18" s="1" t="s">
        <v>40</v>
      </c>
      <c r="E18" s="1" t="s">
        <v>29</v>
      </c>
      <c r="F18" s="1" t="s">
        <v>35</v>
      </c>
      <c r="G18" s="29">
        <f>VLOOKUP(Table3[[#This Row],[สัญลักษณ์]],[1]!Table7[#Data],2,0)</f>
        <v>1.2</v>
      </c>
      <c r="H18" s="29">
        <f>VLOOKUP(Table3[[#This Row],[สัญลักษณ์]],[1]!Table7[#Data],3,0)</f>
        <v>1.5</v>
      </c>
      <c r="I18" s="29">
        <f>VLOOKUP(Table3[[#This Row],[สัญลักษณ์]],[1]!Table7[#Data],4,0)</f>
        <v>0.85</v>
      </c>
      <c r="J18" s="29">
        <f>(0.2+2.9)-0.5</f>
        <v>2.6</v>
      </c>
      <c r="K18" s="9">
        <v>0.7</v>
      </c>
      <c r="L18" s="30">
        <f>IF(K18&gt;0,J18-I18,0)</f>
        <v>1.75</v>
      </c>
      <c r="M18" s="31" t="str">
        <f>IF(K18&gt;=L18,"ไม่นำมาคำนวณ","คำนวณ")</f>
        <v>คำนวณ</v>
      </c>
      <c r="P18" s="27" t="s">
        <v>26</v>
      </c>
      <c r="Q18" s="13">
        <v>2.2000000000000002</v>
      </c>
      <c r="R18" s="13">
        <v>2.4</v>
      </c>
      <c r="S18" s="13">
        <v>1.3</v>
      </c>
      <c r="T18" s="13">
        <v>2.5</v>
      </c>
      <c r="U18" s="14">
        <v>1</v>
      </c>
      <c r="AB18" s="28" t="s">
        <v>26</v>
      </c>
      <c r="AC18" s="25">
        <v>2.2000000000000002</v>
      </c>
      <c r="AD18" s="25">
        <v>2.4</v>
      </c>
      <c r="AE18" s="25">
        <v>1.3</v>
      </c>
      <c r="AF18" s="25">
        <v>2.5</v>
      </c>
      <c r="AG18" s="26">
        <v>1</v>
      </c>
    </row>
    <row r="19" spans="2:33" ht="19.5" customHeight="1" x14ac:dyDescent="0.2">
      <c r="B19" s="1" t="s">
        <v>31</v>
      </c>
      <c r="C19" s="1" t="s">
        <v>38</v>
      </c>
      <c r="D19" s="1" t="s">
        <v>32</v>
      </c>
      <c r="E19" s="1" t="s">
        <v>29</v>
      </c>
      <c r="F19" s="1" t="s">
        <v>41</v>
      </c>
      <c r="G19" s="9">
        <f>VLOOKUP(Table3[[#This Row],[สัญลักษณ์]],[1]!Table7[#Data],2,0)</f>
        <v>1.2</v>
      </c>
      <c r="H19" s="9">
        <f>VLOOKUP(Table3[[#This Row],[สัญลักษณ์]],[1]!Table7[#Data],3,0)</f>
        <v>1</v>
      </c>
      <c r="I19" s="9">
        <f>VLOOKUP(Table3[[#This Row],[สัญลักษณ์]],[1]!Table7[#Data],4,0)</f>
        <v>0.85</v>
      </c>
      <c r="J19" s="9">
        <v>2.6</v>
      </c>
      <c r="K19" s="9">
        <v>0.7</v>
      </c>
      <c r="L19" s="10">
        <f>IF(K19&gt;0,J19-I19,0)</f>
        <v>1.75</v>
      </c>
      <c r="M19" s="11" t="str">
        <f>IF(K19&gt;=L19,"ไม่นำมาคำนวณ","คำนวณ")</f>
        <v>คำนวณ</v>
      </c>
      <c r="P19" s="19" t="s">
        <v>31</v>
      </c>
      <c r="Q19" s="13"/>
      <c r="R19" s="13"/>
      <c r="S19" s="13"/>
      <c r="T19" s="13"/>
      <c r="U19" s="14"/>
      <c r="AB19" s="20" t="s">
        <v>31</v>
      </c>
      <c r="AC19" s="21"/>
      <c r="AD19" s="21"/>
      <c r="AE19" s="21"/>
      <c r="AF19" s="21"/>
      <c r="AG19" s="22"/>
    </row>
    <row r="20" spans="2:33" ht="19.5" customHeight="1" x14ac:dyDescent="0.2">
      <c r="B20" s="1" t="s">
        <v>31</v>
      </c>
      <c r="C20" s="1" t="s">
        <v>42</v>
      </c>
      <c r="D20" s="1" t="s">
        <v>32</v>
      </c>
      <c r="E20" s="1" t="s">
        <v>29</v>
      </c>
      <c r="F20" s="1" t="s">
        <v>39</v>
      </c>
      <c r="G20" s="9">
        <f>VLOOKUP(Table3[[#This Row],[สัญลักษณ์]],[1]!Table7[#Data],2,0)</f>
        <v>1.2</v>
      </c>
      <c r="H20" s="9">
        <f>VLOOKUP(Table3[[#This Row],[สัญลักษณ์]],[1]!Table7[#Data],3,0)</f>
        <v>1.2</v>
      </c>
      <c r="I20" s="9">
        <f>VLOOKUP(Table3[[#This Row],[สัญลักษณ์]],[1]!Table7[#Data],4,0)</f>
        <v>0.85</v>
      </c>
      <c r="J20" s="9">
        <v>2.6</v>
      </c>
      <c r="K20" s="9">
        <v>0.7</v>
      </c>
      <c r="L20" s="10">
        <f>IF(K20&gt;0,J20-I20,0)</f>
        <v>1.75</v>
      </c>
      <c r="M20" s="11" t="str">
        <f>IF(K20&gt;=L20,"ไม่นำมาคำนวณ","คำนวณ")</f>
        <v>คำนวณ</v>
      </c>
      <c r="P20" s="23" t="s">
        <v>23</v>
      </c>
      <c r="Q20" s="13"/>
      <c r="R20" s="13"/>
      <c r="S20" s="13"/>
      <c r="T20" s="13"/>
      <c r="U20" s="14"/>
      <c r="AB20" s="24" t="s">
        <v>23</v>
      </c>
      <c r="AC20" s="25"/>
      <c r="AD20" s="25"/>
      <c r="AE20" s="25"/>
      <c r="AF20" s="25"/>
      <c r="AG20" s="26"/>
    </row>
    <row r="21" spans="2:33" ht="19.5" customHeight="1" x14ac:dyDescent="0.2">
      <c r="B21" s="1" t="s">
        <v>31</v>
      </c>
      <c r="C21" s="1" t="s">
        <v>42</v>
      </c>
      <c r="D21" s="1" t="s">
        <v>32</v>
      </c>
      <c r="E21" s="1" t="s">
        <v>29</v>
      </c>
      <c r="F21" s="1" t="s">
        <v>43</v>
      </c>
      <c r="G21" s="9">
        <f>VLOOKUP(Table3[[#This Row],[สัญลักษณ์]],[1]!Table7[#Data],2,0)</f>
        <v>1.2</v>
      </c>
      <c r="H21" s="9">
        <f>VLOOKUP(Table3[[#This Row],[สัญลักษณ์]],[1]!Table7[#Data],3,0)</f>
        <v>0.6</v>
      </c>
      <c r="I21" s="9">
        <f>VLOOKUP(Table3[[#This Row],[สัญลักษณ์]],[1]!Table7[#Data],4,0)</f>
        <v>0.85</v>
      </c>
      <c r="J21" s="9">
        <v>2.6</v>
      </c>
      <c r="K21" s="9">
        <v>0.7</v>
      </c>
      <c r="L21" s="10">
        <f>IF(K21&gt;0,J21-I21,0)</f>
        <v>1.75</v>
      </c>
      <c r="M21" s="18" t="str">
        <f>IF(K21&gt;=L21,"ไม่นำมาคำนวณ","คำนวณ")</f>
        <v>คำนวณ</v>
      </c>
      <c r="P21" s="27" t="s">
        <v>26</v>
      </c>
      <c r="Q21" s="13">
        <v>4.4000000000000004</v>
      </c>
      <c r="R21" s="13">
        <v>4.8</v>
      </c>
      <c r="S21" s="13">
        <v>1.8</v>
      </c>
      <c r="T21" s="13">
        <v>5.0999999999999996</v>
      </c>
      <c r="U21" s="14">
        <v>2</v>
      </c>
      <c r="AB21" s="28" t="s">
        <v>26</v>
      </c>
      <c r="AC21" s="25">
        <v>2.2000000000000002</v>
      </c>
      <c r="AD21" s="25">
        <v>2.4</v>
      </c>
      <c r="AE21" s="25">
        <v>1.1000000000000001</v>
      </c>
      <c r="AF21" s="25">
        <v>2.5</v>
      </c>
      <c r="AG21" s="26">
        <v>1</v>
      </c>
    </row>
    <row r="22" spans="2:33" ht="19.5" customHeight="1" x14ac:dyDescent="0.2">
      <c r="B22" s="1" t="s">
        <v>31</v>
      </c>
      <c r="C22" s="1" t="s">
        <v>42</v>
      </c>
      <c r="D22" s="1" t="s">
        <v>32</v>
      </c>
      <c r="E22" s="1" t="s">
        <v>29</v>
      </c>
      <c r="F22" s="1" t="s">
        <v>43</v>
      </c>
      <c r="G22" s="9">
        <f>VLOOKUP(Table3[[#This Row],[สัญลักษณ์]],[1]!Table7[#Data],2,0)</f>
        <v>1.2</v>
      </c>
      <c r="H22" s="9">
        <f>VLOOKUP(Table3[[#This Row],[สัญลักษณ์]],[1]!Table7[#Data],3,0)</f>
        <v>0.6</v>
      </c>
      <c r="I22" s="9">
        <f>VLOOKUP(Table3[[#This Row],[สัญลักษณ์]],[1]!Table7[#Data],4,0)</f>
        <v>0.85</v>
      </c>
      <c r="J22" s="9">
        <v>2.6</v>
      </c>
      <c r="K22" s="9">
        <v>0.7</v>
      </c>
      <c r="L22" s="10">
        <f>IF(K22&gt;0,J22-I22,0)</f>
        <v>1.75</v>
      </c>
      <c r="M22" s="18" t="str">
        <f>IF(K22&gt;=L22,"ไม่นำมาคำนวณ","คำนวณ")</f>
        <v>คำนวณ</v>
      </c>
      <c r="P22" s="23" t="s">
        <v>34</v>
      </c>
      <c r="Q22" s="13"/>
      <c r="R22" s="13"/>
      <c r="S22" s="13"/>
      <c r="T22" s="13"/>
      <c r="U22" s="14"/>
      <c r="AB22" s="28" t="s">
        <v>26</v>
      </c>
      <c r="AC22" s="25">
        <v>2.2000000000000002</v>
      </c>
      <c r="AD22" s="25">
        <v>2.4</v>
      </c>
      <c r="AE22" s="25">
        <v>0.7</v>
      </c>
      <c r="AF22" s="25">
        <v>2.6</v>
      </c>
      <c r="AG22" s="26">
        <v>1</v>
      </c>
    </row>
    <row r="23" spans="2:33" ht="19.5" customHeight="1" x14ac:dyDescent="0.2">
      <c r="P23" s="27" t="s">
        <v>35</v>
      </c>
      <c r="Q23" s="13">
        <v>2.4</v>
      </c>
      <c r="R23" s="13">
        <v>3</v>
      </c>
      <c r="S23" s="13">
        <v>1.4</v>
      </c>
      <c r="T23" s="13">
        <v>3.5</v>
      </c>
      <c r="U23" s="14">
        <v>2</v>
      </c>
      <c r="AB23" s="24" t="s">
        <v>34</v>
      </c>
      <c r="AC23" s="25"/>
      <c r="AD23" s="25"/>
      <c r="AE23" s="25"/>
      <c r="AF23" s="25"/>
      <c r="AG23" s="26"/>
    </row>
    <row r="24" spans="2:33" ht="19.5" customHeight="1" x14ac:dyDescent="0.2">
      <c r="P24" s="23" t="s">
        <v>38</v>
      </c>
      <c r="Q24" s="13"/>
      <c r="R24" s="13"/>
      <c r="S24" s="13"/>
      <c r="T24" s="13"/>
      <c r="U24" s="14"/>
      <c r="V24" t="s">
        <v>44</v>
      </c>
      <c r="AB24" s="28" t="s">
        <v>35</v>
      </c>
      <c r="AC24" s="25">
        <v>1.2</v>
      </c>
      <c r="AD24" s="25">
        <v>1.5</v>
      </c>
      <c r="AE24" s="25">
        <v>0.7</v>
      </c>
      <c r="AF24" s="25">
        <v>1.75</v>
      </c>
      <c r="AG24" s="26">
        <v>1</v>
      </c>
    </row>
    <row r="25" spans="2:33" ht="19.5" customHeight="1" x14ac:dyDescent="0.2">
      <c r="P25" s="27" t="s">
        <v>39</v>
      </c>
      <c r="Q25" s="13">
        <v>1.2</v>
      </c>
      <c r="R25" s="13">
        <v>1.2</v>
      </c>
      <c r="S25" s="13">
        <v>0.7</v>
      </c>
      <c r="T25" s="13">
        <v>1.75</v>
      </c>
      <c r="U25" s="14">
        <v>1</v>
      </c>
      <c r="V25" t="s">
        <v>45</v>
      </c>
      <c r="AB25" s="28" t="s">
        <v>35</v>
      </c>
      <c r="AC25" s="25">
        <v>1.2</v>
      </c>
      <c r="AD25" s="25">
        <v>1.5</v>
      </c>
      <c r="AE25" s="25">
        <v>0.7</v>
      </c>
      <c r="AF25" s="25">
        <v>1.75</v>
      </c>
      <c r="AG25" s="26">
        <v>1</v>
      </c>
    </row>
    <row r="26" spans="2:33" ht="19.5" customHeight="1" x14ac:dyDescent="0.2">
      <c r="P26" s="27" t="s">
        <v>35</v>
      </c>
      <c r="Q26" s="13">
        <v>1.2</v>
      </c>
      <c r="R26" s="13">
        <v>1.5</v>
      </c>
      <c r="S26" s="13">
        <v>0.7</v>
      </c>
      <c r="T26" s="13">
        <v>1.75</v>
      </c>
      <c r="U26" s="14">
        <v>1</v>
      </c>
      <c r="AB26" s="24" t="s">
        <v>38</v>
      </c>
      <c r="AC26" s="25"/>
      <c r="AD26" s="25"/>
      <c r="AE26" s="25"/>
      <c r="AF26" s="25"/>
      <c r="AG26" s="26"/>
    </row>
    <row r="27" spans="2:33" ht="19.5" customHeight="1" x14ac:dyDescent="0.2">
      <c r="P27" s="27" t="s">
        <v>41</v>
      </c>
      <c r="Q27" s="13">
        <v>1.2</v>
      </c>
      <c r="R27" s="13">
        <v>1</v>
      </c>
      <c r="S27" s="13">
        <v>0.7</v>
      </c>
      <c r="T27" s="13">
        <v>1.75</v>
      </c>
      <c r="U27" s="14">
        <v>1</v>
      </c>
      <c r="V27" t="s">
        <v>46</v>
      </c>
      <c r="AB27" s="28" t="s">
        <v>39</v>
      </c>
      <c r="AC27" s="25">
        <v>1.2</v>
      </c>
      <c r="AD27" s="25">
        <v>1.2</v>
      </c>
      <c r="AE27" s="25">
        <v>0.7</v>
      </c>
      <c r="AF27" s="25">
        <v>1.75</v>
      </c>
      <c r="AG27" s="26">
        <v>1</v>
      </c>
    </row>
    <row r="28" spans="2:33" ht="19.5" customHeight="1" x14ac:dyDescent="0.2">
      <c r="P28" s="23" t="s">
        <v>42</v>
      </c>
      <c r="Q28" s="13"/>
      <c r="R28" s="13"/>
      <c r="S28" s="13"/>
      <c r="T28" s="13"/>
      <c r="U28" s="14"/>
      <c r="V28" t="s">
        <v>47</v>
      </c>
      <c r="AB28" s="28" t="s">
        <v>35</v>
      </c>
      <c r="AC28" s="25">
        <v>1.2</v>
      </c>
      <c r="AD28" s="25">
        <v>1.5</v>
      </c>
      <c r="AE28" s="25">
        <v>0.7</v>
      </c>
      <c r="AF28" s="25">
        <v>1.75</v>
      </c>
      <c r="AG28" s="26">
        <v>1</v>
      </c>
    </row>
    <row r="29" spans="2:33" ht="19.5" customHeight="1" x14ac:dyDescent="0.2">
      <c r="P29" s="27" t="s">
        <v>39</v>
      </c>
      <c r="Q29" s="13">
        <v>1.2</v>
      </c>
      <c r="R29" s="13">
        <v>1.2</v>
      </c>
      <c r="S29" s="13">
        <v>0.7</v>
      </c>
      <c r="T29" s="13">
        <v>1.75</v>
      </c>
      <c r="U29" s="14">
        <v>1</v>
      </c>
      <c r="AB29" s="28" t="s">
        <v>41</v>
      </c>
      <c r="AC29" s="25">
        <v>1.2</v>
      </c>
      <c r="AD29" s="25">
        <v>1</v>
      </c>
      <c r="AE29" s="25">
        <v>0.7</v>
      </c>
      <c r="AF29" s="25">
        <v>1.75</v>
      </c>
      <c r="AG29" s="26">
        <v>1</v>
      </c>
    </row>
    <row r="30" spans="2:33" ht="19.5" customHeight="1" x14ac:dyDescent="0.2">
      <c r="P30" s="27" t="s">
        <v>43</v>
      </c>
      <c r="Q30" s="13">
        <v>2.4</v>
      </c>
      <c r="R30" s="13">
        <v>1.2</v>
      </c>
      <c r="S30" s="13">
        <v>1.4</v>
      </c>
      <c r="T30" s="13">
        <v>3.5</v>
      </c>
      <c r="U30" s="14">
        <v>2</v>
      </c>
      <c r="V30" t="s">
        <v>48</v>
      </c>
      <c r="AB30" s="24" t="s">
        <v>42</v>
      </c>
      <c r="AC30" s="25"/>
      <c r="AD30" s="25"/>
      <c r="AE30" s="25"/>
      <c r="AF30" s="25"/>
      <c r="AG30" s="26"/>
    </row>
    <row r="31" spans="2:33" x14ac:dyDescent="0.2">
      <c r="V31" t="s">
        <v>49</v>
      </c>
      <c r="AB31" s="28" t="s">
        <v>39</v>
      </c>
      <c r="AC31" s="25">
        <v>1.2</v>
      </c>
      <c r="AD31" s="25">
        <v>1.2</v>
      </c>
      <c r="AE31" s="25">
        <v>0.7</v>
      </c>
      <c r="AF31" s="25">
        <v>1.75</v>
      </c>
      <c r="AG31" s="26">
        <v>1</v>
      </c>
    </row>
    <row r="32" spans="2:33" ht="19.5" customHeight="1" x14ac:dyDescent="0.2">
      <c r="I32" s="32"/>
      <c r="V32" t="s">
        <v>50</v>
      </c>
      <c r="AB32" s="33" t="s">
        <v>43</v>
      </c>
      <c r="AC32" s="25">
        <v>1.2</v>
      </c>
      <c r="AD32" s="25">
        <v>1.2</v>
      </c>
      <c r="AE32" s="25">
        <v>0.7</v>
      </c>
      <c r="AF32" s="25">
        <v>1.75</v>
      </c>
      <c r="AG32" s="26">
        <v>1</v>
      </c>
    </row>
    <row r="33" spans="28:33" ht="19.5" customHeight="1" x14ac:dyDescent="0.2">
      <c r="AB33" s="33" t="s">
        <v>43</v>
      </c>
      <c r="AC33" s="25">
        <v>1.2</v>
      </c>
      <c r="AD33" s="25">
        <v>1.2</v>
      </c>
      <c r="AE33" s="25">
        <v>0.7</v>
      </c>
      <c r="AF33" s="25">
        <v>1.75</v>
      </c>
      <c r="AG33" s="26">
        <v>1</v>
      </c>
    </row>
    <row r="34" spans="28:33" ht="19.5" customHeight="1" x14ac:dyDescent="0.2"/>
    <row r="35" spans="28:33" ht="19.5" customHeight="1" x14ac:dyDescent="0.2"/>
    <row r="36" spans="28:33" ht="19.5" customHeight="1" x14ac:dyDescent="0.2"/>
    <row r="37" spans="28:33" ht="19.5" customHeight="1" x14ac:dyDescent="0.2"/>
    <row r="38" spans="28:33" ht="19.5" customHeight="1" x14ac:dyDescent="0.2"/>
    <row r="39" spans="28:33" ht="19.5" customHeight="1" x14ac:dyDescent="0.2"/>
    <row r="40" spans="28:33" ht="19.5" customHeight="1" x14ac:dyDescent="0.2"/>
    <row r="41" spans="28:33" ht="19.5" customHeight="1" x14ac:dyDescent="0.2"/>
    <row r="42" spans="28:33" ht="19.5" customHeight="1" x14ac:dyDescent="0.2"/>
    <row r="43" spans="28:33" ht="19.5" customHeight="1" x14ac:dyDescent="0.2"/>
    <row r="44" spans="28:33" ht="19.5" customHeight="1" x14ac:dyDescent="0.2"/>
    <row r="45" spans="28:33" ht="19.5" customHeight="1" x14ac:dyDescent="0.2"/>
    <row r="46" spans="28:33" ht="19.5" customHeight="1" x14ac:dyDescent="0.2"/>
    <row r="47" spans="28:33" ht="19.5" customHeight="1" x14ac:dyDescent="0.2"/>
    <row r="48" spans="28:33" ht="19.5" customHeight="1" x14ac:dyDescent="0.2"/>
    <row r="49" ht="19.5" customHeight="1" x14ac:dyDescent="0.2"/>
    <row r="50" ht="19.5" customHeight="1" x14ac:dyDescent="0.2"/>
    <row r="51" ht="19.5" customHeight="1" x14ac:dyDescent="0.2"/>
    <row r="52" ht="19.5" customHeight="1" x14ac:dyDescent="0.2"/>
    <row r="53" ht="19.5" customHeight="1" x14ac:dyDescent="0.2"/>
    <row r="54" ht="19.5" customHeight="1" x14ac:dyDescent="0.2"/>
    <row r="55" ht="19.5" customHeight="1" x14ac:dyDescent="0.2"/>
    <row r="56" ht="19.5" customHeight="1" x14ac:dyDescent="0.2"/>
    <row r="57" ht="19.5" customHeight="1" x14ac:dyDescent="0.2"/>
    <row r="58" ht="19.5" customHeight="1" x14ac:dyDescent="0.2"/>
    <row r="59" ht="19.5" customHeight="1" x14ac:dyDescent="0.2"/>
    <row r="60" ht="19.5" customHeight="1" x14ac:dyDescent="0.2"/>
    <row r="61" ht="19.5" customHeight="1" x14ac:dyDescent="0.2"/>
    <row r="62" ht="19.5" customHeight="1" x14ac:dyDescent="0.2"/>
    <row r="63" ht="19.5" customHeight="1" x14ac:dyDescent="0.2"/>
    <row r="64" ht="19.5" customHeight="1" x14ac:dyDescent="0.2"/>
    <row r="65" ht="19.5" customHeight="1" x14ac:dyDescent="0.2"/>
    <row r="66" ht="19.5" customHeight="1" x14ac:dyDescent="0.2"/>
    <row r="67" ht="19.5" customHeight="1" x14ac:dyDescent="0.2"/>
    <row r="68" ht="19.5" customHeight="1" x14ac:dyDescent="0.2"/>
    <row r="69" ht="19.5" customHeight="1" x14ac:dyDescent="0.2"/>
    <row r="70" ht="19.5" customHeight="1" x14ac:dyDescent="0.2"/>
    <row r="71" ht="19.5" customHeight="1" x14ac:dyDescent="0.2"/>
    <row r="72" ht="19.5" customHeight="1" x14ac:dyDescent="0.2"/>
    <row r="73" ht="19.5" customHeight="1" x14ac:dyDescent="0.2"/>
    <row r="74" ht="19.5" customHeight="1" x14ac:dyDescent="0.2"/>
    <row r="75" ht="19.5" customHeight="1" x14ac:dyDescent="0.2"/>
    <row r="76" ht="19.5" customHeight="1" x14ac:dyDescent="0.2"/>
    <row r="77" ht="19.5" customHeight="1" x14ac:dyDescent="0.2"/>
    <row r="78" ht="19.5" customHeight="1" x14ac:dyDescent="0.2"/>
    <row r="79" ht="19.5" customHeight="1" x14ac:dyDescent="0.2"/>
    <row r="80" ht="19.5" customHeight="1" x14ac:dyDescent="0.2"/>
    <row r="81" ht="19.5" customHeight="1" x14ac:dyDescent="0.2"/>
    <row r="82" ht="19.5" customHeight="1" x14ac:dyDescent="0.2"/>
    <row r="83" ht="19.5" customHeight="1" x14ac:dyDescent="0.2"/>
    <row r="84" ht="19.5" customHeight="1" x14ac:dyDescent="0.2"/>
    <row r="85" ht="19.5" customHeight="1" x14ac:dyDescent="0.2"/>
    <row r="86" ht="19.5" customHeight="1" x14ac:dyDescent="0.2"/>
    <row r="87" ht="19.5" customHeight="1" x14ac:dyDescent="0.2"/>
    <row r="88" ht="19.5" customHeight="1" x14ac:dyDescent="0.2"/>
    <row r="89" ht="19.5" customHeight="1" x14ac:dyDescent="0.2"/>
    <row r="90" ht="19.5" customHeight="1" x14ac:dyDescent="0.2"/>
    <row r="91" ht="19.5" customHeight="1" x14ac:dyDescent="0.2"/>
    <row r="92" ht="19.5" customHeight="1" x14ac:dyDescent="0.2"/>
    <row r="93" ht="19.5" customHeight="1" x14ac:dyDescent="0.2"/>
    <row r="94" ht="19.5" customHeight="1" x14ac:dyDescent="0.2"/>
    <row r="95" ht="19.5" customHeight="1" x14ac:dyDescent="0.2"/>
    <row r="96" ht="19.5" customHeight="1" x14ac:dyDescent="0.2"/>
    <row r="97" ht="19.5" customHeight="1" x14ac:dyDescent="0.2"/>
    <row r="98" ht="19.5" customHeight="1" x14ac:dyDescent="0.2"/>
    <row r="99" ht="19.5" customHeight="1" x14ac:dyDescent="0.2"/>
    <row r="100" ht="19.5" customHeight="1" x14ac:dyDescent="0.2"/>
    <row r="101" ht="19.5" customHeight="1" x14ac:dyDescent="0.2"/>
    <row r="102" ht="19.5" customHeight="1" x14ac:dyDescent="0.2"/>
    <row r="103" ht="19.5" customHeight="1" x14ac:dyDescent="0.2"/>
    <row r="104" ht="19.5" customHeight="1" x14ac:dyDescent="0.2"/>
    <row r="105" ht="19.5" customHeight="1" x14ac:dyDescent="0.2"/>
    <row r="106" ht="19.5" customHeight="1" x14ac:dyDescent="0.2"/>
    <row r="107" ht="19.5" customHeight="1" x14ac:dyDescent="0.2"/>
    <row r="108" ht="19.5" customHeight="1" x14ac:dyDescent="0.2"/>
    <row r="109" ht="19.5" customHeight="1" x14ac:dyDescent="0.2"/>
    <row r="110" ht="19.5" customHeight="1" x14ac:dyDescent="0.2"/>
    <row r="111" ht="19.5" customHeight="1" x14ac:dyDescent="0.2"/>
    <row r="112" ht="19.5" customHeight="1" x14ac:dyDescent="0.2"/>
    <row r="113" ht="19.5" customHeight="1" x14ac:dyDescent="0.2"/>
    <row r="114" ht="19.5" customHeight="1" x14ac:dyDescent="0.2"/>
    <row r="115" ht="19.5" customHeight="1" x14ac:dyDescent="0.2"/>
    <row r="116" ht="19.5" customHeight="1" x14ac:dyDescent="0.2"/>
    <row r="117" ht="19.5" customHeight="1" x14ac:dyDescent="0.2"/>
    <row r="118" ht="19.5" customHeight="1" x14ac:dyDescent="0.2"/>
    <row r="119" ht="19.5" customHeight="1" x14ac:dyDescent="0.2"/>
    <row r="120" ht="19.5" customHeight="1" x14ac:dyDescent="0.2"/>
    <row r="121" ht="19.5" customHeight="1" x14ac:dyDescent="0.2"/>
    <row r="122" ht="19.5" customHeight="1" x14ac:dyDescent="0.2"/>
    <row r="123" ht="19.5" customHeight="1" x14ac:dyDescent="0.2"/>
    <row r="124" ht="19.5" customHeight="1" x14ac:dyDescent="0.2"/>
    <row r="125" ht="19.5" customHeight="1" x14ac:dyDescent="0.2"/>
    <row r="126" ht="19.5" customHeight="1" x14ac:dyDescent="0.2"/>
    <row r="127" ht="19.5" customHeight="1" x14ac:dyDescent="0.2"/>
    <row r="128" ht="19.5" customHeight="1" x14ac:dyDescent="0.2"/>
    <row r="129" ht="19.5" customHeight="1" x14ac:dyDescent="0.2"/>
    <row r="130" ht="19.5" customHeight="1" x14ac:dyDescent="0.2"/>
    <row r="131" ht="19.5" customHeight="1" x14ac:dyDescent="0.2"/>
    <row r="132" ht="19.5" customHeight="1" x14ac:dyDescent="0.2"/>
    <row r="133" ht="19.5" customHeight="1" x14ac:dyDescent="0.2"/>
    <row r="134" ht="19.5" customHeight="1" x14ac:dyDescent="0.2"/>
    <row r="135" ht="19.5" customHeight="1" x14ac:dyDescent="0.2"/>
    <row r="136" ht="19.5" customHeight="1" x14ac:dyDescent="0.2"/>
    <row r="137" ht="19.5" customHeight="1" x14ac:dyDescent="0.2"/>
    <row r="138" ht="19.5" customHeight="1" x14ac:dyDescent="0.2"/>
    <row r="139" ht="19.5" customHeight="1" x14ac:dyDescent="0.2"/>
    <row r="140" ht="19.5" customHeight="1" x14ac:dyDescent="0.2"/>
    <row r="141" ht="19.5" customHeight="1" x14ac:dyDescent="0.2"/>
    <row r="142" ht="19.5" customHeight="1" x14ac:dyDescent="0.2"/>
    <row r="143" ht="19.5" customHeight="1" x14ac:dyDescent="0.2"/>
    <row r="144" ht="19.5" customHeight="1" x14ac:dyDescent="0.2"/>
    <row r="145" ht="19.5" customHeight="1" x14ac:dyDescent="0.2"/>
    <row r="146" ht="19.5" customHeight="1" x14ac:dyDescent="0.2"/>
    <row r="147" ht="19.5" customHeight="1" x14ac:dyDescent="0.2"/>
    <row r="148" ht="19.5" customHeight="1" x14ac:dyDescent="0.2"/>
    <row r="149" ht="19.5" customHeight="1" x14ac:dyDescent="0.2"/>
    <row r="150" ht="19.5" customHeight="1" x14ac:dyDescent="0.2"/>
    <row r="151" ht="19.5" customHeight="1" x14ac:dyDescent="0.2"/>
    <row r="152" ht="19.5" customHeight="1" x14ac:dyDescent="0.2"/>
    <row r="153" ht="19.5" customHeight="1" x14ac:dyDescent="0.2"/>
    <row r="154" ht="19.5" customHeight="1" x14ac:dyDescent="0.2"/>
    <row r="155" ht="19.5" customHeight="1" x14ac:dyDescent="0.2"/>
    <row r="156" ht="19.5" customHeight="1" x14ac:dyDescent="0.2"/>
    <row r="157" ht="19.5" customHeight="1" x14ac:dyDescent="0.2"/>
    <row r="158" ht="19.5" customHeight="1" x14ac:dyDescent="0.2"/>
    <row r="159" ht="19.5" customHeight="1" x14ac:dyDescent="0.2"/>
    <row r="160" ht="19.5" customHeight="1" x14ac:dyDescent="0.2"/>
    <row r="161" ht="19.5" customHeight="1" x14ac:dyDescent="0.2"/>
    <row r="162" ht="19.5" customHeight="1" x14ac:dyDescent="0.2"/>
    <row r="163" ht="19.5" customHeight="1" x14ac:dyDescent="0.2"/>
    <row r="164" ht="19.5" customHeight="1" x14ac:dyDescent="0.2"/>
    <row r="165" ht="19.5" customHeight="1" x14ac:dyDescent="0.2"/>
    <row r="166" ht="19.5" customHeight="1" x14ac:dyDescent="0.2"/>
    <row r="167" ht="19.5" customHeight="1" x14ac:dyDescent="0.2"/>
    <row r="168" ht="19.5" customHeight="1" x14ac:dyDescent="0.2"/>
    <row r="169" ht="19.5" customHeight="1" x14ac:dyDescent="0.2"/>
    <row r="170" ht="19.5" customHeight="1" x14ac:dyDescent="0.2"/>
    <row r="171" ht="19.5" customHeight="1" x14ac:dyDescent="0.2"/>
    <row r="172" ht="19.5" customHeight="1" x14ac:dyDescent="0.2"/>
    <row r="173" ht="19.5" customHeight="1" x14ac:dyDescent="0.2"/>
    <row r="174" ht="19.5" customHeight="1" x14ac:dyDescent="0.2"/>
    <row r="175" ht="19.5" customHeight="1" x14ac:dyDescent="0.2"/>
    <row r="176" ht="19.5" customHeight="1" x14ac:dyDescent="0.2"/>
    <row r="177" ht="19.5" customHeight="1" x14ac:dyDescent="0.2"/>
    <row r="178" ht="19.5" customHeight="1" x14ac:dyDescent="0.2"/>
    <row r="179" ht="19.5" customHeight="1" x14ac:dyDescent="0.2"/>
    <row r="180" ht="19.5" customHeight="1" x14ac:dyDescent="0.2"/>
    <row r="181" ht="19.5" customHeight="1" x14ac:dyDescent="0.2"/>
    <row r="182" ht="19.5" customHeight="1" x14ac:dyDescent="0.2"/>
    <row r="183" ht="19.5" customHeight="1" x14ac:dyDescent="0.2"/>
    <row r="184" ht="19.5" customHeight="1" x14ac:dyDescent="0.2"/>
    <row r="185" ht="19.5" customHeight="1" x14ac:dyDescent="0.2"/>
    <row r="186" ht="19.5" customHeight="1" x14ac:dyDescent="0.2"/>
    <row r="187" ht="19.5" customHeight="1" x14ac:dyDescent="0.2"/>
    <row r="188" ht="19.5" customHeight="1" x14ac:dyDescent="0.2"/>
    <row r="189" ht="19.5" customHeight="1" x14ac:dyDescent="0.2"/>
    <row r="190" ht="19.5" customHeight="1" x14ac:dyDescent="0.2"/>
    <row r="191" ht="19.5" customHeight="1" x14ac:dyDescent="0.2"/>
    <row r="192" ht="19.5" customHeight="1" x14ac:dyDescent="0.2"/>
    <row r="193" ht="19.5" customHeight="1" x14ac:dyDescent="0.2"/>
    <row r="194" ht="19.5" customHeight="1" x14ac:dyDescent="0.2"/>
    <row r="195" ht="19.5" customHeight="1" x14ac:dyDescent="0.2"/>
    <row r="196" ht="19.5" customHeight="1" x14ac:dyDescent="0.2"/>
    <row r="197" ht="19.5" customHeight="1" x14ac:dyDescent="0.2"/>
    <row r="198" ht="19.5" customHeight="1" x14ac:dyDescent="0.2"/>
    <row r="199" ht="19.5" customHeight="1" x14ac:dyDescent="0.2"/>
    <row r="200" ht="19.5" customHeight="1" x14ac:dyDescent="0.2"/>
    <row r="201" ht="19.5" customHeight="1" x14ac:dyDescent="0.2"/>
    <row r="202" ht="19.5" customHeight="1" x14ac:dyDescent="0.2"/>
    <row r="203" ht="19.5" customHeight="1" x14ac:dyDescent="0.2"/>
    <row r="204" ht="19.5" customHeight="1" x14ac:dyDescent="0.2"/>
    <row r="205" ht="19.5" customHeight="1" x14ac:dyDescent="0.2"/>
    <row r="206" ht="19.5" customHeight="1" x14ac:dyDescent="0.2"/>
    <row r="207" ht="19.5" customHeight="1" x14ac:dyDescent="0.2"/>
    <row r="208" ht="19.5" customHeight="1" x14ac:dyDescent="0.2"/>
    <row r="209" ht="19.5" customHeight="1" x14ac:dyDescent="0.2"/>
    <row r="210" ht="19.5" customHeight="1" x14ac:dyDescent="0.2"/>
    <row r="211" ht="19.5" customHeight="1" x14ac:dyDescent="0.2"/>
    <row r="212" ht="19.5" customHeight="1" x14ac:dyDescent="0.2"/>
    <row r="213" ht="19.5" customHeight="1" x14ac:dyDescent="0.2"/>
    <row r="214" ht="19.5" customHeight="1" x14ac:dyDescent="0.2"/>
    <row r="215" ht="19.5" customHeight="1" x14ac:dyDescent="0.2"/>
    <row r="216" ht="19.5" customHeight="1" x14ac:dyDescent="0.2"/>
    <row r="217" ht="19.5" customHeight="1" x14ac:dyDescent="0.2"/>
    <row r="218" ht="19.5" customHeight="1" x14ac:dyDescent="0.2"/>
    <row r="219" ht="19.5" customHeight="1" x14ac:dyDescent="0.2"/>
    <row r="220" ht="19.5" customHeight="1" x14ac:dyDescent="0.2"/>
    <row r="221" ht="19.5" customHeight="1" x14ac:dyDescent="0.2"/>
    <row r="222" ht="19.5" customHeight="1" x14ac:dyDescent="0.2"/>
    <row r="223" ht="19.5" customHeight="1" x14ac:dyDescent="0.2"/>
    <row r="224" ht="19.5" customHeight="1" x14ac:dyDescent="0.2"/>
    <row r="225" ht="19.5" customHeight="1" x14ac:dyDescent="0.2"/>
    <row r="226" ht="19.5" customHeight="1" x14ac:dyDescent="0.2"/>
    <row r="227" ht="19.5" customHeight="1" x14ac:dyDescent="0.2"/>
    <row r="228" ht="19.5" customHeight="1" x14ac:dyDescent="0.2"/>
    <row r="229" ht="19.5" customHeight="1" x14ac:dyDescent="0.2"/>
    <row r="230" ht="19.5" customHeight="1" x14ac:dyDescent="0.2"/>
    <row r="231" ht="19.5" customHeight="1" x14ac:dyDescent="0.2"/>
    <row r="232" ht="19.5" customHeight="1" x14ac:dyDescent="0.2"/>
    <row r="233" ht="19.5" customHeight="1" x14ac:dyDescent="0.2"/>
    <row r="234" ht="19.5" customHeight="1" x14ac:dyDescent="0.2"/>
    <row r="235" ht="19.5" customHeight="1" x14ac:dyDescent="0.2"/>
    <row r="236" ht="19.5" customHeight="1" x14ac:dyDescent="0.2"/>
    <row r="237" ht="19.5" customHeight="1" x14ac:dyDescent="0.2"/>
    <row r="238" ht="19.5" customHeight="1" x14ac:dyDescent="0.2"/>
    <row r="239" ht="19.5" customHeight="1" x14ac:dyDescent="0.2"/>
    <row r="240" ht="19.5" customHeight="1" x14ac:dyDescent="0.2"/>
    <row r="241" ht="19.5" customHeight="1" x14ac:dyDescent="0.2"/>
    <row r="242" ht="19.5" customHeight="1" x14ac:dyDescent="0.2"/>
    <row r="243" ht="19.5" customHeight="1" x14ac:dyDescent="0.2"/>
    <row r="244" ht="19.5" customHeight="1" x14ac:dyDescent="0.2"/>
    <row r="245" ht="19.5" customHeight="1" x14ac:dyDescent="0.2"/>
    <row r="246" ht="19.5" customHeight="1" x14ac:dyDescent="0.2"/>
    <row r="247" ht="19.5" customHeight="1" x14ac:dyDescent="0.2"/>
    <row r="248" ht="19.5" customHeight="1" x14ac:dyDescent="0.2"/>
    <row r="249" ht="19.5" customHeight="1" x14ac:dyDescent="0.2"/>
    <row r="250" ht="19.5" customHeight="1" x14ac:dyDescent="0.2"/>
    <row r="251" ht="19.5" customHeight="1" x14ac:dyDescent="0.2"/>
    <row r="252" ht="19.5" customHeight="1" x14ac:dyDescent="0.2"/>
    <row r="253" ht="19.5" customHeight="1" x14ac:dyDescent="0.2"/>
    <row r="254" ht="19.5" customHeight="1" x14ac:dyDescent="0.2"/>
    <row r="255" ht="19.5" customHeight="1" x14ac:dyDescent="0.2"/>
    <row r="256" ht="19.5" customHeight="1" x14ac:dyDescent="0.2"/>
    <row r="257" ht="19.5" customHeight="1" x14ac:dyDescent="0.2"/>
    <row r="258" ht="19.5" customHeight="1" x14ac:dyDescent="0.2"/>
    <row r="259" ht="19.5" customHeight="1" x14ac:dyDescent="0.2"/>
    <row r="260" ht="19.5" customHeight="1" x14ac:dyDescent="0.2"/>
    <row r="261" ht="19.5" customHeight="1" x14ac:dyDescent="0.2"/>
    <row r="262" ht="19.5" customHeight="1" x14ac:dyDescent="0.2"/>
    <row r="263" ht="19.5" customHeight="1" x14ac:dyDescent="0.2"/>
    <row r="264" ht="19.5" customHeight="1" x14ac:dyDescent="0.2"/>
    <row r="265" ht="19.5" customHeight="1" x14ac:dyDescent="0.2"/>
    <row r="266" ht="19.5" customHeight="1" x14ac:dyDescent="0.2"/>
    <row r="267" ht="19.5" customHeight="1" x14ac:dyDescent="0.2"/>
    <row r="268" ht="19.5" customHeight="1" x14ac:dyDescent="0.2"/>
    <row r="269" ht="19.5" customHeight="1" x14ac:dyDescent="0.2"/>
    <row r="270" ht="19.5" customHeight="1" x14ac:dyDescent="0.2"/>
    <row r="271" ht="19.5" customHeight="1" x14ac:dyDescent="0.2"/>
    <row r="272" ht="19.5" customHeight="1" x14ac:dyDescent="0.2"/>
    <row r="273" ht="19.5" customHeight="1" x14ac:dyDescent="0.2"/>
    <row r="274" ht="19.5" customHeight="1" x14ac:dyDescent="0.2"/>
    <row r="275" ht="19.5" customHeight="1" x14ac:dyDescent="0.2"/>
    <row r="276" ht="19.5" customHeight="1" x14ac:dyDescent="0.2"/>
    <row r="277" ht="19.5" customHeight="1" x14ac:dyDescent="0.2"/>
    <row r="278" ht="19.5" customHeight="1" x14ac:dyDescent="0.2"/>
    <row r="279" ht="19.5" customHeight="1" x14ac:dyDescent="0.2"/>
    <row r="280" ht="19.5" customHeight="1" x14ac:dyDescent="0.2"/>
    <row r="281" ht="19.5" customHeight="1" x14ac:dyDescent="0.2"/>
    <row r="282" ht="19.5" customHeight="1" x14ac:dyDescent="0.2"/>
    <row r="283" ht="19.5" customHeight="1" x14ac:dyDescent="0.2"/>
    <row r="284" ht="19.5" customHeight="1" x14ac:dyDescent="0.2"/>
    <row r="285" ht="19.5" customHeight="1" x14ac:dyDescent="0.2"/>
    <row r="286" ht="19.5" customHeight="1" x14ac:dyDescent="0.2"/>
    <row r="287" ht="19.5" customHeight="1" x14ac:dyDescent="0.2"/>
    <row r="288" ht="19.5" customHeight="1" x14ac:dyDescent="0.2"/>
    <row r="289" ht="19.5" customHeight="1" x14ac:dyDescent="0.2"/>
    <row r="290" ht="19.5" customHeight="1" x14ac:dyDescent="0.2"/>
    <row r="291" ht="19.5" customHeight="1" x14ac:dyDescent="0.2"/>
    <row r="292" ht="19.5" customHeight="1" x14ac:dyDescent="0.2"/>
    <row r="293" ht="19.5" customHeight="1" x14ac:dyDescent="0.2"/>
    <row r="294" ht="19.5" customHeight="1" x14ac:dyDescent="0.2"/>
    <row r="295" ht="19.5" customHeight="1" x14ac:dyDescent="0.2"/>
    <row r="296" ht="19.5" customHeight="1" x14ac:dyDescent="0.2"/>
    <row r="297" ht="19.5" customHeight="1" x14ac:dyDescent="0.2"/>
    <row r="298" ht="19.5" customHeight="1" x14ac:dyDescent="0.2"/>
    <row r="299" ht="19.5" customHeight="1" x14ac:dyDescent="0.2"/>
    <row r="300" ht="19.5" customHeight="1" x14ac:dyDescent="0.2"/>
    <row r="301" ht="19.5" customHeight="1" x14ac:dyDescent="0.2"/>
    <row r="302" ht="19.5" customHeight="1" x14ac:dyDescent="0.2"/>
    <row r="303" ht="19.5" customHeight="1" x14ac:dyDescent="0.2"/>
    <row r="304" ht="19.5" customHeight="1" x14ac:dyDescent="0.2"/>
    <row r="305" ht="19.5" customHeight="1" x14ac:dyDescent="0.2"/>
    <row r="306" ht="19.5" customHeight="1" x14ac:dyDescent="0.2"/>
    <row r="307" ht="19.5" customHeight="1" x14ac:dyDescent="0.2"/>
    <row r="308" ht="19.5" customHeight="1" x14ac:dyDescent="0.2"/>
    <row r="309" ht="19.5" customHeight="1" x14ac:dyDescent="0.2"/>
  </sheetData>
  <mergeCells count="1">
    <mergeCell ref="I9:M9"/>
  </mergeCells>
  <dataValidations count="4">
    <dataValidation type="list" errorStyle="information" allowBlank="1" showInputMessage="1" errorTitle="พิมพ์ผิด" error="โปรดเลือกใน Listbox" sqref="E11:E22">
      <formula1>"ประตู,หน้าต่าง,ผนัง,คาน,เสา"</formula1>
    </dataValidation>
    <dataValidation type="list" allowBlank="1" showInputMessage="1" showErrorMessage="1" sqref="D11:D22">
      <formula1>Row_Labels_บริเวณ</formula1>
    </dataValidation>
    <dataValidation type="list" errorStyle="information" allowBlank="1" showInputMessage="1" showErrorMessage="1" errorTitle="พิมพ์ผิด" error="โปรดเลือกใน Listbox" sqref="C11:C22">
      <formula1>"ด้าน 1,ด้าน 2,ด้าน 3,ด้าน 4"</formula1>
    </dataValidation>
    <dataValidation type="list" allowBlank="1" sqref="B11:B22">
      <formula1>"FL 1,FL 2,FL 3,FL 4,FL 5"</formula1>
    </dataValidation>
  </dataValidation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T_Shading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EGAT</dc:creator>
  <cp:lastModifiedBy>EGAT</cp:lastModifiedBy>
  <dcterms:created xsi:type="dcterms:W3CDTF">2021-04-08T21:47:21Z</dcterms:created>
  <dcterms:modified xsi:type="dcterms:W3CDTF">2021-04-08T21:47:42Z</dcterms:modified>
</cp:coreProperties>
</file>