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C:\Users\s_nas\Downloads\"/>
    </mc:Choice>
  </mc:AlternateContent>
  <xr:revisionPtr revIDLastSave="0" documentId="13_ncr:1_{D57F4CA7-3AC2-4721-ADAD-4ED7D2354D23}" xr6:coauthVersionLast="47" xr6:coauthVersionMax="47" xr10:uidLastSave="{00000000-0000-0000-0000-000000000000}"/>
  <bookViews>
    <workbookView xWindow="-28920" yWindow="-120" windowWidth="29040" windowHeight="15840" activeTab="2" xr2:uid="{00000000-000D-0000-FFFF-FFFF00000000}"/>
  </bookViews>
  <sheets>
    <sheet name="Sheet1" sheetId="1" r:id="rId1"/>
    <sheet name="Sheet2" sheetId="2" r:id="rId2"/>
    <sheet name="Sheet3" sheetId="3" r:id="rId3"/>
  </sheets>
  <calcPr calcId="191029"/>
  <pivotCaches>
    <pivotCache cacheId="19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" i="2" l="1"/>
  <c r="E2" i="2"/>
  <c r="A1" i="1"/>
  <c r="D1" i="1"/>
  <c r="C19" i="1" l="1"/>
  <c r="C21" i="1" s="1"/>
  <c r="B13" i="1"/>
  <c r="B12" i="1"/>
  <c r="B11" i="1"/>
  <c r="B10" i="1"/>
  <c r="B9" i="1"/>
  <c r="B8" i="1"/>
  <c r="B7" i="1"/>
  <c r="B6" i="1"/>
  <c r="B5" i="1"/>
  <c r="B4" i="1"/>
  <c r="B3" i="1"/>
  <c r="B2" i="1"/>
  <c r="B1" i="1"/>
  <c r="B19" i="1" s="1"/>
  <c r="B21" i="1" s="1"/>
  <c r="C22" i="1" s="1"/>
</calcChain>
</file>

<file path=xl/sharedStrings.xml><?xml version="1.0" encoding="utf-8"?>
<sst xmlns="http://schemas.openxmlformats.org/spreadsheetml/2006/main" count="97" uniqueCount="35">
  <si>
    <t>ก.1</t>
  </si>
  <si>
    <t>ก.2</t>
  </si>
  <si>
    <t>ก.3</t>
  </si>
  <si>
    <t>ก.4</t>
  </si>
  <si>
    <t>ก.5</t>
  </si>
  <si>
    <t>ก.6</t>
  </si>
  <si>
    <t>ก.7</t>
  </si>
  <si>
    <t>ก.8</t>
  </si>
  <si>
    <t>ก.9</t>
  </si>
  <si>
    <t>ก.10</t>
  </si>
  <si>
    <t>ม.1</t>
  </si>
  <si>
    <t>ม.2</t>
  </si>
  <si>
    <t>ลด</t>
  </si>
  <si>
    <t>HC</t>
  </si>
  <si>
    <t>Salary</t>
  </si>
  <si>
    <t>OT</t>
  </si>
  <si>
    <t>Jan</t>
  </si>
  <si>
    <t>Feb</t>
  </si>
  <si>
    <t>Month</t>
  </si>
  <si>
    <t>Admin</t>
  </si>
  <si>
    <t>Production</t>
  </si>
  <si>
    <t>Ware house</t>
  </si>
  <si>
    <t>Salary+OT</t>
  </si>
  <si>
    <t>Total</t>
  </si>
  <si>
    <t xml:space="preserve">กราฟ </t>
  </si>
  <si>
    <t>Ware House</t>
  </si>
  <si>
    <t>Desc</t>
  </si>
  <si>
    <t>Amt</t>
  </si>
  <si>
    <t>Type</t>
  </si>
  <si>
    <t>Grand Total</t>
  </si>
  <si>
    <t>Sum of Amt</t>
  </si>
  <si>
    <t>Jan Total</t>
  </si>
  <si>
    <t>Feb Total</t>
  </si>
  <si>
    <t>By Dept</t>
  </si>
  <si>
    <t>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</si>
</sst>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_(* #,##0.00_);_(* \(#,##0.00\);_(* &quot;-&quot;??_);_(@_)"/>
  </numFmts>
  <fonts count="8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rgb="FFFF0000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0"/>
      <name val="Tahoma"/>
      <family val="2"/>
      <scheme val="minor"/>
    </font>
    <font>
      <sz val="10"/>
      <color rgb="FF28313F"/>
      <name val="Verdana"/>
      <family val="2"/>
    </font>
    <font>
      <b/>
      <u/>
      <sz val="11"/>
      <color theme="1"/>
      <name val="Tahoma"/>
      <family val="2"/>
      <scheme val="minor"/>
    </font>
    <font>
      <b/>
      <sz val="11"/>
      <color rgb="FFFF0000"/>
      <name val="Tahoma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3499862666707357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87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/>
    <xf numFmtId="187" fontId="0" fillId="0" borderId="0" xfId="1" applyFont="1"/>
    <xf numFmtId="187" fontId="2" fillId="0" borderId="0" xfId="1" applyFont="1"/>
    <xf numFmtId="187" fontId="3" fillId="2" borderId="0" xfId="1" applyFont="1" applyFill="1"/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187" fontId="0" fillId="0" borderId="6" xfId="1" applyFont="1" applyBorder="1" applyAlignment="1">
      <alignment horizontal="center"/>
    </xf>
    <xf numFmtId="187" fontId="0" fillId="0" borderId="8" xfId="1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187" fontId="0" fillId="0" borderId="1" xfId="1" applyFont="1" applyBorder="1" applyAlignment="1">
      <alignment horizontal="center" vertical="center"/>
    </xf>
    <xf numFmtId="0" fontId="0" fillId="0" borderId="5" xfId="0" applyBorder="1"/>
    <xf numFmtId="187" fontId="0" fillId="0" borderId="6" xfId="1" applyFont="1" applyBorder="1" applyAlignment="1">
      <alignment horizontal="center" vertical="center"/>
    </xf>
    <xf numFmtId="0" fontId="0" fillId="0" borderId="7" xfId="0" applyBorder="1"/>
    <xf numFmtId="0" fontId="0" fillId="0" borderId="12" xfId="0" applyBorder="1" applyAlignment="1">
      <alignment horizontal="center" vertical="center"/>
    </xf>
    <xf numFmtId="187" fontId="0" fillId="0" borderId="12" xfId="1" applyFont="1" applyBorder="1" applyAlignment="1">
      <alignment horizontal="center" vertical="center"/>
    </xf>
    <xf numFmtId="187" fontId="0" fillId="0" borderId="8" xfId="1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2" xfId="0" applyBorder="1"/>
    <xf numFmtId="0" fontId="6" fillId="0" borderId="0" xfId="0" applyFont="1" applyAlignment="1">
      <alignment horizontal="center"/>
    </xf>
    <xf numFmtId="0" fontId="0" fillId="0" borderId="10" xfId="0" applyBorder="1"/>
    <xf numFmtId="0" fontId="0" fillId="0" borderId="9" xfId="0" applyBorder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 textRotation="90"/>
    </xf>
    <xf numFmtId="0" fontId="0" fillId="3" borderId="15" xfId="0" applyFill="1" applyBorder="1" applyAlignment="1">
      <alignment horizontal="center" vertical="center" textRotation="90"/>
    </xf>
    <xf numFmtId="0" fontId="4" fillId="5" borderId="13" xfId="0" applyFont="1" applyFill="1" applyBorder="1" applyAlignment="1">
      <alignment horizontal="center" vertical="center" textRotation="90"/>
    </xf>
    <xf numFmtId="0" fontId="4" fillId="5" borderId="14" xfId="0" applyFont="1" applyFill="1" applyBorder="1" applyAlignment="1">
      <alignment horizontal="center" vertical="center" textRotation="90"/>
    </xf>
    <xf numFmtId="0" fontId="4" fillId="5" borderId="15" xfId="0" applyFont="1" applyFill="1" applyBorder="1" applyAlignment="1">
      <alignment horizontal="center" vertical="center" textRotation="90"/>
    </xf>
    <xf numFmtId="0" fontId="0" fillId="7" borderId="13" xfId="0" applyFill="1" applyBorder="1" applyAlignment="1">
      <alignment horizontal="center" vertical="center" textRotation="90"/>
    </xf>
    <xf numFmtId="0" fontId="0" fillId="7" borderId="14" xfId="0" applyFill="1" applyBorder="1" applyAlignment="1">
      <alignment horizontal="center" vertical="center" textRotation="90"/>
    </xf>
    <xf numFmtId="0" fontId="0" fillId="7" borderId="15" xfId="0" applyFill="1" applyBorder="1" applyAlignment="1">
      <alignment horizontal="center" vertical="center" textRotation="90"/>
    </xf>
    <xf numFmtId="0" fontId="4" fillId="8" borderId="13" xfId="0" applyFont="1" applyFill="1" applyBorder="1" applyAlignment="1">
      <alignment horizontal="center" vertical="center" textRotation="90"/>
    </xf>
    <xf numFmtId="0" fontId="4" fillId="8" borderId="15" xfId="0" applyFont="1" applyFill="1" applyBorder="1" applyAlignment="1">
      <alignment horizontal="center" vertical="center" textRotation="90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0" borderId="0" xfId="0" pivotButton="1"/>
    <xf numFmtId="0" fontId="0" fillId="0" borderId="0" xfId="0" applyNumberFormat="1"/>
    <xf numFmtId="0" fontId="3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title>
    <c:autoTitleDeleted val="0"/>
    <c:plotArea>
      <c:layout/>
      <c:barChart>
        <c:barDir val="col"/>
        <c:grouping val="stacked"/>
        <c:varyColors val="0"/>
        <c:ser>
          <c:idx val="1"/>
          <c:order val="0"/>
          <c:tx>
            <c:strRef>
              <c:f>Sheet2!$C$6:$C$7</c:f>
              <c:strCache>
                <c:ptCount val="2"/>
                <c:pt idx="0">
                  <c:v>Admin</c:v>
                </c:pt>
                <c:pt idx="1">
                  <c:v>Salary+OT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Sheet2!$A$8:$A$9</c:f>
              <c:strCache>
                <c:ptCount val="2"/>
                <c:pt idx="0">
                  <c:v>Jan</c:v>
                </c:pt>
                <c:pt idx="1">
                  <c:v>Feb</c:v>
                </c:pt>
              </c:strCache>
            </c:strRef>
          </c:cat>
          <c:val>
            <c:numRef>
              <c:f>Sheet2!$C$8:$C$9</c:f>
              <c:numCache>
                <c:formatCode>_(* #,##0.00_);_(* \(#,##0.00\);_(* "-"??_);_(@_)</c:formatCode>
                <c:ptCount val="2"/>
                <c:pt idx="0">
                  <c:v>40000</c:v>
                </c:pt>
                <c:pt idx="1">
                  <c:v>45000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E41-4ACE-8D5C-00D6DF58D385}"/>
            </c:ext>
          </c:extLst>
        </c:ser>
        <c:ser>
          <c:idx val="3"/>
          <c:order val="1"/>
          <c:tx>
            <c:strRef>
              <c:f>Sheet2!$E$6:$E$7</c:f>
              <c:strCache>
                <c:ptCount val="2"/>
                <c:pt idx="0">
                  <c:v>Production</c:v>
                </c:pt>
                <c:pt idx="1">
                  <c:v>Salary+OT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Sheet2!$A$8:$A$9</c:f>
              <c:strCache>
                <c:ptCount val="2"/>
                <c:pt idx="0">
                  <c:v>Jan</c:v>
                </c:pt>
                <c:pt idx="1">
                  <c:v>Feb</c:v>
                </c:pt>
              </c:strCache>
            </c:strRef>
          </c:cat>
          <c:val>
            <c:numRef>
              <c:f>Sheet2!$E$8:$E$9</c:f>
              <c:numCache>
                <c:formatCode>_(* #,##0.00_);_(* \(#,##0.00\);_(* "-"??_);_(@_)</c:formatCode>
                <c:ptCount val="2"/>
                <c:pt idx="0">
                  <c:v>70000</c:v>
                </c:pt>
                <c:pt idx="1">
                  <c:v>75000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E41-4ACE-8D5C-00D6DF58D385}"/>
            </c:ext>
          </c:extLst>
        </c:ser>
        <c:ser>
          <c:idx val="0"/>
          <c:order val="2"/>
          <c:tx>
            <c:strRef>
              <c:f>Sheet2!$G$6:$G$7</c:f>
              <c:strCache>
                <c:ptCount val="2"/>
                <c:pt idx="0">
                  <c:v>Ware house</c:v>
                </c:pt>
                <c:pt idx="1">
                  <c:v>Salary+OT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Sheet2!$A$8:$A$9</c:f>
              <c:strCache>
                <c:ptCount val="2"/>
                <c:pt idx="0">
                  <c:v>Jan</c:v>
                </c:pt>
                <c:pt idx="1">
                  <c:v>Feb</c:v>
                </c:pt>
              </c:strCache>
            </c:strRef>
          </c:cat>
          <c:val>
            <c:numRef>
              <c:f>Sheet2!$G$8:$G$9</c:f>
              <c:numCache>
                <c:formatCode>_(* #,##0.00_);_(* \(#,##0.00\);_(* "-"??_);_(@_)</c:formatCode>
                <c:ptCount val="2"/>
                <c:pt idx="0">
                  <c:v>60000</c:v>
                </c:pt>
                <c:pt idx="1">
                  <c:v>60000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E41-4ACE-8D5C-00D6DF58D385}"/>
            </c:ext>
          </c:extLst>
        </c:ser>
        <c:ser>
          <c:idx val="2"/>
          <c:order val="3"/>
          <c:tx>
            <c:strRef>
              <c:f>Sheet2!$C$1</c:f>
              <c:strCache>
                <c:ptCount val="1"/>
                <c:pt idx="0">
                  <c:v>Salary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Sheet2!$A$8:$A$9</c:f>
              <c:strCache>
                <c:ptCount val="2"/>
                <c:pt idx="0">
                  <c:v>Jan</c:v>
                </c:pt>
                <c:pt idx="1">
                  <c:v>Feb</c:v>
                </c:pt>
              </c:strCache>
            </c:strRef>
          </c:cat>
          <c:val>
            <c:numRef>
              <c:f>Sheet2!$C$2:$C$3</c:f>
              <c:numCache>
                <c:formatCode>_(* #,##0.00_);_(* \(#,##0.00\);_(* "-"??_);_(@_)</c:formatCode>
                <c:ptCount val="2"/>
                <c:pt idx="0">
                  <c:v>100000</c:v>
                </c:pt>
                <c:pt idx="1">
                  <c:v>120000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7E41-4ACE-8D5C-00D6DF58D385}"/>
            </c:ext>
          </c:extLst>
        </c:ser>
        <c:ser>
          <c:idx val="4"/>
          <c:order val="4"/>
          <c:tx>
            <c:strRef>
              <c:f>Sheet2!$D$1</c:f>
              <c:strCache>
                <c:ptCount val="1"/>
                <c:pt idx="0">
                  <c:v>OT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Sheet2!$A$8:$A$9</c:f>
              <c:strCache>
                <c:ptCount val="2"/>
                <c:pt idx="0">
                  <c:v>Jan</c:v>
                </c:pt>
                <c:pt idx="1">
                  <c:v>Feb</c:v>
                </c:pt>
              </c:strCache>
            </c:strRef>
          </c:cat>
          <c:val>
            <c:numRef>
              <c:f>Sheet2!$D$2:$D$3</c:f>
              <c:numCache>
                <c:formatCode>_(* #,##0.00_);_(* \(#,##0.00\);_(* "-"??_);_(@_)</c:formatCode>
                <c:ptCount val="2"/>
                <c:pt idx="0">
                  <c:v>70000</c:v>
                </c:pt>
                <c:pt idx="1">
                  <c:v>60000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7E41-4ACE-8D5C-00D6DF58D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90"/>
        <c:overlap val="100"/>
        <c:axId val="1151083935"/>
        <c:axId val="1151085183"/>
      </c:barChart>
      <c:catAx>
        <c:axId val="11510839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1151085183"/>
        <c:crosses val="autoZero"/>
        <c:auto val="1"/>
        <c:lblAlgn val="ctr"/>
        <c:lblOffset val="100"/>
        <c:noMultiLvlLbl val="0"/>
      </c:catAx>
      <c:valAx>
        <c:axId val="11510851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115108393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[Ex.กราฟ excel.xlsx]Sheet3!PivotTable1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th-TH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th-TH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th-TH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th-TH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th-TH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th-TH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th-TH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th-TH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th-TH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th-TH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Sheet3!$H$3:$H$4</c:f>
              <c:strCache>
                <c:ptCount val="1"/>
                <c:pt idx="0">
                  <c:v>OT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Sheet3!$F$5:$G$11</c:f>
              <c:multiLvlStrCache>
                <c:ptCount val="4"/>
                <c:lvl>
                  <c:pt idx="0">
                    <c:v>ALL</c:v>
                  </c:pt>
                  <c:pt idx="1">
                    <c:v>By Dept</c:v>
                  </c:pt>
                  <c:pt idx="2">
                    <c:v>ALL</c:v>
                  </c:pt>
                  <c:pt idx="3">
                    <c:v>By Dept</c:v>
                  </c:pt>
                </c:lvl>
                <c:lvl>
                  <c:pt idx="0">
                    <c:v>Jan</c:v>
                  </c:pt>
                  <c:pt idx="2">
                    <c:v>Feb</c:v>
                  </c:pt>
                </c:lvl>
              </c:multiLvlStrCache>
            </c:multiLvlStrRef>
          </c:cat>
          <c:val>
            <c:numRef>
              <c:f>Sheet3!$H$5:$H$11</c:f>
              <c:numCache>
                <c:formatCode>General</c:formatCode>
                <c:ptCount val="4"/>
                <c:pt idx="0">
                  <c:v>70000</c:v>
                </c:pt>
                <c:pt idx="2">
                  <c:v>60000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DCE-4D8A-9D82-CE11F3A9F164}"/>
            </c:ext>
          </c:extLst>
        </c:ser>
        <c:ser>
          <c:idx val="1"/>
          <c:order val="1"/>
          <c:tx>
            <c:strRef>
              <c:f>Sheet3!$I$3:$I$4</c:f>
              <c:strCache>
                <c:ptCount val="1"/>
                <c:pt idx="0">
                  <c:v>Salary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Sheet3!$F$5:$G$11</c:f>
              <c:multiLvlStrCache>
                <c:ptCount val="4"/>
                <c:lvl>
                  <c:pt idx="0">
                    <c:v>ALL</c:v>
                  </c:pt>
                  <c:pt idx="1">
                    <c:v>By Dept</c:v>
                  </c:pt>
                  <c:pt idx="2">
                    <c:v>ALL</c:v>
                  </c:pt>
                  <c:pt idx="3">
                    <c:v>By Dept</c:v>
                  </c:pt>
                </c:lvl>
                <c:lvl>
                  <c:pt idx="0">
                    <c:v>Jan</c:v>
                  </c:pt>
                  <c:pt idx="2">
                    <c:v>Feb</c:v>
                  </c:pt>
                </c:lvl>
              </c:multiLvlStrCache>
            </c:multiLvlStrRef>
          </c:cat>
          <c:val>
            <c:numRef>
              <c:f>Sheet3!$I$5:$I$11</c:f>
              <c:numCache>
                <c:formatCode>General</c:formatCode>
                <c:ptCount val="4"/>
                <c:pt idx="0">
                  <c:v>100000</c:v>
                </c:pt>
                <c:pt idx="2">
                  <c:v>120000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4DCE-4D8A-9D82-CE11F3A9F164}"/>
            </c:ext>
          </c:extLst>
        </c:ser>
        <c:ser>
          <c:idx val="2"/>
          <c:order val="2"/>
          <c:tx>
            <c:strRef>
              <c:f>Sheet3!$J$3:$J$4</c:f>
              <c:strCache>
                <c:ptCount val="1"/>
                <c:pt idx="0">
                  <c:v>Ware house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Sheet3!$F$5:$G$11</c:f>
              <c:multiLvlStrCache>
                <c:ptCount val="4"/>
                <c:lvl>
                  <c:pt idx="0">
                    <c:v>ALL</c:v>
                  </c:pt>
                  <c:pt idx="1">
                    <c:v>By Dept</c:v>
                  </c:pt>
                  <c:pt idx="2">
                    <c:v>ALL</c:v>
                  </c:pt>
                  <c:pt idx="3">
                    <c:v>By Dept</c:v>
                  </c:pt>
                </c:lvl>
                <c:lvl>
                  <c:pt idx="0">
                    <c:v>Jan</c:v>
                  </c:pt>
                  <c:pt idx="2">
                    <c:v>Feb</c:v>
                  </c:pt>
                </c:lvl>
              </c:multiLvlStrCache>
            </c:multiLvlStrRef>
          </c:cat>
          <c:val>
            <c:numRef>
              <c:f>Sheet3!$J$5:$J$11</c:f>
              <c:numCache>
                <c:formatCode>General</c:formatCode>
                <c:ptCount val="4"/>
                <c:pt idx="1">
                  <c:v>60000</c:v>
                </c:pt>
                <c:pt idx="3">
                  <c:v>60000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4DCE-4D8A-9D82-CE11F3A9F164}"/>
            </c:ext>
          </c:extLst>
        </c:ser>
        <c:ser>
          <c:idx val="3"/>
          <c:order val="3"/>
          <c:tx>
            <c:strRef>
              <c:f>Sheet3!$K$3:$K$4</c:f>
              <c:strCache>
                <c:ptCount val="1"/>
                <c:pt idx="0">
                  <c:v>Admin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Sheet3!$F$5:$G$11</c:f>
              <c:multiLvlStrCache>
                <c:ptCount val="4"/>
                <c:lvl>
                  <c:pt idx="0">
                    <c:v>ALL</c:v>
                  </c:pt>
                  <c:pt idx="1">
                    <c:v>By Dept</c:v>
                  </c:pt>
                  <c:pt idx="2">
                    <c:v>ALL</c:v>
                  </c:pt>
                  <c:pt idx="3">
                    <c:v>By Dept</c:v>
                  </c:pt>
                </c:lvl>
                <c:lvl>
                  <c:pt idx="0">
                    <c:v>Jan</c:v>
                  </c:pt>
                  <c:pt idx="2">
                    <c:v>Feb</c:v>
                  </c:pt>
                </c:lvl>
              </c:multiLvlStrCache>
            </c:multiLvlStrRef>
          </c:cat>
          <c:val>
            <c:numRef>
              <c:f>Sheet3!$K$5:$K$11</c:f>
              <c:numCache>
                <c:formatCode>General</c:formatCode>
                <c:ptCount val="4"/>
                <c:pt idx="1">
                  <c:v>40000</c:v>
                </c:pt>
                <c:pt idx="3">
                  <c:v>45000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4DCE-4D8A-9D82-CE11F3A9F164}"/>
            </c:ext>
          </c:extLst>
        </c:ser>
        <c:ser>
          <c:idx val="4"/>
          <c:order val="4"/>
          <c:tx>
            <c:strRef>
              <c:f>Sheet3!$L$3:$L$4</c:f>
              <c:strCache>
                <c:ptCount val="1"/>
                <c:pt idx="0">
                  <c:v>Production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multiLvlStrRef>
              <c:f>Sheet3!$F$5:$G$11</c:f>
              <c:multiLvlStrCache>
                <c:ptCount val="4"/>
                <c:lvl>
                  <c:pt idx="0">
                    <c:v>ALL</c:v>
                  </c:pt>
                  <c:pt idx="1">
                    <c:v>By Dept</c:v>
                  </c:pt>
                  <c:pt idx="2">
                    <c:v>ALL</c:v>
                  </c:pt>
                  <c:pt idx="3">
                    <c:v>By Dept</c:v>
                  </c:pt>
                </c:lvl>
                <c:lvl>
                  <c:pt idx="0">
                    <c:v>Jan</c:v>
                  </c:pt>
                  <c:pt idx="2">
                    <c:v>Feb</c:v>
                  </c:pt>
                </c:lvl>
              </c:multiLvlStrCache>
            </c:multiLvlStrRef>
          </c:cat>
          <c:val>
            <c:numRef>
              <c:f>Sheet3!$L$5:$L$11</c:f>
              <c:numCache>
                <c:formatCode>General</c:formatCode>
                <c:ptCount val="4"/>
                <c:pt idx="1">
                  <c:v>70000</c:v>
                </c:pt>
                <c:pt idx="3">
                  <c:v>75000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4DCE-4D8A-9D82-CE11F3A9F1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51301679"/>
        <c:axId val="1251299183"/>
      </c:barChart>
      <c:catAx>
        <c:axId val="12513016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1251299183"/>
        <c:crosses val="autoZero"/>
        <c:auto val="1"/>
        <c:lblAlgn val="ctr"/>
        <c:lblOffset val="100"/>
        <c:noMultiLvlLbl val="0"/>
      </c:catAx>
      <c:valAx>
        <c:axId val="12512991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12513016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252412</xdr:colOff>
      <xdr:row>12</xdr:row>
      <xdr:rowOff>123825</xdr:rowOff>
    </xdr:from>
    <xdr:to>
      <xdr:col>18</xdr:col>
      <xdr:colOff>471487</xdr:colOff>
      <xdr:row>35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3388C82-3150-4100-BAD7-A52B6C1E10F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66674</xdr:colOff>
      <xdr:row>12</xdr:row>
      <xdr:rowOff>171449</xdr:rowOff>
    </xdr:from>
    <xdr:to>
      <xdr:col>12</xdr:col>
      <xdr:colOff>9524</xdr:colOff>
      <xdr:row>31</xdr:row>
      <xdr:rowOff>19049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562E2FD-9F7C-43F7-B283-17C296C5997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antipong Nasui" refreshedDate="44608.505623958335" createdVersion="7" refreshedVersion="7" minRefreshableVersion="3" recordCount="10" xr:uid="{677F7229-C808-4376-B430-D285DA73F9EA}">
  <cacheSource type="worksheet">
    <worksheetSource ref="A2:D12" sheet="Sheet3"/>
  </cacheSource>
  <cacheFields count="4">
    <cacheField name="Month" numFmtId="0">
      <sharedItems count="2">
        <s v="Jan"/>
        <s v="Feb"/>
      </sharedItems>
    </cacheField>
    <cacheField name="Type" numFmtId="0">
      <sharedItems count="6">
        <s v="ALL"/>
        <s v="By Dept"/>
        <s v="Type A" u="1"/>
        <s v="Type B" u="1"/>
        <s v="A" u="1"/>
        <s v="B" u="1"/>
      </sharedItems>
    </cacheField>
    <cacheField name="Desc" numFmtId="0">
      <sharedItems count="6">
        <s v="Salary"/>
        <s v="OT"/>
        <s v="Admin"/>
        <s v="Production"/>
        <s v="Ware house"/>
        <s v="Salary+OT" u="1"/>
      </sharedItems>
    </cacheField>
    <cacheField name="Amt" numFmtId="0">
      <sharedItems containsSemiMixedTypes="0" containsString="0" containsNumber="1" containsInteger="1" minValue="40000" maxValue="12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  <x v="0"/>
    <n v="100000"/>
  </r>
  <r>
    <x v="1"/>
    <x v="0"/>
    <x v="0"/>
    <n v="120000"/>
  </r>
  <r>
    <x v="0"/>
    <x v="0"/>
    <x v="1"/>
    <n v="70000"/>
  </r>
  <r>
    <x v="1"/>
    <x v="0"/>
    <x v="1"/>
    <n v="60000"/>
  </r>
  <r>
    <x v="0"/>
    <x v="1"/>
    <x v="2"/>
    <n v="40000"/>
  </r>
  <r>
    <x v="1"/>
    <x v="1"/>
    <x v="2"/>
    <n v="45000"/>
  </r>
  <r>
    <x v="0"/>
    <x v="1"/>
    <x v="3"/>
    <n v="70000"/>
  </r>
  <r>
    <x v="1"/>
    <x v="1"/>
    <x v="3"/>
    <n v="75000"/>
  </r>
  <r>
    <x v="0"/>
    <x v="1"/>
    <x v="4"/>
    <n v="60000"/>
  </r>
  <r>
    <x v="1"/>
    <x v="1"/>
    <x v="4"/>
    <n v="60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E05C9F7-8A5E-4D40-A409-0EF309A4766D}" name="PivotTable1" cacheId="19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compact="0" compactData="0" multipleFieldFilters="0" chartFormat="1">
  <location ref="F3:M11" firstHeaderRow="1" firstDataRow="2" firstDataCol="2"/>
  <pivotFields count="4">
    <pivotField axis="axisRow" compact="0" outline="0" showAll="0">
      <items count="3">
        <item x="0"/>
        <item x="1"/>
        <item t="default"/>
      </items>
    </pivotField>
    <pivotField axis="axisRow" compact="0" outline="0" showAll="0">
      <items count="7">
        <item m="1" x="4"/>
        <item m="1" x="5"/>
        <item m="1" x="2"/>
        <item m="1" x="3"/>
        <item x="0"/>
        <item x="1"/>
        <item t="default"/>
      </items>
    </pivotField>
    <pivotField axis="axisCol" compact="0" outline="0" showAll="0">
      <items count="7">
        <item x="1"/>
        <item x="0"/>
        <item m="1" x="5"/>
        <item x="4"/>
        <item x="2"/>
        <item x="3"/>
        <item t="default"/>
      </items>
    </pivotField>
    <pivotField dataField="1" compact="0" outline="0" showAll="0"/>
  </pivotFields>
  <rowFields count="2">
    <field x="0"/>
    <field x="1"/>
  </rowFields>
  <rowItems count="7">
    <i>
      <x/>
      <x v="4"/>
    </i>
    <i r="1">
      <x v="5"/>
    </i>
    <i t="default">
      <x/>
    </i>
    <i>
      <x v="1"/>
      <x v="4"/>
    </i>
    <i r="1">
      <x v="5"/>
    </i>
    <i t="default">
      <x v="1"/>
    </i>
    <i t="grand">
      <x/>
    </i>
  </rowItems>
  <colFields count="1">
    <field x="2"/>
  </colFields>
  <colItems count="6">
    <i>
      <x/>
    </i>
    <i>
      <x v="1"/>
    </i>
    <i>
      <x v="3"/>
    </i>
    <i>
      <x v="4"/>
    </i>
    <i>
      <x v="5"/>
    </i>
    <i t="grand">
      <x/>
    </i>
  </colItems>
  <dataFields count="1">
    <dataField name="Sum of Amt" fld="3" baseField="0" baseItem="0"/>
  </dataFields>
  <chartFormats count="19">
    <chartFormat chart="0" format="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2" count="1" selected="0">
            <x v="1"/>
          </reference>
        </references>
      </pivotArea>
    </chartFormat>
    <chartFormat chart="0" format="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2" count="1" selected="0">
            <x v="2"/>
          </reference>
        </references>
      </pivotArea>
    </chartFormat>
    <chartFormat chart="0" format="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2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10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1"/>
          </reference>
        </references>
      </pivotArea>
    </chartFormat>
    <chartFormat chart="0" format="11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1"/>
          </reference>
        </references>
      </pivotArea>
    </chartFormat>
    <chartFormat chart="0" format="12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2" count="1" selected="0">
            <x v="2"/>
          </reference>
        </references>
      </pivotArea>
    </chartFormat>
    <chartFormat chart="0" format="13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2" count="1" selected="0">
            <x v="3"/>
          </reference>
        </references>
      </pivotArea>
    </chartFormat>
    <chartFormat chart="0" format="14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0"/>
          </reference>
        </references>
      </pivotArea>
    </chartFormat>
    <chartFormat chart="0" format="15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1"/>
          </reference>
        </references>
      </pivotArea>
    </chartFormat>
    <chartFormat chart="0" format="16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2"/>
          </reference>
        </references>
      </pivotArea>
    </chartFormat>
    <chartFormat chart="0" format="17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3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2"/>
  <sheetViews>
    <sheetView workbookViewId="0">
      <selection activeCell="B1" sqref="B1"/>
    </sheetView>
  </sheetViews>
  <sheetFormatPr defaultRowHeight="14.25" x14ac:dyDescent="0.2"/>
  <cols>
    <col min="2" max="3" width="10.625" style="2" bestFit="1" customWidth="1"/>
  </cols>
  <sheetData>
    <row r="1" spans="1:4" x14ac:dyDescent="0.2">
      <c r="A1">
        <f>ROW(A1:A1)</f>
        <v>1</v>
      </c>
      <c r="B1" s="2">
        <f>150+50+20+40</f>
        <v>260</v>
      </c>
      <c r="D1">
        <f>ROW(A:A)</f>
        <v>1</v>
      </c>
    </row>
    <row r="2" spans="1:4" x14ac:dyDescent="0.2">
      <c r="A2" t="s">
        <v>0</v>
      </c>
      <c r="B2" s="2">
        <f>160+160+160+50+25+160+80</f>
        <v>795</v>
      </c>
      <c r="C2" s="2">
        <v>100</v>
      </c>
    </row>
    <row r="3" spans="1:4" x14ac:dyDescent="0.2">
      <c r="A3" t="s">
        <v>1</v>
      </c>
      <c r="B3" s="2">
        <f>80+150+50+40+200+120</f>
        <v>640</v>
      </c>
    </row>
    <row r="4" spans="1:4" x14ac:dyDescent="0.2">
      <c r="A4" t="s">
        <v>2</v>
      </c>
      <c r="B4" s="2">
        <f>60+200+80+80+120+100+80+160</f>
        <v>880</v>
      </c>
    </row>
    <row r="5" spans="1:4" x14ac:dyDescent="0.2">
      <c r="A5" t="s">
        <v>3</v>
      </c>
      <c r="B5" s="2">
        <f>80+80+40+160+100</f>
        <v>460</v>
      </c>
    </row>
    <row r="6" spans="1:4" x14ac:dyDescent="0.2">
      <c r="A6" t="s">
        <v>4</v>
      </c>
      <c r="B6" s="2">
        <f>50+60+30+80+40+200+100+60+200</f>
        <v>820</v>
      </c>
    </row>
    <row r="7" spans="1:4" x14ac:dyDescent="0.2">
      <c r="A7" t="s">
        <v>5</v>
      </c>
      <c r="B7" s="2">
        <f>120+50+200+120+50</f>
        <v>540</v>
      </c>
    </row>
    <row r="8" spans="1:4" x14ac:dyDescent="0.2">
      <c r="A8" t="s">
        <v>6</v>
      </c>
      <c r="B8" s="2">
        <f>40+400+300</f>
        <v>740</v>
      </c>
      <c r="C8" s="2">
        <v>600</v>
      </c>
    </row>
    <row r="9" spans="1:4" x14ac:dyDescent="0.2">
      <c r="A9" t="s">
        <v>7</v>
      </c>
      <c r="B9" s="2">
        <f>150+150+30+20+80+120+120+60+20+150+40+60+150+60+40+80+20+400+60+200+260+800+400+20+50+20+40</f>
        <v>3600</v>
      </c>
      <c r="C9" s="2">
        <v>200</v>
      </c>
    </row>
    <row r="10" spans="1:4" x14ac:dyDescent="0.2">
      <c r="A10" t="s">
        <v>8</v>
      </c>
      <c r="B10" s="2">
        <f>40+20+40+40</f>
        <v>140</v>
      </c>
    </row>
    <row r="11" spans="1:4" x14ac:dyDescent="0.2">
      <c r="A11" t="s">
        <v>9</v>
      </c>
      <c r="B11" s="2">
        <f>80+150+40+150+200+200+50</f>
        <v>870</v>
      </c>
      <c r="C11" s="2">
        <v>400</v>
      </c>
    </row>
    <row r="12" spans="1:4" x14ac:dyDescent="0.2">
      <c r="A12" t="s">
        <v>10</v>
      </c>
      <c r="B12" s="2">
        <f>90+120+180+100+120+60+100+120+200+100+200+60+100+120+160+60+30+150+50+100+400+100</f>
        <v>2720</v>
      </c>
    </row>
    <row r="13" spans="1:4" x14ac:dyDescent="0.2">
      <c r="A13" t="s">
        <v>11</v>
      </c>
      <c r="B13" s="2">
        <f>60+120+120+200+60+60+50+120+120+110+110+340+40+60+50+80</f>
        <v>1700</v>
      </c>
      <c r="C13" s="2">
        <v>400</v>
      </c>
    </row>
    <row r="14" spans="1:4" x14ac:dyDescent="0.2">
      <c r="B14" s="2">
        <v>60</v>
      </c>
    </row>
    <row r="15" spans="1:4" x14ac:dyDescent="0.2">
      <c r="C15" s="2">
        <v>500</v>
      </c>
    </row>
    <row r="16" spans="1:4" x14ac:dyDescent="0.2">
      <c r="B16" s="2">
        <v>220</v>
      </c>
    </row>
    <row r="17" spans="1:3" x14ac:dyDescent="0.2">
      <c r="B17" s="2">
        <v>160</v>
      </c>
    </row>
    <row r="19" spans="1:3" x14ac:dyDescent="0.2">
      <c r="B19" s="2">
        <f>SUM(B1:B18)</f>
        <v>14605</v>
      </c>
      <c r="C19" s="2">
        <f>SUM(C1:C18)</f>
        <v>2200</v>
      </c>
    </row>
    <row r="20" spans="1:3" s="1" customFormat="1" x14ac:dyDescent="0.2">
      <c r="A20" s="1" t="s">
        <v>12</v>
      </c>
      <c r="B20" s="3">
        <v>3651</v>
      </c>
      <c r="C20" s="3"/>
    </row>
    <row r="21" spans="1:3" x14ac:dyDescent="0.2">
      <c r="B21" s="2">
        <f>+B19-B20</f>
        <v>10954</v>
      </c>
      <c r="C21" s="2">
        <f>+C19</f>
        <v>2200</v>
      </c>
    </row>
    <row r="22" spans="1:3" x14ac:dyDescent="0.2">
      <c r="C22" s="4">
        <f>+B21+C21</f>
        <v>13154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1"/>
  <sheetViews>
    <sheetView showGridLines="0" workbookViewId="0">
      <selection activeCell="E21" sqref="E21"/>
    </sheetView>
  </sheetViews>
  <sheetFormatPr defaultRowHeight="14.25" x14ac:dyDescent="0.2"/>
  <cols>
    <col min="1" max="1" width="11.625" customWidth="1"/>
    <col min="2" max="2" width="9.625" customWidth="1"/>
    <col min="3" max="3" width="12.875" customWidth="1"/>
    <col min="4" max="4" width="10.75" customWidth="1"/>
    <col min="5" max="5" width="11.625" customWidth="1"/>
    <col min="6" max="6" width="9.625" customWidth="1"/>
    <col min="7" max="7" width="10.625" bestFit="1" customWidth="1"/>
    <col min="11" max="11" width="3.875" customWidth="1"/>
    <col min="12" max="12" width="0.875" customWidth="1"/>
    <col min="13" max="15" width="3.875" customWidth="1"/>
    <col min="16" max="16" width="0.875" customWidth="1"/>
    <col min="17" max="17" width="3.875" customWidth="1"/>
  </cols>
  <sheetData>
    <row r="1" spans="1:19" s="20" customFormat="1" x14ac:dyDescent="0.2">
      <c r="A1" s="17" t="s">
        <v>18</v>
      </c>
      <c r="B1" s="18" t="s">
        <v>13</v>
      </c>
      <c r="C1" s="18" t="s">
        <v>14</v>
      </c>
      <c r="D1" s="18" t="s">
        <v>15</v>
      </c>
      <c r="E1" s="19" t="s">
        <v>23</v>
      </c>
    </row>
    <row r="2" spans="1:19" x14ac:dyDescent="0.2">
      <c r="A2" s="11" t="s">
        <v>16</v>
      </c>
      <c r="B2" s="9">
        <v>25</v>
      </c>
      <c r="C2" s="10">
        <v>100000</v>
      </c>
      <c r="D2" s="10">
        <v>70000</v>
      </c>
      <c r="E2" s="12">
        <f>+C2+D2</f>
        <v>170000</v>
      </c>
      <c r="J2" s="22" t="s">
        <v>24</v>
      </c>
    </row>
    <row r="3" spans="1:19" ht="15" thickBot="1" x14ac:dyDescent="0.25">
      <c r="A3" s="13" t="s">
        <v>17</v>
      </c>
      <c r="B3" s="14">
        <v>30</v>
      </c>
      <c r="C3" s="15">
        <v>120000</v>
      </c>
      <c r="D3" s="15">
        <v>60000</v>
      </c>
      <c r="E3" s="16">
        <f>+C3+D3</f>
        <v>180000</v>
      </c>
      <c r="I3" s="24"/>
      <c r="J3" s="22"/>
    </row>
    <row r="4" spans="1:19" x14ac:dyDescent="0.2">
      <c r="I4" s="24"/>
      <c r="K4" s="27" t="s">
        <v>15</v>
      </c>
      <c r="M4" s="30" t="s">
        <v>19</v>
      </c>
      <c r="O4" s="27" t="s">
        <v>15</v>
      </c>
      <c r="Q4" s="30" t="s">
        <v>19</v>
      </c>
    </row>
    <row r="5" spans="1:19" ht="26.25" customHeight="1" thickBot="1" x14ac:dyDescent="0.25">
      <c r="I5" s="24"/>
      <c r="K5" s="28"/>
      <c r="M5" s="31"/>
      <c r="O5" s="28"/>
      <c r="Q5" s="31"/>
    </row>
    <row r="6" spans="1:19" ht="15" thickBot="1" x14ac:dyDescent="0.25">
      <c r="B6" s="40" t="s">
        <v>19</v>
      </c>
      <c r="C6" s="41"/>
      <c r="D6" s="42" t="s">
        <v>20</v>
      </c>
      <c r="E6" s="43"/>
      <c r="F6" s="40" t="s">
        <v>21</v>
      </c>
      <c r="G6" s="41"/>
      <c r="I6" s="24"/>
      <c r="K6" s="29"/>
      <c r="M6" s="32" t="s">
        <v>20</v>
      </c>
      <c r="O6" s="29"/>
      <c r="Q6" s="32" t="s">
        <v>20</v>
      </c>
    </row>
    <row r="7" spans="1:19" ht="26.25" customHeight="1" thickBot="1" x14ac:dyDescent="0.25">
      <c r="B7" s="25" t="s">
        <v>13</v>
      </c>
      <c r="C7" s="26" t="s">
        <v>22</v>
      </c>
      <c r="D7" s="25" t="s">
        <v>13</v>
      </c>
      <c r="E7" s="26" t="s">
        <v>22</v>
      </c>
      <c r="F7" s="25" t="s">
        <v>13</v>
      </c>
      <c r="G7" s="26" t="s">
        <v>22</v>
      </c>
      <c r="I7" s="24"/>
      <c r="K7" s="35" t="s">
        <v>14</v>
      </c>
      <c r="M7" s="33"/>
      <c r="O7" s="35" t="s">
        <v>14</v>
      </c>
      <c r="Q7" s="33"/>
    </row>
    <row r="8" spans="1:19" ht="15" thickBot="1" x14ac:dyDescent="0.25">
      <c r="A8" s="21" t="s">
        <v>16</v>
      </c>
      <c r="B8" s="5">
        <v>5</v>
      </c>
      <c r="C8" s="7">
        <v>40000</v>
      </c>
      <c r="D8" s="5">
        <v>13</v>
      </c>
      <c r="E8" s="7">
        <v>70000</v>
      </c>
      <c r="F8" s="5">
        <v>7</v>
      </c>
      <c r="G8" s="7">
        <v>60000</v>
      </c>
      <c r="I8" s="24"/>
      <c r="K8" s="36"/>
      <c r="M8" s="34"/>
      <c r="O8" s="36"/>
      <c r="Q8" s="34"/>
    </row>
    <row r="9" spans="1:19" ht="15" thickBot="1" x14ac:dyDescent="0.25">
      <c r="A9" s="21" t="s">
        <v>17</v>
      </c>
      <c r="B9" s="6">
        <v>6</v>
      </c>
      <c r="C9" s="8">
        <v>45000</v>
      </c>
      <c r="D9" s="6">
        <v>15</v>
      </c>
      <c r="E9" s="8">
        <v>75000</v>
      </c>
      <c r="F9" s="6">
        <v>9</v>
      </c>
      <c r="G9" s="8">
        <v>60000</v>
      </c>
      <c r="I9" s="24"/>
      <c r="K9" s="36"/>
      <c r="M9" s="38" t="s">
        <v>25</v>
      </c>
      <c r="O9" s="36"/>
      <c r="Q9" s="38" t="s">
        <v>25</v>
      </c>
    </row>
    <row r="10" spans="1:19" ht="50.25" customHeight="1" thickBot="1" x14ac:dyDescent="0.25">
      <c r="I10" s="24"/>
      <c r="J10" s="23"/>
      <c r="K10" s="37"/>
      <c r="L10" s="23"/>
      <c r="M10" s="39"/>
      <c r="N10" s="23"/>
      <c r="O10" s="37"/>
      <c r="P10" s="23"/>
      <c r="Q10" s="39"/>
      <c r="R10" s="23"/>
      <c r="S10" s="23"/>
    </row>
    <row r="11" spans="1:19" x14ac:dyDescent="0.2">
      <c r="K11" s="44" t="s">
        <v>16</v>
      </c>
      <c r="L11" s="44"/>
      <c r="M11" s="44"/>
      <c r="O11" s="44" t="s">
        <v>17</v>
      </c>
      <c r="P11" s="44"/>
      <c r="Q11" s="44"/>
    </row>
  </sheetData>
  <mergeCells count="15">
    <mergeCell ref="F6:G6"/>
    <mergeCell ref="D6:E6"/>
    <mergeCell ref="B6:C6"/>
    <mergeCell ref="K11:M11"/>
    <mergeCell ref="O11:Q11"/>
    <mergeCell ref="K4:K6"/>
    <mergeCell ref="K7:K10"/>
    <mergeCell ref="M4:M5"/>
    <mergeCell ref="M6:M8"/>
    <mergeCell ref="M9:M10"/>
    <mergeCell ref="O4:O6"/>
    <mergeCell ref="Q4:Q5"/>
    <mergeCell ref="Q6:Q8"/>
    <mergeCell ref="O7:O10"/>
    <mergeCell ref="Q9:Q10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DF409-1415-4F5E-B2FA-E01B72D5B65B}">
  <dimension ref="A2:M12"/>
  <sheetViews>
    <sheetView tabSelected="1" workbookViewId="0">
      <selection activeCell="C21" sqref="C21"/>
    </sheetView>
  </sheetViews>
  <sheetFormatPr defaultRowHeight="14.25" x14ac:dyDescent="0.2"/>
  <cols>
    <col min="1" max="1" width="6.875" bestFit="1" customWidth="1"/>
    <col min="2" max="2" width="7.5" bestFit="1" customWidth="1"/>
    <col min="3" max="3" width="10.75" bestFit="1" customWidth="1"/>
    <col min="4" max="4" width="6.875" bestFit="1" customWidth="1"/>
    <col min="6" max="6" width="13.875" bestFit="1" customWidth="1"/>
    <col min="7" max="7" width="7.625" bestFit="1" customWidth="1"/>
    <col min="8" max="12" width="12.125" bestFit="1" customWidth="1"/>
    <col min="13" max="13" width="12" bestFit="1" customWidth="1"/>
    <col min="14" max="14" width="17.625" bestFit="1" customWidth="1"/>
    <col min="15" max="15" width="12" bestFit="1" customWidth="1"/>
    <col min="16" max="16" width="9.75" bestFit="1" customWidth="1"/>
    <col min="17" max="17" width="12" bestFit="1" customWidth="1"/>
    <col min="18" max="18" width="17.625" bestFit="1" customWidth="1"/>
    <col min="19" max="19" width="12" bestFit="1" customWidth="1"/>
  </cols>
  <sheetData>
    <row r="2" spans="1:13" x14ac:dyDescent="0.2">
      <c r="A2" s="47" t="s">
        <v>18</v>
      </c>
      <c r="B2" s="47" t="s">
        <v>28</v>
      </c>
      <c r="C2" s="47" t="s">
        <v>26</v>
      </c>
      <c r="D2" s="47" t="s">
        <v>27</v>
      </c>
    </row>
    <row r="3" spans="1:13" x14ac:dyDescent="0.2">
      <c r="A3" t="s">
        <v>16</v>
      </c>
      <c r="B3" t="s">
        <v>34</v>
      </c>
      <c r="C3" t="s">
        <v>14</v>
      </c>
      <c r="D3">
        <v>100000</v>
      </c>
      <c r="F3" s="45" t="s">
        <v>30</v>
      </c>
      <c r="H3" s="45" t="s">
        <v>26</v>
      </c>
    </row>
    <row r="4" spans="1:13" x14ac:dyDescent="0.2">
      <c r="A4" t="s">
        <v>17</v>
      </c>
      <c r="B4" t="s">
        <v>34</v>
      </c>
      <c r="C4" t="s">
        <v>14</v>
      </c>
      <c r="D4">
        <v>120000</v>
      </c>
      <c r="F4" s="45" t="s">
        <v>18</v>
      </c>
      <c r="G4" s="45" t="s">
        <v>28</v>
      </c>
      <c r="H4" t="s">
        <v>15</v>
      </c>
      <c r="I4" t="s">
        <v>14</v>
      </c>
      <c r="J4" t="s">
        <v>21</v>
      </c>
      <c r="K4" t="s">
        <v>19</v>
      </c>
      <c r="L4" t="s">
        <v>20</v>
      </c>
      <c r="M4" t="s">
        <v>29</v>
      </c>
    </row>
    <row r="5" spans="1:13" x14ac:dyDescent="0.2">
      <c r="A5" t="s">
        <v>16</v>
      </c>
      <c r="B5" t="s">
        <v>34</v>
      </c>
      <c r="C5" t="s">
        <v>15</v>
      </c>
      <c r="D5">
        <v>70000</v>
      </c>
      <c r="F5" t="s">
        <v>16</v>
      </c>
      <c r="G5" t="s">
        <v>34</v>
      </c>
      <c r="H5" s="46">
        <v>70000</v>
      </c>
      <c r="I5" s="46">
        <v>100000</v>
      </c>
      <c r="J5" s="46"/>
      <c r="K5" s="46"/>
      <c r="L5" s="46"/>
      <c r="M5" s="46">
        <v>170000</v>
      </c>
    </row>
    <row r="6" spans="1:13" x14ac:dyDescent="0.2">
      <c r="A6" t="s">
        <v>17</v>
      </c>
      <c r="B6" t="s">
        <v>34</v>
      </c>
      <c r="C6" t="s">
        <v>15</v>
      </c>
      <c r="D6">
        <v>60000</v>
      </c>
      <c r="G6" t="s">
        <v>33</v>
      </c>
      <c r="H6" s="46"/>
      <c r="I6" s="46"/>
      <c r="J6" s="46">
        <v>60000</v>
      </c>
      <c r="K6" s="46">
        <v>40000</v>
      </c>
      <c r="L6" s="46">
        <v>70000</v>
      </c>
      <c r="M6" s="46">
        <v>170000</v>
      </c>
    </row>
    <row r="7" spans="1:13" x14ac:dyDescent="0.2">
      <c r="A7" t="s">
        <v>16</v>
      </c>
      <c r="B7" t="s">
        <v>33</v>
      </c>
      <c r="C7" t="s">
        <v>19</v>
      </c>
      <c r="D7">
        <v>40000</v>
      </c>
      <c r="F7" t="s">
        <v>31</v>
      </c>
      <c r="H7" s="46">
        <v>70000</v>
      </c>
      <c r="I7" s="46">
        <v>100000</v>
      </c>
      <c r="J7" s="46">
        <v>60000</v>
      </c>
      <c r="K7" s="46">
        <v>40000</v>
      </c>
      <c r="L7" s="46">
        <v>70000</v>
      </c>
      <c r="M7" s="46">
        <v>340000</v>
      </c>
    </row>
    <row r="8" spans="1:13" x14ac:dyDescent="0.2">
      <c r="A8" t="s">
        <v>17</v>
      </c>
      <c r="B8" t="s">
        <v>33</v>
      </c>
      <c r="C8" t="s">
        <v>19</v>
      </c>
      <c r="D8">
        <v>45000</v>
      </c>
      <c r="F8" t="s">
        <v>17</v>
      </c>
      <c r="G8" t="s">
        <v>34</v>
      </c>
      <c r="H8" s="46">
        <v>60000</v>
      </c>
      <c r="I8" s="46">
        <v>120000</v>
      </c>
      <c r="J8" s="46"/>
      <c r="K8" s="46"/>
      <c r="L8" s="46"/>
      <c r="M8" s="46">
        <v>180000</v>
      </c>
    </row>
    <row r="9" spans="1:13" x14ac:dyDescent="0.2">
      <c r="A9" t="s">
        <v>16</v>
      </c>
      <c r="B9" t="s">
        <v>33</v>
      </c>
      <c r="C9" t="s">
        <v>20</v>
      </c>
      <c r="D9">
        <v>70000</v>
      </c>
      <c r="G9" t="s">
        <v>33</v>
      </c>
      <c r="H9" s="46"/>
      <c r="I9" s="46"/>
      <c r="J9" s="46">
        <v>60000</v>
      </c>
      <c r="K9" s="46">
        <v>45000</v>
      </c>
      <c r="L9" s="46">
        <v>75000</v>
      </c>
      <c r="M9" s="46">
        <v>180000</v>
      </c>
    </row>
    <row r="10" spans="1:13" x14ac:dyDescent="0.2">
      <c r="A10" t="s">
        <v>17</v>
      </c>
      <c r="B10" t="s">
        <v>33</v>
      </c>
      <c r="C10" t="s">
        <v>20</v>
      </c>
      <c r="D10">
        <v>75000</v>
      </c>
      <c r="F10" t="s">
        <v>32</v>
      </c>
      <c r="H10" s="46">
        <v>60000</v>
      </c>
      <c r="I10" s="46">
        <v>120000</v>
      </c>
      <c r="J10" s="46">
        <v>60000</v>
      </c>
      <c r="K10" s="46">
        <v>45000</v>
      </c>
      <c r="L10" s="46">
        <v>75000</v>
      </c>
      <c r="M10" s="46">
        <v>360000</v>
      </c>
    </row>
    <row r="11" spans="1:13" x14ac:dyDescent="0.2">
      <c r="A11" t="s">
        <v>16</v>
      </c>
      <c r="B11" t="s">
        <v>33</v>
      </c>
      <c r="C11" t="s">
        <v>21</v>
      </c>
      <c r="D11">
        <v>60000</v>
      </c>
      <c r="F11" t="s">
        <v>29</v>
      </c>
      <c r="H11" s="46">
        <v>130000</v>
      </c>
      <c r="I11" s="46">
        <v>220000</v>
      </c>
      <c r="J11" s="46">
        <v>120000</v>
      </c>
      <c r="K11" s="46">
        <v>85000</v>
      </c>
      <c r="L11" s="46">
        <v>145000</v>
      </c>
      <c r="M11" s="46">
        <v>700000</v>
      </c>
    </row>
    <row r="12" spans="1:13" x14ac:dyDescent="0.2">
      <c r="A12" t="s">
        <v>17</v>
      </c>
      <c r="B12" t="s">
        <v>33</v>
      </c>
      <c r="C12" t="s">
        <v>21</v>
      </c>
      <c r="D12">
        <v>60000</v>
      </c>
    </row>
  </sheetData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Sukanda.Wongseeta (YING)</dc:creator>
  <cp:lastModifiedBy>Santipong Nasui</cp:lastModifiedBy>
  <dcterms:created xsi:type="dcterms:W3CDTF">2022-02-15T09:48:25Z</dcterms:created>
  <dcterms:modified xsi:type="dcterms:W3CDTF">2022-02-16T05:10:53Z</dcterms:modified>
</cp:coreProperties>
</file>