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b2ec76bb41ebbb5/สูตรExcel/9-5-2565/"/>
    </mc:Choice>
  </mc:AlternateContent>
  <xr:revisionPtr revIDLastSave="11" documentId="8_{0A150517-5912-4EFC-8762-B62F56295180}" xr6:coauthVersionLast="47" xr6:coauthVersionMax="47" xr10:uidLastSave="{7AAC9922-7624-48E1-B8BE-696B2E3F0F5C}"/>
  <bookViews>
    <workbookView xWindow="-120" yWindow="-120" windowWidth="29040" windowHeight="15840" tabRatio="513" activeTab="2" xr2:uid="{D107826F-4D77-0740-B22A-FFC65E790C4A}"/>
  </bookViews>
  <sheets>
    <sheet name="รายชื่อโรงเรียน" sheetId="4" r:id="rId1"/>
    <sheet name="รายชื่อหลักสูตร5ปี" sheetId="3" r:id="rId2"/>
    <sheet name="รายงาน" sheetId="1" r:id="rId3"/>
    <sheet name="Sheet3" sheetId="5" r:id="rId4"/>
  </sheets>
  <definedNames>
    <definedName name="_xlnm.Print_Area" localSheetId="2">รายงาน!$A$2:$G$73</definedName>
    <definedName name="_xlnm.Print_Titles" localSheetId="3">Sheet3!$1:$3</definedName>
    <definedName name="_xlnm.Print_Titles" localSheetId="2">รายงาน!$3:$3</definedName>
    <definedName name="PrintAr" localSheetId="2">OFFSET(รายงาน!$A$1,1,,COUNT(รายงาน!#REF!)+2,7)</definedName>
  </definedNames>
  <calcPr calcId="191029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3" l="1" a="1"/>
  <c r="P2" i="3" s="1"/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D94" i="3" l="1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A132" i="3" s="1"/>
  <c r="C133" i="3"/>
  <c r="C134" i="3"/>
  <c r="C135" i="3"/>
  <c r="C136" i="3"/>
  <c r="A136" i="3" s="1"/>
  <c r="C137" i="3"/>
  <c r="C138" i="3"/>
  <c r="C139" i="3"/>
  <c r="C140" i="3"/>
  <c r="C141" i="3"/>
  <c r="C142" i="3"/>
  <c r="C143" i="3"/>
  <c r="C144" i="3"/>
  <c r="C145" i="3"/>
  <c r="C146" i="3"/>
  <c r="C147" i="3"/>
  <c r="A101" i="3"/>
  <c r="A105" i="3"/>
  <c r="C100" i="3"/>
  <c r="A100" i="3" s="1"/>
  <c r="C99" i="3"/>
  <c r="A109" i="3" l="1"/>
  <c r="A144" i="3"/>
  <c r="A130" i="3"/>
  <c r="A131" i="3"/>
  <c r="A99" i="3"/>
  <c r="A135" i="3"/>
  <c r="A142" i="3"/>
  <c r="A138" i="3"/>
  <c r="A134" i="3"/>
  <c r="A126" i="3"/>
  <c r="A122" i="3"/>
  <c r="A118" i="3"/>
  <c r="A114" i="3"/>
  <c r="A110" i="3"/>
  <c r="A106" i="3"/>
  <c r="A102" i="3"/>
  <c r="A139" i="3"/>
  <c r="A127" i="3"/>
  <c r="A123" i="3"/>
  <c r="A119" i="3"/>
  <c r="A115" i="3"/>
  <c r="A111" i="3"/>
  <c r="A107" i="3"/>
  <c r="A103" i="3"/>
  <c r="A143" i="3"/>
  <c r="A146" i="3"/>
  <c r="A147" i="3"/>
  <c r="A140" i="3"/>
  <c r="A145" i="3"/>
  <c r="A141" i="3"/>
  <c r="A137" i="3"/>
  <c r="A133" i="3"/>
  <c r="A129" i="3"/>
  <c r="A125" i="3"/>
  <c r="A121" i="3"/>
  <c r="A117" i="3"/>
  <c r="A113" i="3"/>
  <c r="A128" i="3"/>
  <c r="A124" i="3"/>
  <c r="A120" i="3"/>
  <c r="A116" i="3"/>
  <c r="A112" i="3"/>
  <c r="A108" i="3"/>
  <c r="A104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A98" i="3" s="1"/>
  <c r="C2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" i="3"/>
  <c r="O2" i="3" l="1" a="1"/>
  <c r="O2" i="3" s="1"/>
  <c r="F1" i="1"/>
  <c r="N2" i="3" a="1"/>
  <c r="N2" i="3" s="1"/>
  <c r="A96" i="3"/>
  <c r="A92" i="3"/>
  <c r="A88" i="3"/>
  <c r="A84" i="3"/>
  <c r="A80" i="3"/>
  <c r="A76" i="3"/>
  <c r="A72" i="3"/>
  <c r="A68" i="3"/>
  <c r="A64" i="3"/>
  <c r="A60" i="3"/>
  <c r="A56" i="3"/>
  <c r="A52" i="3"/>
  <c r="A48" i="3"/>
  <c r="A44" i="3"/>
  <c r="A40" i="3"/>
  <c r="A36" i="3"/>
  <c r="A32" i="3"/>
  <c r="A28" i="3"/>
  <c r="A24" i="3"/>
  <c r="A20" i="3"/>
  <c r="A16" i="3"/>
  <c r="A12" i="3"/>
  <c r="A8" i="3"/>
  <c r="A4" i="3"/>
  <c r="A31" i="3"/>
  <c r="A27" i="3"/>
  <c r="A23" i="3"/>
  <c r="A19" i="3"/>
  <c r="A15" i="3"/>
  <c r="A11" i="3"/>
  <c r="A7" i="3"/>
  <c r="A3" i="3"/>
  <c r="A95" i="3"/>
  <c r="A91" i="3"/>
  <c r="A87" i="3"/>
  <c r="A83" i="3"/>
  <c r="A79" i="3"/>
  <c r="A75" i="3"/>
  <c r="A71" i="3"/>
  <c r="A67" i="3"/>
  <c r="A63" i="3"/>
  <c r="A59" i="3"/>
  <c r="A55" i="3"/>
  <c r="A51" i="3"/>
  <c r="A47" i="3"/>
  <c r="A43" i="3"/>
  <c r="A39" i="3"/>
  <c r="A35" i="3"/>
  <c r="A94" i="3"/>
  <c r="A90" i="3"/>
  <c r="A86" i="3"/>
  <c r="A82" i="3"/>
  <c r="A78" i="3"/>
  <c r="A74" i="3"/>
  <c r="A70" i="3"/>
  <c r="A66" i="3"/>
  <c r="A62" i="3"/>
  <c r="A58" i="3"/>
  <c r="A54" i="3"/>
  <c r="A50" i="3"/>
  <c r="A46" i="3"/>
  <c r="A42" i="3"/>
  <c r="A38" i="3"/>
  <c r="A34" i="3"/>
  <c r="A30" i="3"/>
  <c r="A26" i="3"/>
  <c r="A22" i="3"/>
  <c r="A18" i="3"/>
  <c r="A14" i="3"/>
  <c r="A10" i="3"/>
  <c r="A6" i="3"/>
  <c r="A2" i="3"/>
  <c r="A97" i="3"/>
  <c r="A93" i="3"/>
  <c r="A89" i="3"/>
  <c r="A85" i="3"/>
  <c r="A81" i="3"/>
  <c r="A77" i="3"/>
  <c r="A73" i="3"/>
  <c r="A69" i="3"/>
  <c r="A65" i="3"/>
  <c r="A61" i="3"/>
  <c r="A57" i="3"/>
  <c r="A53" i="3"/>
  <c r="A49" i="3"/>
  <c r="A45" i="3"/>
  <c r="A41" i="3"/>
  <c r="A37" i="3"/>
  <c r="A33" i="3"/>
  <c r="A29" i="3"/>
  <c r="A25" i="3"/>
  <c r="A21" i="3"/>
  <c r="A17" i="3"/>
  <c r="A13" i="3"/>
  <c r="A9" i="3"/>
  <c r="A5" i="3"/>
  <c r="A4" i="1" l="1"/>
  <c r="A8" i="1"/>
  <c r="A12" i="1"/>
  <c r="A16" i="1"/>
  <c r="A20" i="1"/>
  <c r="A24" i="1"/>
  <c r="A28" i="1"/>
  <c r="A32" i="1"/>
  <c r="A36" i="1"/>
  <c r="A40" i="1"/>
  <c r="A44" i="1"/>
  <c r="A48" i="1"/>
  <c r="A52" i="1"/>
  <c r="A56" i="1"/>
  <c r="A60" i="1"/>
  <c r="A64" i="1"/>
  <c r="A68" i="1"/>
  <c r="A72" i="1"/>
  <c r="A15" i="1"/>
  <c r="A27" i="1"/>
  <c r="A39" i="1"/>
  <c r="A51" i="1"/>
  <c r="A63" i="1"/>
  <c r="A5" i="1"/>
  <c r="A9" i="1"/>
  <c r="A13" i="1"/>
  <c r="A17" i="1"/>
  <c r="A21" i="1"/>
  <c r="G21" i="1" s="1"/>
  <c r="A25" i="1"/>
  <c r="A29" i="1"/>
  <c r="A33" i="1"/>
  <c r="A37" i="1"/>
  <c r="A41" i="1"/>
  <c r="A45" i="1"/>
  <c r="A49" i="1"/>
  <c r="A53" i="1"/>
  <c r="A57" i="1"/>
  <c r="A61" i="1"/>
  <c r="A65" i="1"/>
  <c r="A69" i="1"/>
  <c r="A73" i="1"/>
  <c r="A7" i="1"/>
  <c r="F7" i="1" s="1"/>
  <c r="A23" i="1"/>
  <c r="A35" i="1"/>
  <c r="A47" i="1"/>
  <c r="A59" i="1"/>
  <c r="A71" i="1"/>
  <c r="A6" i="1"/>
  <c r="A10" i="1"/>
  <c r="A14" i="1"/>
  <c r="A18" i="1"/>
  <c r="A22" i="1"/>
  <c r="A26" i="1"/>
  <c r="A30" i="1"/>
  <c r="A34" i="1"/>
  <c r="A38" i="1"/>
  <c r="A42" i="1"/>
  <c r="A46" i="1"/>
  <c r="A50" i="1"/>
  <c r="A54" i="1"/>
  <c r="A58" i="1"/>
  <c r="A62" i="1"/>
  <c r="A66" i="1"/>
  <c r="A70" i="1"/>
  <c r="A11" i="1"/>
  <c r="A19" i="1"/>
  <c r="A31" i="1"/>
  <c r="A43" i="1"/>
  <c r="A55" i="1"/>
  <c r="A67" i="1"/>
  <c r="B7" i="1"/>
  <c r="C7" i="1"/>
  <c r="C17" i="1"/>
  <c r="D17" i="1"/>
  <c r="G17" i="1"/>
  <c r="F17" i="1"/>
  <c r="B17" i="1"/>
  <c r="E17" i="1"/>
  <c r="E7" i="1" l="1"/>
  <c r="G7" i="1"/>
  <c r="D7" i="1"/>
  <c r="D21" i="1"/>
  <c r="F21" i="1"/>
  <c r="B21" i="1"/>
  <c r="C21" i="1"/>
  <c r="E21" i="1"/>
  <c r="C6" i="1"/>
  <c r="G6" i="1"/>
  <c r="D6" i="1"/>
  <c r="E6" i="1"/>
  <c r="C9" i="1" s="1"/>
  <c r="B6" i="1"/>
  <c r="F6" i="1"/>
  <c r="G5" i="1"/>
  <c r="D5" i="1"/>
  <c r="E5" i="1"/>
  <c r="B5" i="1"/>
  <c r="F5" i="1"/>
  <c r="C5" i="1"/>
  <c r="G18" i="1"/>
  <c r="E18" i="1"/>
  <c r="C18" i="1"/>
  <c r="B18" i="1"/>
  <c r="D18" i="1"/>
  <c r="F18" i="1"/>
  <c r="D15" i="1"/>
  <c r="B15" i="1"/>
  <c r="E15" i="1"/>
  <c r="G15" i="1"/>
  <c r="F15" i="1"/>
  <c r="C15" i="1"/>
  <c r="F12" i="1"/>
  <c r="B12" i="1"/>
  <c r="E12" i="1"/>
  <c r="G12" i="1"/>
  <c r="C12" i="1"/>
  <c r="D14" i="1"/>
  <c r="B14" i="1"/>
  <c r="E14" i="1"/>
  <c r="F14" i="1"/>
  <c r="C14" i="1"/>
  <c r="G14" i="1"/>
  <c r="F8" i="1"/>
  <c r="D8" i="1"/>
  <c r="G8" i="1"/>
  <c r="B8" i="1"/>
  <c r="E8" i="1"/>
  <c r="C8" i="1"/>
  <c r="F11" i="1"/>
  <c r="D11" i="1"/>
  <c r="E11" i="1"/>
  <c r="C11" i="1"/>
  <c r="B11" i="1"/>
  <c r="G11" i="1"/>
  <c r="F9" i="1"/>
  <c r="E9" i="1"/>
  <c r="D12" i="1" s="1"/>
  <c r="D9" i="1"/>
  <c r="G9" i="1"/>
  <c r="B9" i="1"/>
  <c r="G4" i="1"/>
  <c r="F4" i="1"/>
  <c r="E4" i="1"/>
  <c r="B4" i="1"/>
  <c r="C4" i="1"/>
  <c r="D4" i="1"/>
  <c r="F24" i="1"/>
  <c r="G24" i="1"/>
  <c r="E24" i="1"/>
  <c r="C24" i="1"/>
  <c r="D24" i="1"/>
  <c r="B24" i="1"/>
  <c r="B20" i="1"/>
  <c r="C20" i="1"/>
  <c r="F20" i="1"/>
  <c r="G20" i="1"/>
  <c r="E20" i="1"/>
  <c r="D20" i="1"/>
  <c r="C10" i="1"/>
  <c r="D10" i="1"/>
  <c r="G10" i="1"/>
  <c r="E10" i="1"/>
  <c r="B10" i="1"/>
  <c r="F10" i="1"/>
  <c r="G13" i="1" l="1"/>
  <c r="C13" i="1"/>
  <c r="F13" i="1"/>
  <c r="D13" i="1"/>
  <c r="E13" i="1"/>
  <c r="B13" i="1"/>
  <c r="E27" i="1"/>
  <c r="B27" i="1"/>
  <c r="F27" i="1"/>
  <c r="D27" i="1"/>
  <c r="G27" i="1"/>
  <c r="C27" i="1"/>
  <c r="E23" i="1"/>
  <c r="F23" i="1"/>
  <c r="D23" i="1"/>
  <c r="G23" i="1"/>
  <c r="C23" i="1"/>
  <c r="B23" i="1"/>
  <c r="F16" i="1" l="1"/>
  <c r="G16" i="1"/>
  <c r="E16" i="1"/>
  <c r="C16" i="1"/>
  <c r="D16" i="1"/>
  <c r="B16" i="1"/>
  <c r="D26" i="1"/>
  <c r="G26" i="1"/>
  <c r="E26" i="1"/>
  <c r="C26" i="1"/>
  <c r="F26" i="1"/>
  <c r="B26" i="1"/>
  <c r="D30" i="1"/>
  <c r="E30" i="1"/>
  <c r="G30" i="1"/>
  <c r="F30" i="1"/>
  <c r="C30" i="1"/>
  <c r="B30" i="1"/>
  <c r="C33" i="1" l="1"/>
  <c r="D33" i="1"/>
  <c r="G33" i="1"/>
  <c r="B33" i="1"/>
  <c r="F33" i="1"/>
  <c r="E33" i="1"/>
  <c r="E19" i="1"/>
  <c r="F19" i="1"/>
  <c r="B19" i="1"/>
  <c r="D19" i="1"/>
  <c r="C19" i="1"/>
  <c r="G19" i="1"/>
  <c r="G29" i="1"/>
  <c r="C29" i="1"/>
  <c r="F29" i="1"/>
  <c r="D29" i="1"/>
  <c r="E29" i="1"/>
  <c r="B29" i="1"/>
  <c r="E36" i="1" l="1"/>
  <c r="F36" i="1"/>
  <c r="G36" i="1"/>
  <c r="B36" i="1"/>
  <c r="C36" i="1"/>
  <c r="D36" i="1"/>
  <c r="D22" i="1"/>
  <c r="G22" i="1"/>
  <c r="E22" i="1"/>
  <c r="F22" i="1"/>
  <c r="B22" i="1"/>
  <c r="C22" i="1"/>
  <c r="F32" i="1"/>
  <c r="G32" i="1"/>
  <c r="E32" i="1"/>
  <c r="C32" i="1"/>
  <c r="B32" i="1"/>
  <c r="D32" i="1"/>
  <c r="E35" i="1" l="1"/>
  <c r="F35" i="1"/>
  <c r="D35" i="1"/>
  <c r="C35" i="1"/>
  <c r="G35" i="1"/>
  <c r="B35" i="1"/>
  <c r="C25" i="1"/>
  <c r="F25" i="1"/>
  <c r="D25" i="1"/>
  <c r="G25" i="1"/>
  <c r="B25" i="1"/>
  <c r="E25" i="1"/>
  <c r="D39" i="1"/>
  <c r="E39" i="1"/>
  <c r="F39" i="1"/>
  <c r="B39" i="1"/>
  <c r="G39" i="1"/>
  <c r="C39" i="1"/>
  <c r="C28" i="1" l="1"/>
  <c r="F28" i="1"/>
  <c r="B28" i="1"/>
  <c r="G28" i="1"/>
  <c r="E28" i="1"/>
  <c r="D28" i="1"/>
  <c r="C42" i="1"/>
  <c r="D42" i="1"/>
  <c r="G42" i="1"/>
  <c r="E42" i="1"/>
  <c r="B42" i="1"/>
  <c r="F42" i="1"/>
  <c r="D38" i="1"/>
  <c r="B38" i="1"/>
  <c r="G38" i="1"/>
  <c r="E38" i="1"/>
  <c r="C38" i="1"/>
  <c r="F38" i="1"/>
  <c r="D31" i="1" l="1"/>
  <c r="E31" i="1"/>
  <c r="F31" i="1"/>
  <c r="G31" i="1"/>
  <c r="B31" i="1"/>
  <c r="C31" i="1"/>
  <c r="G45" i="1"/>
  <c r="C45" i="1"/>
  <c r="F45" i="1"/>
  <c r="D45" i="1"/>
  <c r="E45" i="1"/>
  <c r="B45" i="1"/>
  <c r="C41" i="1"/>
  <c r="D41" i="1"/>
  <c r="G41" i="1"/>
  <c r="F41" i="1"/>
  <c r="E41" i="1"/>
  <c r="B41" i="1"/>
  <c r="C34" i="1" l="1"/>
  <c r="D34" i="1"/>
  <c r="G34" i="1"/>
  <c r="E34" i="1"/>
  <c r="F34" i="1"/>
  <c r="B34" i="1"/>
  <c r="F48" i="1"/>
  <c r="G48" i="1"/>
  <c r="E48" i="1"/>
  <c r="C48" i="1"/>
  <c r="D48" i="1"/>
  <c r="B48" i="1"/>
  <c r="E44" i="1"/>
  <c r="F44" i="1"/>
  <c r="G44" i="1"/>
  <c r="B44" i="1"/>
  <c r="D44" i="1"/>
  <c r="C44" i="1"/>
  <c r="E47" i="1" l="1"/>
  <c r="B47" i="1"/>
  <c r="F47" i="1"/>
  <c r="D47" i="1"/>
  <c r="G47" i="1"/>
  <c r="C47" i="1"/>
  <c r="G37" i="1"/>
  <c r="C37" i="1"/>
  <c r="F37" i="1"/>
  <c r="D37" i="1"/>
  <c r="E37" i="1"/>
  <c r="B37" i="1"/>
  <c r="E51" i="1"/>
  <c r="F51" i="1"/>
  <c r="D51" i="1"/>
  <c r="B51" i="1"/>
  <c r="C51" i="1"/>
  <c r="G51" i="1"/>
  <c r="F40" i="1" l="1"/>
  <c r="B40" i="1"/>
  <c r="G40" i="1"/>
  <c r="E40" i="1"/>
  <c r="C40" i="1"/>
  <c r="D40" i="1"/>
  <c r="D54" i="1"/>
  <c r="E54" i="1"/>
  <c r="G54" i="1"/>
  <c r="F54" i="1"/>
  <c r="C54" i="1"/>
  <c r="B54" i="1"/>
  <c r="D50" i="1"/>
  <c r="B50" i="1"/>
  <c r="G50" i="1"/>
  <c r="E50" i="1"/>
  <c r="C50" i="1"/>
  <c r="F50" i="1"/>
  <c r="G53" i="1" l="1"/>
  <c r="B53" i="1"/>
  <c r="C53" i="1"/>
  <c r="F53" i="1"/>
  <c r="D53" i="1"/>
  <c r="E53" i="1"/>
  <c r="C57" i="1"/>
  <c r="F57" i="1"/>
  <c r="D57" i="1"/>
  <c r="G57" i="1"/>
  <c r="B57" i="1"/>
  <c r="E57" i="1"/>
  <c r="E43" i="1"/>
  <c r="F43" i="1"/>
  <c r="D43" i="1"/>
  <c r="C43" i="1"/>
  <c r="G43" i="1"/>
  <c r="B43" i="1"/>
  <c r="B60" i="1" l="1"/>
  <c r="E60" i="1"/>
  <c r="F60" i="1"/>
  <c r="G60" i="1"/>
  <c r="D60" i="1"/>
  <c r="C60" i="1"/>
  <c r="D46" i="1"/>
  <c r="G46" i="1"/>
  <c r="E46" i="1"/>
  <c r="C46" i="1"/>
  <c r="B46" i="1"/>
  <c r="F46" i="1"/>
  <c r="F56" i="1"/>
  <c r="G56" i="1"/>
  <c r="E56" i="1"/>
  <c r="C56" i="1"/>
  <c r="D56" i="1"/>
  <c r="B56" i="1"/>
  <c r="C49" i="1" l="1"/>
  <c r="D49" i="1"/>
  <c r="G49" i="1"/>
  <c r="F49" i="1"/>
  <c r="B49" i="1"/>
  <c r="E49" i="1"/>
  <c r="E59" i="1"/>
  <c r="F59" i="1"/>
  <c r="B59" i="1"/>
  <c r="D59" i="1"/>
  <c r="G59" i="1"/>
  <c r="C59" i="1"/>
  <c r="D63" i="1"/>
  <c r="E63" i="1"/>
  <c r="F63" i="1"/>
  <c r="G63" i="1"/>
  <c r="C63" i="1"/>
  <c r="B63" i="1"/>
  <c r="D62" i="1" l="1"/>
  <c r="G62" i="1"/>
  <c r="E62" i="1"/>
  <c r="F62" i="1"/>
  <c r="C62" i="1"/>
  <c r="B62" i="1"/>
  <c r="F52" i="1"/>
  <c r="G52" i="1"/>
  <c r="E52" i="1"/>
  <c r="C52" i="1"/>
  <c r="B52" i="1"/>
  <c r="D52" i="1"/>
  <c r="D66" i="1"/>
  <c r="G66" i="1"/>
  <c r="E66" i="1"/>
  <c r="C66" i="1"/>
  <c r="F66" i="1"/>
  <c r="B66" i="1"/>
  <c r="G69" i="1" l="1"/>
  <c r="C69" i="1"/>
  <c r="F69" i="1"/>
  <c r="D69" i="1"/>
  <c r="E69" i="1"/>
  <c r="B69" i="1"/>
  <c r="C65" i="1"/>
  <c r="D65" i="1"/>
  <c r="G65" i="1"/>
  <c r="B65" i="1"/>
  <c r="F65" i="1"/>
  <c r="E65" i="1"/>
  <c r="D55" i="1"/>
  <c r="E55" i="1"/>
  <c r="F55" i="1"/>
  <c r="B55" i="1"/>
  <c r="G55" i="1"/>
  <c r="C55" i="1"/>
  <c r="D58" i="1" l="1"/>
  <c r="G58" i="1"/>
  <c r="E58" i="1"/>
  <c r="B58" i="1"/>
  <c r="F58" i="1"/>
  <c r="C58" i="1"/>
  <c r="F72" i="1"/>
  <c r="G72" i="1"/>
  <c r="B72" i="1"/>
  <c r="E72" i="1"/>
  <c r="C72" i="1"/>
  <c r="D72" i="1"/>
  <c r="F68" i="1"/>
  <c r="G68" i="1"/>
  <c r="E68" i="1"/>
  <c r="D68" i="1"/>
  <c r="C68" i="1"/>
  <c r="B68" i="1"/>
  <c r="G61" i="1" l="1"/>
  <c r="C61" i="1"/>
  <c r="F61" i="1"/>
  <c r="D61" i="1"/>
  <c r="B61" i="1"/>
  <c r="E61" i="1"/>
  <c r="E71" i="1"/>
  <c r="F71" i="1"/>
  <c r="D71" i="1"/>
  <c r="B71" i="1"/>
  <c r="G71" i="1"/>
  <c r="C71" i="1"/>
  <c r="F64" i="1" l="1"/>
  <c r="G64" i="1"/>
  <c r="E64" i="1"/>
  <c r="C64" i="1"/>
  <c r="B64" i="1"/>
  <c r="D64" i="1"/>
  <c r="E67" i="1" l="1"/>
  <c r="F67" i="1"/>
  <c r="D67" i="1"/>
  <c r="G67" i="1"/>
  <c r="C67" i="1"/>
  <c r="B67" i="1"/>
  <c r="D70" i="1" l="1"/>
  <c r="E70" i="1"/>
  <c r="B70" i="1"/>
  <c r="G70" i="1"/>
  <c r="C70" i="1"/>
  <c r="F70" i="1"/>
  <c r="C73" i="1" l="1"/>
  <c r="F73" i="1"/>
  <c r="D73" i="1"/>
  <c r="G73" i="1"/>
  <c r="E73" i="1"/>
  <c r="B7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<sst xmlns="http://schemas.openxmlformats.org/spreadsheetml/2006/main" count="1100" uniqueCount="370">
  <si>
    <t>ลำดับ</t>
  </si>
  <si>
    <t>เลขประจำตัวนิสิต</t>
  </si>
  <si>
    <t>คำนำหน้า</t>
  </si>
  <si>
    <t>ชื่อ-นามสกุล</t>
  </si>
  <si>
    <t>หมายเลขโทรศัพท์</t>
  </si>
  <si>
    <t>วิชาเอก</t>
  </si>
  <si>
    <t>โรงเรียน ภาคต้น</t>
  </si>
  <si>
    <t>น.ส.</t>
  </si>
  <si>
    <t>หมายเหตุ</t>
  </si>
  <si>
    <t>การปฏิบัติการสอนในสาขาวิชาเฉพาะ</t>
  </si>
  <si>
    <t>การปฏิบัติงานครูอื่นนอกเหนือจากการสอน</t>
  </si>
  <si>
    <t>นาย</t>
  </si>
  <si>
    <t>เทคโนโลยีการศึกษา</t>
  </si>
  <si>
    <t>การสอนดนตรีไทย</t>
  </si>
  <si>
    <t>ชื่อ สกุล1</t>
  </si>
  <si>
    <t>ชื่อ สกุล2</t>
  </si>
  <si>
    <t>ชื่อ สกุล3</t>
  </si>
  <si>
    <t>ชื่อ สกุล4</t>
  </si>
  <si>
    <t>คำบรรยาย</t>
  </si>
  <si>
    <t xml:space="preserve">นักศึกษา (หลักสูตร 5 ปี) </t>
  </si>
  <si>
    <t>โรงเรียนที่ 2</t>
  </si>
  <si>
    <t>โรงเรียนที่ 3</t>
  </si>
  <si>
    <t>ชื่อ สกุล5</t>
  </si>
  <si>
    <t>ชื่อ สกุล6</t>
  </si>
  <si>
    <t>ชื่อ สกุล7</t>
  </si>
  <si>
    <t>ชื่อ สกุล8</t>
  </si>
  <si>
    <t>ชื่อ สกุล9</t>
  </si>
  <si>
    <t>ชื่อ สกุล10</t>
  </si>
  <si>
    <t>ชื่อ สกุล11</t>
  </si>
  <si>
    <t>ชื่อ สกุล12</t>
  </si>
  <si>
    <t>ชื่อ สกุล13</t>
  </si>
  <si>
    <t>ชื่อ สกุล14</t>
  </si>
  <si>
    <t>ชื่อ สกุล15</t>
  </si>
  <si>
    <t>ชื่อ สกุล16</t>
  </si>
  <si>
    <t>ชื่อ สกุล17</t>
  </si>
  <si>
    <t>ชื่อ สกุล18</t>
  </si>
  <si>
    <t>ชื่อ สกุล19</t>
  </si>
  <si>
    <t>ชื่อ สกุล20</t>
  </si>
  <si>
    <t>ชื่อ สกุล21</t>
  </si>
  <si>
    <t>ชื่อ สกุล22</t>
  </si>
  <si>
    <t>ชื่อ สกุล23</t>
  </si>
  <si>
    <t>ชื่อ สกุล24</t>
  </si>
  <si>
    <t>ชื่อ สกุล25</t>
  </si>
  <si>
    <t>ชื่อ สกุล26</t>
  </si>
  <si>
    <t>ชื่อ สกุล27</t>
  </si>
  <si>
    <t>063-000000001</t>
  </si>
  <si>
    <t>063-000000002</t>
  </si>
  <si>
    <t>063-000000005</t>
  </si>
  <si>
    <t>063-000000006</t>
  </si>
  <si>
    <t>063-000000007</t>
  </si>
  <si>
    <t>063-000000008</t>
  </si>
  <si>
    <t>063-000000009</t>
  </si>
  <si>
    <t>063-000000010</t>
  </si>
  <si>
    <t>063-000000011</t>
  </si>
  <si>
    <t>063-000000012</t>
  </si>
  <si>
    <t>063-000000013</t>
  </si>
  <si>
    <t>063-000000014</t>
  </si>
  <si>
    <t>063-000000015</t>
  </si>
  <si>
    <t>063-000000016</t>
  </si>
  <si>
    <t>063-000000017</t>
  </si>
  <si>
    <t>063-000000018</t>
  </si>
  <si>
    <t>063-000000019</t>
  </si>
  <si>
    <t>063-000000020</t>
  </si>
  <si>
    <t>063-000000021</t>
  </si>
  <si>
    <t>063-000000022</t>
  </si>
  <si>
    <t>063-000000023</t>
  </si>
  <si>
    <t>063-000000024</t>
  </si>
  <si>
    <t>063-000000025</t>
  </si>
  <si>
    <t>063-000000026</t>
  </si>
  <si>
    <t>063-000000027</t>
  </si>
  <si>
    <t>063-000000003</t>
  </si>
  <si>
    <t>063-000000004</t>
  </si>
  <si>
    <t>061-11111111</t>
  </si>
  <si>
    <t>061-11111112</t>
  </si>
  <si>
    <t>061-11111113</t>
  </si>
  <si>
    <t>061-11111114</t>
  </si>
  <si>
    <t>061-11111115</t>
  </si>
  <si>
    <t>061-11111116</t>
  </si>
  <si>
    <t>061-11111117</t>
  </si>
  <si>
    <t>061-11111118</t>
  </si>
  <si>
    <t>061-11111119</t>
  </si>
  <si>
    <t>061-11111120</t>
  </si>
  <si>
    <t>061-11111121</t>
  </si>
  <si>
    <t>061-11111122</t>
  </si>
  <si>
    <t>061-11111123</t>
  </si>
  <si>
    <t>061-11111124</t>
  </si>
  <si>
    <t>061-11111125</t>
  </si>
  <si>
    <t>061-11111126</t>
  </si>
  <si>
    <t>061-11111127</t>
  </si>
  <si>
    <t>061-11111128</t>
  </si>
  <si>
    <t>061-11111129</t>
  </si>
  <si>
    <t>061-11111130</t>
  </si>
  <si>
    <t>061-11111131</t>
  </si>
  <si>
    <t>061-11111132</t>
  </si>
  <si>
    <t>061-11111133</t>
  </si>
  <si>
    <t>061-11111134</t>
  </si>
  <si>
    <t>061-11111135</t>
  </si>
  <si>
    <t>061-11111136</t>
  </si>
  <si>
    <t>061-11111137</t>
  </si>
  <si>
    <t>061-11111138</t>
  </si>
  <si>
    <t>061-11111139</t>
  </si>
  <si>
    <t>061-11111140</t>
  </si>
  <si>
    <t>061-11111141</t>
  </si>
  <si>
    <t>061-11111142</t>
  </si>
  <si>
    <t>061-11111143</t>
  </si>
  <si>
    <t>061-11111144</t>
  </si>
  <si>
    <t>061-11111145</t>
  </si>
  <si>
    <t>061-11111146</t>
  </si>
  <si>
    <t>061-11111147</t>
  </si>
  <si>
    <t>061-11111148</t>
  </si>
  <si>
    <t>061-11111149</t>
  </si>
  <si>
    <t>061-11111150</t>
  </si>
  <si>
    <t>061-11111151</t>
  </si>
  <si>
    <t>061-11111152</t>
  </si>
  <si>
    <t>061-11111153</t>
  </si>
  <si>
    <t>061-11111154</t>
  </si>
  <si>
    <t>061-11111155</t>
  </si>
  <si>
    <t>061-11111156</t>
  </si>
  <si>
    <t>061-11111157</t>
  </si>
  <si>
    <t>061-11111158</t>
  </si>
  <si>
    <t>061-11111159</t>
  </si>
  <si>
    <t>061-11111160</t>
  </si>
  <si>
    <t>061-11111161</t>
  </si>
  <si>
    <t>061-11111162</t>
  </si>
  <si>
    <t>061-11111163</t>
  </si>
  <si>
    <t>061-11111164</t>
  </si>
  <si>
    <t>061-11111165</t>
  </si>
  <si>
    <t>061-11111166</t>
  </si>
  <si>
    <t>061-11111167</t>
  </si>
  <si>
    <t>061-11111168</t>
  </si>
  <si>
    <t>061-11111169</t>
  </si>
  <si>
    <t>061-11111170</t>
  </si>
  <si>
    <t>061-11111171</t>
  </si>
  <si>
    <t>061-11111172</t>
  </si>
  <si>
    <t>061-11111173</t>
  </si>
  <si>
    <t>061-11111174</t>
  </si>
  <si>
    <t>061-11111175</t>
  </si>
  <si>
    <t>061-11111176</t>
  </si>
  <si>
    <t>061-11111177</t>
  </si>
  <si>
    <t>061-11111178</t>
  </si>
  <si>
    <t>061-11111179</t>
  </si>
  <si>
    <t>061-11111180</t>
  </si>
  <si>
    <t>โรงเรียนที่ 4</t>
  </si>
  <si>
    <t>โรงเรียนที่ 5</t>
  </si>
  <si>
    <t>โรงเรียนที่ 6</t>
  </si>
  <si>
    <t>โรงเรียนที่ 7</t>
  </si>
  <si>
    <t>โรงเรียนที่ 8</t>
  </si>
  <si>
    <t>โรงเรียนที่ 9</t>
  </si>
  <si>
    <t>โรงเรียนที่ 10</t>
  </si>
  <si>
    <t>โรงเรียนที่ 11</t>
  </si>
  <si>
    <t>โรงเรียนที่ 12</t>
  </si>
  <si>
    <t>โรงเรียนที่ 13</t>
  </si>
  <si>
    <t>โรงเรียนที่ 14</t>
  </si>
  <si>
    <t>โรงเรียนที่ 15</t>
  </si>
  <si>
    <t>โรงเรียนที่ 16</t>
  </si>
  <si>
    <t>โรงเรียนที่ 17</t>
  </si>
  <si>
    <t>โรงเรียนที่ 18</t>
  </si>
  <si>
    <t>โรงเรียนที่ 19</t>
  </si>
  <si>
    <t>โรงเรียนที่ 20</t>
  </si>
  <si>
    <t>โรงเรียนที่ 21</t>
  </si>
  <si>
    <t>โรงเรียนที่ 22</t>
  </si>
  <si>
    <t>โรงเรียนที่ 23</t>
  </si>
  <si>
    <t>โรงเรียนที่ 24</t>
  </si>
  <si>
    <t>โรงเรียนที่ 25</t>
  </si>
  <si>
    <t>โรงเรียนที่ 26</t>
  </si>
  <si>
    <t>โรงเรียนที่ 27</t>
  </si>
  <si>
    <t>โรงเรียนที่ 28</t>
  </si>
  <si>
    <t>โรงเรียนที่ 29</t>
  </si>
  <si>
    <t>โรงเรียนที่ 30</t>
  </si>
  <si>
    <t>โรงเรียนที่ 31</t>
  </si>
  <si>
    <t>โรงเรียนที่ 32</t>
  </si>
  <si>
    <t>โรงเรียนที่ 33</t>
  </si>
  <si>
    <t>โรงเรียนที่ 34</t>
  </si>
  <si>
    <t>โรงเรียนที่ 35</t>
  </si>
  <si>
    <t>โรงเรียนที่ 36</t>
  </si>
  <si>
    <t>โรงเรียนที่ 37</t>
  </si>
  <si>
    <t>โรงเรียนที่ 38</t>
  </si>
  <si>
    <t>โรงเรียนที่ 39</t>
  </si>
  <si>
    <t>โรงเรียนที่ 40</t>
  </si>
  <si>
    <t>โรงเรียนที่ 41</t>
  </si>
  <si>
    <t>โรงเรียนที่ 42</t>
  </si>
  <si>
    <t>โรงเรียนที่ 43</t>
  </si>
  <si>
    <t>โรงเรียนที่ 44</t>
  </si>
  <si>
    <t>โรงเรียนที่ 45</t>
  </si>
  <si>
    <t>โรงเรียนที่ 46</t>
  </si>
  <si>
    <t>โรงเรียนที่ 47</t>
  </si>
  <si>
    <t>โรงเรียนที่ 48</t>
  </si>
  <si>
    <t>โรงเรียนที่ 49</t>
  </si>
  <si>
    <t>โรงเรียนที่ 50</t>
  </si>
  <si>
    <t>โรงเรียนที่ 51</t>
  </si>
  <si>
    <t>โรงเรียนที่ 52</t>
  </si>
  <si>
    <t>โรงเรียนที่ 53</t>
  </si>
  <si>
    <t>โรงเรียนที่ 54</t>
  </si>
  <si>
    <t>ID</t>
  </si>
  <si>
    <t>NO.</t>
  </si>
  <si>
    <t>ชื่อ สกุลAAA1</t>
  </si>
  <si>
    <t>ชื่อ สกุลAAA2</t>
  </si>
  <si>
    <t>ชื่อ สกุลAAA3</t>
  </si>
  <si>
    <t>ชื่อ สกุลAAA4</t>
  </si>
  <si>
    <t>ชื่อ สกุลAAA5</t>
  </si>
  <si>
    <t>ชื่อ สกุลAAA6</t>
  </si>
  <si>
    <t>ชื่อ สกุลAAA7</t>
  </si>
  <si>
    <t>ชื่อ สกุลAAA8</t>
  </si>
  <si>
    <t>ชื่อ สกุลAAA9</t>
  </si>
  <si>
    <t>ชื่อ สกุลAAA10</t>
  </si>
  <si>
    <t>ชื่อ สกุลAAA11</t>
  </si>
  <si>
    <t>ชื่อ สกุลAAA12</t>
  </si>
  <si>
    <t>ชื่อ สกุลAAA13</t>
  </si>
  <si>
    <t>ชื่อ สกุลAAA14</t>
  </si>
  <si>
    <t>ชื่อ สกุลAAA15</t>
  </si>
  <si>
    <t>ชื่อ สกุลAAA16</t>
  </si>
  <si>
    <t>ชื่อ สกุลAAA17</t>
  </si>
  <si>
    <t>ชื่อ สกุลAAA18</t>
  </si>
  <si>
    <t>ชื่อ สกุลAAA19</t>
  </si>
  <si>
    <t>ชื่อ สกุลAAA20</t>
  </si>
  <si>
    <t>ชื่อ สกุลAAA21</t>
  </si>
  <si>
    <t>ชื่อ สกุลAAA22</t>
  </si>
  <si>
    <t>ชื่อ สกุลAAA23</t>
  </si>
  <si>
    <t>ชื่อ สกุลAAA24</t>
  </si>
  <si>
    <t>ชื่อ สกุลAAA25</t>
  </si>
  <si>
    <t>ชื่อ สกุลAAA26</t>
  </si>
  <si>
    <t>ชื่อ สกุลAAA27</t>
  </si>
  <si>
    <t>ชื่อ สกุลAAA28</t>
  </si>
  <si>
    <t>ชื่อ สกุลAAA29</t>
  </si>
  <si>
    <t>ชื่อ สกุลAAA30</t>
  </si>
  <si>
    <t>ชื่อ สกุลAAA31</t>
  </si>
  <si>
    <t>ชื่อ สกุลAAA32</t>
  </si>
  <si>
    <t>ชื่อ สกุลAAA33</t>
  </si>
  <si>
    <t>ชื่อ สกุลAAA34</t>
  </si>
  <si>
    <t>ชื่อ สกุลAAA35</t>
  </si>
  <si>
    <t>ชื่อ สกุลAAA36</t>
  </si>
  <si>
    <t>ชื่อ สกุลAAA37</t>
  </si>
  <si>
    <t>ชื่อ สกุลAAA38</t>
  </si>
  <si>
    <t>ชื่อ สกุลAAA39</t>
  </si>
  <si>
    <t>ชื่อ สกุลAAA40</t>
  </si>
  <si>
    <t>ชื่อ สกุลAAA41</t>
  </si>
  <si>
    <t>ชื่อ สกุลAAA42</t>
  </si>
  <si>
    <t>ชื่อ สกุลAAA43</t>
  </si>
  <si>
    <t>ชื่อ สกุลAAA44</t>
  </si>
  <si>
    <t>ชื่อ สกุลAAA45</t>
  </si>
  <si>
    <t>ชื่อ สกุลAAA46</t>
  </si>
  <si>
    <t>ชื่อ สกุลAAA47</t>
  </si>
  <si>
    <t>ชื่อ สกุลAAA48</t>
  </si>
  <si>
    <t>ชื่อ สกุลAAA49</t>
  </si>
  <si>
    <t>ชื่อ สกุลAAA50</t>
  </si>
  <si>
    <t>ชื่อ สกุลAAA51</t>
  </si>
  <si>
    <t>ชื่อ สกุลAAA52</t>
  </si>
  <si>
    <t>ชื่อ สกุลAAA53</t>
  </si>
  <si>
    <t>ชื่อ สกุลAAA54</t>
  </si>
  <si>
    <t>ชื่อ สกุลAAA55</t>
  </si>
  <si>
    <t>ชื่อ สกุลAAA56</t>
  </si>
  <si>
    <t>ชื่อ สกุลAAA57</t>
  </si>
  <si>
    <t>ชื่อ สกุลAAA58</t>
  </si>
  <si>
    <t>ชื่อ สกุลAAA59</t>
  </si>
  <si>
    <t>ชื่อ สกุลAAA60</t>
  </si>
  <si>
    <t>ชื่อ สกุลAAA61</t>
  </si>
  <si>
    <t>ชื่อ สกุลAAA62</t>
  </si>
  <si>
    <t>ชื่อ สกุลAAA63</t>
  </si>
  <si>
    <t>ชื่อ สกุลAAA64</t>
  </si>
  <si>
    <t>ชื่อ สกุลAAA65</t>
  </si>
  <si>
    <t>ชื่อ สกุลAAA66</t>
  </si>
  <si>
    <t>ชื่อ สกุลAAA67</t>
  </si>
  <si>
    <t>ชื่อ สกุลAAA68</t>
  </si>
  <si>
    <t>ชื่อ สกุลAAA69</t>
  </si>
  <si>
    <t>ชื่อ สกุลAAA70</t>
  </si>
  <si>
    <t>ชื่อ สกุลBBB71</t>
  </si>
  <si>
    <t>ชื่อ สกุลBBB72</t>
  </si>
  <si>
    <t>ชื่อ สกุลBBB73</t>
  </si>
  <si>
    <t>ชื่อ สกุลBBB74</t>
  </si>
  <si>
    <t>ชื่อ สกุลBBB75</t>
  </si>
  <si>
    <t>ชื่อ สกุลBBB76</t>
  </si>
  <si>
    <t>ชื่อ สกุลBBB77</t>
  </si>
  <si>
    <t>ชื่อ สกุลBBB78</t>
  </si>
  <si>
    <t>ชื่อ สกุลBBB79</t>
  </si>
  <si>
    <t>ชื่อ สกุลBBB80</t>
  </si>
  <si>
    <t>ชื่อ สกุลBBB81</t>
  </si>
  <si>
    <t>ชื่อ สกุลBBB82</t>
  </si>
  <si>
    <t>ชื่อ สกุลBBB83</t>
  </si>
  <si>
    <t>ชื่อ สกุลBBB84</t>
  </si>
  <si>
    <t>ชื่อ สกุลBBB85</t>
  </si>
  <si>
    <t>ชื่อ สกุลBBB86</t>
  </si>
  <si>
    <t>ชื่อ สกุลBBB87</t>
  </si>
  <si>
    <t>ชื่อ สกุลBBB88</t>
  </si>
  <si>
    <t>ชื่อ สกุลBBB89</t>
  </si>
  <si>
    <t>ชื่อ สกุลBBB90</t>
  </si>
  <si>
    <t>ชื่อ สกุลBBB91</t>
  </si>
  <si>
    <t>ชื่อ สกุลBBB92</t>
  </si>
  <si>
    <t>ชื่อ สกุลBBB93</t>
  </si>
  <si>
    <t>ชื่อ สกุลBBB94</t>
  </si>
  <si>
    <t>ชื่อ สกุลBBB95</t>
  </si>
  <si>
    <t>ชื่อ สกุลBBB96</t>
  </si>
  <si>
    <t>ชื่อ สกุลBBB97</t>
  </si>
  <si>
    <t>ชื่อ สกุลBBB98</t>
  </si>
  <si>
    <t>ชื่อ สกุลBBB99</t>
  </si>
  <si>
    <t>ชื่อ สกุลBBB100</t>
  </si>
  <si>
    <t>ชื่อ สกุลBBB101</t>
  </si>
  <si>
    <t>ชื่อ สกุลBBB102</t>
  </si>
  <si>
    <t>ชื่อ สกุลBBB103</t>
  </si>
  <si>
    <t>ชื่อ สกุลBBB104</t>
  </si>
  <si>
    <t>ชื่อ สกุลBBB105</t>
  </si>
  <si>
    <t>ชื่อ สกุลBBB106</t>
  </si>
  <si>
    <t>ชื่อ สกุลBBB107</t>
  </si>
  <si>
    <t>ชื่อ สกุลBBB108</t>
  </si>
  <si>
    <t>ชื่อ สกุลBBB109</t>
  </si>
  <si>
    <t>ชื่อ สกุลBBB110</t>
  </si>
  <si>
    <t>ชื่อ สกุลBBB111</t>
  </si>
  <si>
    <t>ชื่อ สกุลBBB112</t>
  </si>
  <si>
    <t>ชื่อ สกุลBBB113</t>
  </si>
  <si>
    <t>ชื่อ สกุลBBB114</t>
  </si>
  <si>
    <t>ชื่อ สกุลBBB115</t>
  </si>
  <si>
    <t>ชื่อ สกุลBBB116</t>
  </si>
  <si>
    <t>ชื่อ สกุลBBB117</t>
  </si>
  <si>
    <t>ชื่อ สกุลBBB118</t>
  </si>
  <si>
    <t>ชื่อ สกุลBBB119</t>
  </si>
  <si>
    <t>088-22222201</t>
  </si>
  <si>
    <t>088-22222202</t>
  </si>
  <si>
    <t>088-22222203</t>
  </si>
  <si>
    <t>088-22222204</t>
  </si>
  <si>
    <t>088-22222205</t>
  </si>
  <si>
    <t>088-22222206</t>
  </si>
  <si>
    <t>088-22222207</t>
  </si>
  <si>
    <t>088-22222208</t>
  </si>
  <si>
    <t>088-22222209</t>
  </si>
  <si>
    <t>088-22222210</t>
  </si>
  <si>
    <t>088-22222211</t>
  </si>
  <si>
    <t>088-22222212</t>
  </si>
  <si>
    <t>088-22222213</t>
  </si>
  <si>
    <t>088-22222214</t>
  </si>
  <si>
    <t>088-22222215</t>
  </si>
  <si>
    <t>088-22222216</t>
  </si>
  <si>
    <t>088-22222217</t>
  </si>
  <si>
    <t>088-22222218</t>
  </si>
  <si>
    <t>088-22222219</t>
  </si>
  <si>
    <t>088-22222220</t>
  </si>
  <si>
    <t>088-22222221</t>
  </si>
  <si>
    <t>088-22222222</t>
  </si>
  <si>
    <t>088-22222223</t>
  </si>
  <si>
    <t>088-22222224</t>
  </si>
  <si>
    <t>088-22222225</t>
  </si>
  <si>
    <t>088-22222226</t>
  </si>
  <si>
    <t>088-22222227</t>
  </si>
  <si>
    <t>088-22222228</t>
  </si>
  <si>
    <t>088-22222229</t>
  </si>
  <si>
    <t>088-22222230</t>
  </si>
  <si>
    <t>088-22222231</t>
  </si>
  <si>
    <t>088-22222232</t>
  </si>
  <si>
    <t>088-22222233</t>
  </si>
  <si>
    <t>088-22222234</t>
  </si>
  <si>
    <t>088-22222235</t>
  </si>
  <si>
    <t>088-22222236</t>
  </si>
  <si>
    <t>088-22222237</t>
  </si>
  <si>
    <t>088-22222238</t>
  </si>
  <si>
    <t>088-22222239</t>
  </si>
  <si>
    <t>088-22222240</t>
  </si>
  <si>
    <t>088-22222241</t>
  </si>
  <si>
    <t>088-22222242</t>
  </si>
  <si>
    <t>088-22222243</t>
  </si>
  <si>
    <t>088-22222244</t>
  </si>
  <si>
    <t>088-22222245</t>
  </si>
  <si>
    <t>088-22222246</t>
  </si>
  <si>
    <t>088-22222247</t>
  </si>
  <si>
    <t>088-22222248</t>
  </si>
  <si>
    <t>088-22222249</t>
  </si>
  <si>
    <t>List</t>
  </si>
  <si>
    <t>ผลรวมทั้งหมด</t>
  </si>
  <si>
    <t>ลำดับall</t>
  </si>
  <si>
    <t>เปลี่ยนเลขที่ E1   แล้วบันทึก</t>
  </si>
  <si>
    <t>โรงเรียนที่ 1</t>
  </si>
  <si>
    <t>เลขที่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</si>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</sst>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2"/>
      <color theme="1"/>
      <name val="Arial Unicode MS"/>
      <family val="2"/>
    </font>
    <font>
      <sz val="8"/>
      <name val="Calibri"/>
      <family val="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u/>
      <sz val="14"/>
      <color theme="1"/>
      <name val="Angsana New"/>
      <family val="1"/>
    </font>
    <font>
      <u/>
      <sz val="14"/>
      <color theme="1"/>
      <name val="Angsana New"/>
      <family val="1"/>
    </font>
    <font>
      <sz val="11"/>
      <color rgb="FF006100"/>
      <name val="Calibri"/>
      <family val="2"/>
      <charset val="222"/>
      <scheme val="minor"/>
    </font>
    <font>
      <sz val="18"/>
      <color theme="1"/>
      <name val="Angsana New"/>
      <family val="1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3" borderId="0" applyNumberFormat="0" applyBorder="0" applyAlignment="0" applyProtection="0"/>
  </cellStyleXfs>
  <cellXfs count="3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quotePrefix="1"/>
    <xf numFmtId="0" fontId="1" fillId="0" borderId="4" xfId="0" applyFont="1" applyBorder="1"/>
    <xf numFmtId="0" fontId="0" fillId="0" borderId="0" xfId="0" applyBorder="1"/>
    <xf numFmtId="0" fontId="1" fillId="2" borderId="1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0" fillId="0" borderId="0" xfId="0" pivotButton="1"/>
    <xf numFmtId="0" fontId="7" fillId="3" borderId="7" xfId="1" applyBorder="1" applyAlignment="1">
      <alignment horizontal="center" vertical="center"/>
    </xf>
    <xf numFmtId="0" fontId="7" fillId="3" borderId="0" xfId="1" applyAlignment="1">
      <alignment vertical="center"/>
    </xf>
    <xf numFmtId="0" fontId="7" fillId="3" borderId="1" xfId="1" applyBorder="1" applyAlignment="1">
      <alignment horizontal="center" vertical="center"/>
    </xf>
    <xf numFmtId="0" fontId="7" fillId="3" borderId="4" xfId="1" applyBorder="1" applyAlignment="1">
      <alignment horizontal="center" vertical="center"/>
    </xf>
    <xf numFmtId="0" fontId="1" fillId="2" borderId="6" xfId="0" applyFont="1" applyFill="1" applyBorder="1"/>
    <xf numFmtId="0" fontId="8" fillId="4" borderId="0" xfId="0" applyFont="1" applyFill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3" xfId="0" applyFont="1" applyBorder="1" applyAlignment="1"/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0" fontId="7" fillId="3" borderId="10" xfId="1" applyBorder="1" applyAlignment="1">
      <alignment horizontal="center"/>
    </xf>
    <xf numFmtId="0" fontId="7" fillId="3" borderId="5" xfId="1" applyBorder="1" applyAlignment="1">
      <alignment horizontal="center"/>
    </xf>
    <xf numFmtId="0" fontId="7" fillId="3" borderId="11" xfId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9" xfId="0" applyFont="1" applyFill="1" applyBorder="1"/>
    <xf numFmtId="0" fontId="3" fillId="0" borderId="1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13" xfId="0" applyFont="1" applyFill="1" applyBorder="1"/>
    <xf numFmtId="0" fontId="3" fillId="0" borderId="0" xfId="0" applyFont="1" applyAlignment="1">
      <alignment horizontal="right"/>
    </xf>
    <xf numFmtId="0" fontId="0" fillId="0" borderId="3" xfId="0" applyFont="1" applyBorder="1" applyAlignment="1">
      <alignment horizontal="center"/>
    </xf>
    <xf numFmtId="0" fontId="4" fillId="5" borderId="0" xfId="0" applyFont="1" applyFill="1" applyAlignment="1">
      <alignment horizontal="center"/>
    </xf>
  </cellXfs>
  <cellStyles count="2">
    <cellStyle name="ดี" xfId="1" builtinId="26"/>
    <cellStyle name="ปกติ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hair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family val="1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3</xdr:row>
          <xdr:rowOff>200025</xdr:rowOff>
        </xdr:from>
        <xdr:to>
          <xdr:col>13</xdr:col>
          <xdr:colOff>457200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บันทึก PDF    Printrang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6</xdr:row>
          <xdr:rowOff>219075</xdr:rowOff>
        </xdr:from>
        <xdr:to>
          <xdr:col>13</xdr:col>
          <xdr:colOff>476250</xdr:colOff>
          <xdr:row>10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บันทึก PDF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SetPrintAreaBeforePrint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OMAS-611" refreshedDate="44690.316836458333" createdVersion="7" refreshedVersion="7" minRefreshableVersion="3" recordCount="146" xr:uid="{9689C957-C5F7-4DA4-B73E-91CE4238DC88}">
  <cacheSource type="worksheet">
    <worksheetSource name="Table1"/>
  </cacheSource>
  <cacheFields count="9">
    <cacheField name="List" numFmtId="0">
      <sharedItems/>
    </cacheField>
    <cacheField name="ID" numFmtId="0">
      <sharedItems containsSemiMixedTypes="0" containsString="0" containsNumber="1" containsInteger="1" minValue="1" maxValue="4"/>
    </cacheField>
    <cacheField name="NO." numFmtId="0">
      <sharedItems containsSemiMixedTypes="0" containsString="0" containsNumber="1" containsInteger="1" minValue="1" maxValue="70" count="7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</sharedItems>
    </cacheField>
    <cacheField name="เลขประจำตัวนิสิต" numFmtId="0">
      <sharedItems containsSemiMixedTypes="0" containsString="0" containsNumber="1" containsInteger="1" minValue="6100001" maxValue="7700049" count="146">
        <n v="6100001"/>
        <n v="6100002"/>
        <n v="6100003"/>
        <n v="6100004"/>
        <n v="6100005"/>
        <n v="6100006"/>
        <n v="6100007"/>
        <n v="6100008"/>
        <n v="6100009"/>
        <n v="6100010"/>
        <n v="6100011"/>
        <n v="6100012"/>
        <n v="6100013"/>
        <n v="6100014"/>
        <n v="6100015"/>
        <n v="6100016"/>
        <n v="6100017"/>
        <n v="6100018"/>
        <n v="6100019"/>
        <n v="6100020"/>
        <n v="6100021"/>
        <n v="6100022"/>
        <n v="6100023"/>
        <n v="6100024"/>
        <n v="6100025"/>
        <n v="6100026"/>
        <n v="6100027"/>
        <n v="6300001"/>
        <n v="6300002"/>
        <n v="6300003"/>
        <n v="6300004"/>
        <n v="6300005"/>
        <n v="6300006"/>
        <n v="6300007"/>
        <n v="6300008"/>
        <n v="6300009"/>
        <n v="6300010"/>
        <n v="6300011"/>
        <n v="6300012"/>
        <n v="6300013"/>
        <n v="6300014"/>
        <n v="6300015"/>
        <n v="6300016"/>
        <n v="6300017"/>
        <n v="6300018"/>
        <n v="6300019"/>
        <n v="6300020"/>
        <n v="6300021"/>
        <n v="6300022"/>
        <n v="6300023"/>
        <n v="6300024"/>
        <n v="6300025"/>
        <n v="6300026"/>
        <n v="6300027"/>
        <n v="6300028"/>
        <n v="6300029"/>
        <n v="6300030"/>
        <n v="6300031"/>
        <n v="6300032"/>
        <n v="6300033"/>
        <n v="6300034"/>
        <n v="6300035"/>
        <n v="6300036"/>
        <n v="6300037"/>
        <n v="6300038"/>
        <n v="6300039"/>
        <n v="6300040"/>
        <n v="6300041"/>
        <n v="6300042"/>
        <n v="6300043"/>
        <n v="6300044"/>
        <n v="6300045"/>
        <n v="6300046"/>
        <n v="6300047"/>
        <n v="6300048"/>
        <n v="6300049"/>
        <n v="6300050"/>
        <n v="6300051"/>
        <n v="6300052"/>
        <n v="6300053"/>
        <n v="6300054"/>
        <n v="6300055"/>
        <n v="6300056"/>
        <n v="6300057"/>
        <n v="6300058"/>
        <n v="6300059"/>
        <n v="6300060"/>
        <n v="6300061"/>
        <n v="6300062"/>
        <n v="6300063"/>
        <n v="6300064"/>
        <n v="6300065"/>
        <n v="6300066"/>
        <n v="6300067"/>
        <n v="6300068"/>
        <n v="6300069"/>
        <n v="6300070"/>
        <n v="7700001"/>
        <n v="7700002"/>
        <n v="7700003"/>
        <n v="7700004"/>
        <n v="7700005"/>
        <n v="7700006"/>
        <n v="7700007"/>
        <n v="7700008"/>
        <n v="7700009"/>
        <n v="7700010"/>
        <n v="7700011"/>
        <n v="7700012"/>
        <n v="7700013"/>
        <n v="7700014"/>
        <n v="7700015"/>
        <n v="7700016"/>
        <n v="7700017"/>
        <n v="7700018"/>
        <n v="7700019"/>
        <n v="7700020"/>
        <n v="7700021"/>
        <n v="7700022"/>
        <n v="7700023"/>
        <n v="7700024"/>
        <n v="7700025"/>
        <n v="7700026"/>
        <n v="7700027"/>
        <n v="7700028"/>
        <n v="7700029"/>
        <n v="7700030"/>
        <n v="7700031"/>
        <n v="7700032"/>
        <n v="7700033"/>
        <n v="7700034"/>
        <n v="7700035"/>
        <n v="7700036"/>
        <n v="7700037"/>
        <n v="7700038"/>
        <n v="7700039"/>
        <n v="7700040"/>
        <n v="7700041"/>
        <n v="7700042"/>
        <n v="7700043"/>
        <n v="7700044"/>
        <n v="7700045"/>
        <n v="7700046"/>
        <n v="7700047"/>
        <n v="7700048"/>
        <n v="7700049"/>
      </sharedItems>
    </cacheField>
    <cacheField name="คำนำหน้า" numFmtId="0">
      <sharedItems count="2">
        <s v="นาย"/>
        <s v="น.ส."/>
      </sharedItems>
    </cacheField>
    <cacheField name="ชื่อ-นามสกุล" numFmtId="0">
      <sharedItems count="146">
        <s v="ชื่อ สกุล1"/>
        <s v="ชื่อ สกุล2"/>
        <s v="ชื่อ สกุล3"/>
        <s v="ชื่อ สกุล4"/>
        <s v="ชื่อ สกุล5"/>
        <s v="ชื่อ สกุล6"/>
        <s v="ชื่อ สกุล7"/>
        <s v="ชื่อ สกุล8"/>
        <s v="ชื่อ สกุล9"/>
        <s v="ชื่อ สกุล10"/>
        <s v="ชื่อ สกุล11"/>
        <s v="ชื่อ สกุล12"/>
        <s v="ชื่อ สกุล13"/>
        <s v="ชื่อ สกุล14"/>
        <s v="ชื่อ สกุล15"/>
        <s v="ชื่อ สกุล16"/>
        <s v="ชื่อ สกุล17"/>
        <s v="ชื่อ สกุล18"/>
        <s v="ชื่อ สกุล19"/>
        <s v="ชื่อ สกุล20"/>
        <s v="ชื่อ สกุล21"/>
        <s v="ชื่อ สกุล22"/>
        <s v="ชื่อ สกุล23"/>
        <s v="ชื่อ สกุล24"/>
        <s v="ชื่อ สกุล25"/>
        <s v="ชื่อ สกุล26"/>
        <s v="ชื่อ สกุล27"/>
        <s v="ชื่อ สกุลAAA1"/>
        <s v="ชื่อ สกุลAAA2"/>
        <s v="ชื่อ สกุลAAA3"/>
        <s v="ชื่อ สกุลAAA4"/>
        <s v="ชื่อ สกุลAAA5"/>
        <s v="ชื่อ สกุลAAA6"/>
        <s v="ชื่อ สกุลAAA7"/>
        <s v="ชื่อ สกุลAAA8"/>
        <s v="ชื่อ สกุลAAA9"/>
        <s v="ชื่อ สกุลAAA10"/>
        <s v="ชื่อ สกุลAAA11"/>
        <s v="ชื่อ สกุลAAA12"/>
        <s v="ชื่อ สกุลAAA13"/>
        <s v="ชื่อ สกุลAAA14"/>
        <s v="ชื่อ สกุลAAA15"/>
        <s v="ชื่อ สกุลAAA16"/>
        <s v="ชื่อ สกุลAAA17"/>
        <s v="ชื่อ สกุลAAA18"/>
        <s v="ชื่อ สกุลAAA19"/>
        <s v="ชื่อ สกุลAAA20"/>
        <s v="ชื่อ สกุลAAA21"/>
        <s v="ชื่อ สกุลAAA22"/>
        <s v="ชื่อ สกุลAAA23"/>
        <s v="ชื่อ สกุลAAA24"/>
        <s v="ชื่อ สกุลAAA25"/>
        <s v="ชื่อ สกุลAAA26"/>
        <s v="ชื่อ สกุลAAA27"/>
        <s v="ชื่อ สกุลAAA28"/>
        <s v="ชื่อ สกุลAAA29"/>
        <s v="ชื่อ สกุลAAA30"/>
        <s v="ชื่อ สกุลAAA31"/>
        <s v="ชื่อ สกุลAAA32"/>
        <s v="ชื่อ สกุลAAA33"/>
        <s v="ชื่อ สกุลAAA34"/>
        <s v="ชื่อ สกุลAAA35"/>
        <s v="ชื่อ สกุลAAA36"/>
        <s v="ชื่อ สกุลAAA37"/>
        <s v="ชื่อ สกุลAAA38"/>
        <s v="ชื่อ สกุลAAA39"/>
        <s v="ชื่อ สกุลAAA40"/>
        <s v="ชื่อ สกุลAAA41"/>
        <s v="ชื่อ สกุลAAA42"/>
        <s v="ชื่อ สกุลAAA43"/>
        <s v="ชื่อ สกุลAAA44"/>
        <s v="ชื่อ สกุลAAA45"/>
        <s v="ชื่อ สกุลAAA46"/>
        <s v="ชื่อ สกุลAAA47"/>
        <s v="ชื่อ สกุลAAA48"/>
        <s v="ชื่อ สกุลAAA49"/>
        <s v="ชื่อ สกุลAAA50"/>
        <s v="ชื่อ สกุลAAA51"/>
        <s v="ชื่อ สกุลAAA52"/>
        <s v="ชื่อ สกุลAAA53"/>
        <s v="ชื่อ สกุลAAA54"/>
        <s v="ชื่อ สกุลAAA55"/>
        <s v="ชื่อ สกุลAAA56"/>
        <s v="ชื่อ สกุลAAA57"/>
        <s v="ชื่อ สกุลAAA58"/>
        <s v="ชื่อ สกุลAAA59"/>
        <s v="ชื่อ สกุลAAA60"/>
        <s v="ชื่อ สกุลAAA61"/>
        <s v="ชื่อ สกุลAAA62"/>
        <s v="ชื่อ สกุลAAA63"/>
        <s v="ชื่อ สกุลAAA64"/>
        <s v="ชื่อ สกุลAAA65"/>
        <s v="ชื่อ สกุลAAA66"/>
        <s v="ชื่อ สกุลAAA67"/>
        <s v="ชื่อ สกุลAAA68"/>
        <s v="ชื่อ สกุลAAA69"/>
        <s v="ชื่อ สกุลAAA70"/>
        <s v="ชื่อ สกุลBBB71"/>
        <s v="ชื่อ สกุลBBB72"/>
        <s v="ชื่อ สกุลBBB73"/>
        <s v="ชื่อ สกุลBBB74"/>
        <s v="ชื่อ สกุลBBB75"/>
        <s v="ชื่อ สกุลBBB76"/>
        <s v="ชื่อ สกุลBBB77"/>
        <s v="ชื่อ สกุลBBB78"/>
        <s v="ชื่อ สกุลBBB79"/>
        <s v="ชื่อ สกุลBBB80"/>
        <s v="ชื่อ สกุลBBB81"/>
        <s v="ชื่อ สกุลBBB82"/>
        <s v="ชื่อ สกุลBBB83"/>
        <s v="ชื่อ สกุลBBB84"/>
        <s v="ชื่อ สกุลBBB85"/>
        <s v="ชื่อ สกุลBBB86"/>
        <s v="ชื่อ สกุลBBB87"/>
        <s v="ชื่อ สกุลBBB88"/>
        <s v="ชื่อ สกุลBBB89"/>
        <s v="ชื่อ สกุลBBB90"/>
        <s v="ชื่อ สกุลBBB91"/>
        <s v="ชื่อ สกุลBBB92"/>
        <s v="ชื่อ สกุลBBB93"/>
        <s v="ชื่อ สกุลBBB94"/>
        <s v="ชื่อ สกุลBBB95"/>
        <s v="ชื่อ สกุลBBB96"/>
        <s v="ชื่อ สกุลBBB97"/>
        <s v="ชื่อ สกุลBBB98"/>
        <s v="ชื่อ สกุลBBB99"/>
        <s v="ชื่อ สกุลBBB100"/>
        <s v="ชื่อ สกุลBBB101"/>
        <s v="ชื่อ สกุลBBB102"/>
        <s v="ชื่อ สกุลBBB103"/>
        <s v="ชื่อ สกุลBBB104"/>
        <s v="ชื่อ สกุลBBB105"/>
        <s v="ชื่อ สกุลBBB106"/>
        <s v="ชื่อ สกุลBBB107"/>
        <s v="ชื่อ สกุลBBB108"/>
        <s v="ชื่อ สกุลBBB109"/>
        <s v="ชื่อ สกุลBBB110"/>
        <s v="ชื่อ สกุลBBB111"/>
        <s v="ชื่อ สกุลBBB112"/>
        <s v="ชื่อ สกุลBBB113"/>
        <s v="ชื่อ สกุลBBB114"/>
        <s v="ชื่อ สกุลBBB115"/>
        <s v="ชื่อ สกุลBBB116"/>
        <s v="ชื่อ สกุลBBB117"/>
        <s v="ชื่อ สกุลBBB118"/>
        <s v="ชื่อ สกุลBBB119"/>
      </sharedItems>
    </cacheField>
    <cacheField name="หมายเลขโทรศัพท์" numFmtId="0">
      <sharedItems count="146">
        <s v="063-000000001"/>
        <s v="063-000000002"/>
        <s v="063-000000003"/>
        <s v="063-000000004"/>
        <s v="063-000000005"/>
        <s v="063-000000006"/>
        <s v="063-000000007"/>
        <s v="063-000000008"/>
        <s v="063-000000009"/>
        <s v="063-000000010"/>
        <s v="063-000000011"/>
        <s v="063-000000012"/>
        <s v="063-000000013"/>
        <s v="063-000000014"/>
        <s v="063-000000015"/>
        <s v="063-000000016"/>
        <s v="063-000000017"/>
        <s v="063-000000018"/>
        <s v="063-000000019"/>
        <s v="063-000000020"/>
        <s v="063-000000021"/>
        <s v="063-000000022"/>
        <s v="063-000000023"/>
        <s v="063-000000024"/>
        <s v="063-000000025"/>
        <s v="063-000000026"/>
        <s v="063-000000027"/>
        <s v="061-11111111"/>
        <s v="061-11111112"/>
        <s v="061-11111113"/>
        <s v="061-11111114"/>
        <s v="061-11111115"/>
        <s v="061-11111116"/>
        <s v="061-11111117"/>
        <s v="061-11111118"/>
        <s v="061-11111119"/>
        <s v="061-11111120"/>
        <s v="061-11111121"/>
        <s v="061-11111122"/>
        <s v="061-11111123"/>
        <s v="061-11111124"/>
        <s v="061-11111125"/>
        <s v="061-11111126"/>
        <s v="061-11111127"/>
        <s v="061-11111128"/>
        <s v="061-11111129"/>
        <s v="061-11111130"/>
        <s v="061-11111131"/>
        <s v="061-11111132"/>
        <s v="061-11111133"/>
        <s v="061-11111134"/>
        <s v="061-11111135"/>
        <s v="061-11111136"/>
        <s v="061-11111137"/>
        <s v="061-11111138"/>
        <s v="061-11111139"/>
        <s v="061-11111140"/>
        <s v="061-11111141"/>
        <s v="061-11111142"/>
        <s v="061-11111143"/>
        <s v="061-11111144"/>
        <s v="061-11111145"/>
        <s v="061-11111146"/>
        <s v="061-11111147"/>
        <s v="061-11111148"/>
        <s v="061-11111149"/>
        <s v="061-11111150"/>
        <s v="061-11111151"/>
        <s v="061-11111152"/>
        <s v="061-11111153"/>
        <s v="061-11111154"/>
        <s v="061-11111155"/>
        <s v="061-11111156"/>
        <s v="061-11111157"/>
        <s v="061-11111158"/>
        <s v="061-11111159"/>
        <s v="061-11111160"/>
        <s v="061-11111161"/>
        <s v="061-11111162"/>
        <s v="061-11111163"/>
        <s v="061-11111164"/>
        <s v="061-11111165"/>
        <s v="061-11111166"/>
        <s v="061-11111167"/>
        <s v="061-11111168"/>
        <s v="061-11111169"/>
        <s v="061-11111170"/>
        <s v="061-11111171"/>
        <s v="061-11111172"/>
        <s v="061-11111173"/>
        <s v="061-11111174"/>
        <s v="061-11111175"/>
        <s v="061-11111176"/>
        <s v="061-11111177"/>
        <s v="061-11111178"/>
        <s v="061-11111179"/>
        <s v="061-11111180"/>
        <s v="088-22222201"/>
        <s v="088-22222202"/>
        <s v="088-22222203"/>
        <s v="088-22222204"/>
        <s v="088-22222205"/>
        <s v="088-22222206"/>
        <s v="088-22222207"/>
        <s v="088-22222208"/>
        <s v="088-22222209"/>
        <s v="088-22222210"/>
        <s v="088-22222211"/>
        <s v="088-22222212"/>
        <s v="088-22222213"/>
        <s v="088-22222214"/>
        <s v="088-22222215"/>
        <s v="088-22222216"/>
        <s v="088-22222217"/>
        <s v="088-22222218"/>
        <s v="088-22222219"/>
        <s v="088-22222220"/>
        <s v="088-22222221"/>
        <s v="088-22222222"/>
        <s v="088-22222223"/>
        <s v="088-22222224"/>
        <s v="088-22222225"/>
        <s v="088-22222226"/>
        <s v="088-22222227"/>
        <s v="088-22222228"/>
        <s v="088-22222229"/>
        <s v="088-22222230"/>
        <s v="088-22222231"/>
        <s v="088-22222232"/>
        <s v="088-22222233"/>
        <s v="088-22222234"/>
        <s v="088-22222235"/>
        <s v="088-22222236"/>
        <s v="088-22222237"/>
        <s v="088-22222238"/>
        <s v="088-22222239"/>
        <s v="088-22222240"/>
        <s v="088-22222241"/>
        <s v="088-22222242"/>
        <s v="088-22222243"/>
        <s v="088-22222244"/>
        <s v="088-22222245"/>
        <s v="088-22222246"/>
        <s v="088-22222247"/>
        <s v="088-22222248"/>
        <s v="088-22222249"/>
      </sharedItems>
    </cacheField>
    <cacheField name="วิชาเอก" numFmtId="0">
      <sharedItems count="2">
        <s v="เทคโนโลยีการศึกษา"/>
        <s v="การสอนดนตรีไทย"/>
      </sharedItems>
    </cacheField>
    <cacheField name="โรงเรียน ภาคต้น" numFmtId="0">
      <sharedItems count="3">
        <s v="กรุงเทพคริสเตียนวิทยาลัย"/>
        <s v="โรงเรียนที่ 3"/>
        <s v="โรงเรียนที่ 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">
  <r>
    <s v="1|1"/>
    <n v="1"/>
    <x v="0"/>
    <x v="0"/>
    <x v="0"/>
    <x v="0"/>
    <x v="0"/>
    <x v="0"/>
    <x v="0"/>
  </r>
  <r>
    <s v="1|2"/>
    <n v="1"/>
    <x v="1"/>
    <x v="1"/>
    <x v="0"/>
    <x v="1"/>
    <x v="1"/>
    <x v="0"/>
    <x v="0"/>
  </r>
  <r>
    <s v="1|3"/>
    <n v="1"/>
    <x v="2"/>
    <x v="2"/>
    <x v="0"/>
    <x v="2"/>
    <x v="2"/>
    <x v="0"/>
    <x v="0"/>
  </r>
  <r>
    <s v="1|4"/>
    <n v="1"/>
    <x v="3"/>
    <x v="3"/>
    <x v="1"/>
    <x v="3"/>
    <x v="3"/>
    <x v="1"/>
    <x v="0"/>
  </r>
  <r>
    <s v="1|5"/>
    <n v="1"/>
    <x v="4"/>
    <x v="4"/>
    <x v="0"/>
    <x v="4"/>
    <x v="4"/>
    <x v="0"/>
    <x v="0"/>
  </r>
  <r>
    <s v="1|6"/>
    <n v="1"/>
    <x v="5"/>
    <x v="5"/>
    <x v="0"/>
    <x v="5"/>
    <x v="5"/>
    <x v="0"/>
    <x v="0"/>
  </r>
  <r>
    <s v="1|7"/>
    <n v="1"/>
    <x v="6"/>
    <x v="6"/>
    <x v="0"/>
    <x v="6"/>
    <x v="6"/>
    <x v="0"/>
    <x v="0"/>
  </r>
  <r>
    <s v="1|8"/>
    <n v="1"/>
    <x v="7"/>
    <x v="7"/>
    <x v="1"/>
    <x v="7"/>
    <x v="7"/>
    <x v="1"/>
    <x v="0"/>
  </r>
  <r>
    <s v="1|9"/>
    <n v="1"/>
    <x v="8"/>
    <x v="8"/>
    <x v="0"/>
    <x v="8"/>
    <x v="8"/>
    <x v="0"/>
    <x v="0"/>
  </r>
  <r>
    <s v="1|10"/>
    <n v="1"/>
    <x v="9"/>
    <x v="9"/>
    <x v="0"/>
    <x v="9"/>
    <x v="9"/>
    <x v="0"/>
    <x v="0"/>
  </r>
  <r>
    <s v="1|11"/>
    <n v="1"/>
    <x v="10"/>
    <x v="10"/>
    <x v="0"/>
    <x v="10"/>
    <x v="10"/>
    <x v="0"/>
    <x v="0"/>
  </r>
  <r>
    <s v="1|12"/>
    <n v="1"/>
    <x v="11"/>
    <x v="11"/>
    <x v="1"/>
    <x v="11"/>
    <x v="11"/>
    <x v="1"/>
    <x v="0"/>
  </r>
  <r>
    <s v="1|13"/>
    <n v="1"/>
    <x v="12"/>
    <x v="12"/>
    <x v="0"/>
    <x v="12"/>
    <x v="12"/>
    <x v="0"/>
    <x v="0"/>
  </r>
  <r>
    <s v="1|14"/>
    <n v="1"/>
    <x v="13"/>
    <x v="13"/>
    <x v="0"/>
    <x v="13"/>
    <x v="13"/>
    <x v="0"/>
    <x v="0"/>
  </r>
  <r>
    <s v="1|15"/>
    <n v="1"/>
    <x v="14"/>
    <x v="14"/>
    <x v="0"/>
    <x v="14"/>
    <x v="14"/>
    <x v="0"/>
    <x v="0"/>
  </r>
  <r>
    <s v="1|16"/>
    <n v="1"/>
    <x v="15"/>
    <x v="15"/>
    <x v="1"/>
    <x v="15"/>
    <x v="15"/>
    <x v="1"/>
    <x v="0"/>
  </r>
  <r>
    <s v="1|17"/>
    <n v="1"/>
    <x v="16"/>
    <x v="16"/>
    <x v="0"/>
    <x v="16"/>
    <x v="16"/>
    <x v="0"/>
    <x v="0"/>
  </r>
  <r>
    <s v="1|18"/>
    <n v="1"/>
    <x v="17"/>
    <x v="17"/>
    <x v="0"/>
    <x v="17"/>
    <x v="17"/>
    <x v="0"/>
    <x v="0"/>
  </r>
  <r>
    <s v="1|19"/>
    <n v="1"/>
    <x v="18"/>
    <x v="18"/>
    <x v="0"/>
    <x v="18"/>
    <x v="18"/>
    <x v="0"/>
    <x v="0"/>
  </r>
  <r>
    <s v="1|20"/>
    <n v="1"/>
    <x v="19"/>
    <x v="19"/>
    <x v="1"/>
    <x v="19"/>
    <x v="19"/>
    <x v="1"/>
    <x v="0"/>
  </r>
  <r>
    <s v="1|21"/>
    <n v="1"/>
    <x v="20"/>
    <x v="20"/>
    <x v="0"/>
    <x v="20"/>
    <x v="20"/>
    <x v="0"/>
    <x v="0"/>
  </r>
  <r>
    <s v="1|22"/>
    <n v="1"/>
    <x v="21"/>
    <x v="21"/>
    <x v="0"/>
    <x v="21"/>
    <x v="21"/>
    <x v="0"/>
    <x v="0"/>
  </r>
  <r>
    <s v="1|23"/>
    <n v="1"/>
    <x v="22"/>
    <x v="22"/>
    <x v="0"/>
    <x v="22"/>
    <x v="22"/>
    <x v="0"/>
    <x v="0"/>
  </r>
  <r>
    <s v="1|24"/>
    <n v="1"/>
    <x v="23"/>
    <x v="23"/>
    <x v="1"/>
    <x v="23"/>
    <x v="23"/>
    <x v="1"/>
    <x v="0"/>
  </r>
  <r>
    <s v="1|25"/>
    <n v="1"/>
    <x v="24"/>
    <x v="24"/>
    <x v="0"/>
    <x v="24"/>
    <x v="24"/>
    <x v="0"/>
    <x v="0"/>
  </r>
  <r>
    <s v="1|26"/>
    <n v="1"/>
    <x v="25"/>
    <x v="25"/>
    <x v="0"/>
    <x v="25"/>
    <x v="25"/>
    <x v="0"/>
    <x v="0"/>
  </r>
  <r>
    <s v="1|27"/>
    <n v="1"/>
    <x v="26"/>
    <x v="26"/>
    <x v="0"/>
    <x v="26"/>
    <x v="26"/>
    <x v="0"/>
    <x v="0"/>
  </r>
  <r>
    <s v="3|1"/>
    <n v="3"/>
    <x v="0"/>
    <x v="27"/>
    <x v="0"/>
    <x v="27"/>
    <x v="27"/>
    <x v="0"/>
    <x v="1"/>
  </r>
  <r>
    <s v="3|2"/>
    <n v="3"/>
    <x v="1"/>
    <x v="28"/>
    <x v="0"/>
    <x v="28"/>
    <x v="28"/>
    <x v="0"/>
    <x v="1"/>
  </r>
  <r>
    <s v="3|3"/>
    <n v="3"/>
    <x v="2"/>
    <x v="29"/>
    <x v="0"/>
    <x v="29"/>
    <x v="29"/>
    <x v="0"/>
    <x v="1"/>
  </r>
  <r>
    <s v="3|4"/>
    <n v="3"/>
    <x v="3"/>
    <x v="30"/>
    <x v="1"/>
    <x v="30"/>
    <x v="30"/>
    <x v="1"/>
    <x v="1"/>
  </r>
  <r>
    <s v="3|5"/>
    <n v="3"/>
    <x v="4"/>
    <x v="31"/>
    <x v="0"/>
    <x v="31"/>
    <x v="31"/>
    <x v="0"/>
    <x v="1"/>
  </r>
  <r>
    <s v="3|6"/>
    <n v="3"/>
    <x v="5"/>
    <x v="32"/>
    <x v="0"/>
    <x v="32"/>
    <x v="32"/>
    <x v="0"/>
    <x v="1"/>
  </r>
  <r>
    <s v="3|7"/>
    <n v="3"/>
    <x v="6"/>
    <x v="33"/>
    <x v="0"/>
    <x v="33"/>
    <x v="33"/>
    <x v="0"/>
    <x v="1"/>
  </r>
  <r>
    <s v="3|8"/>
    <n v="3"/>
    <x v="7"/>
    <x v="34"/>
    <x v="1"/>
    <x v="34"/>
    <x v="34"/>
    <x v="1"/>
    <x v="1"/>
  </r>
  <r>
    <s v="3|9"/>
    <n v="3"/>
    <x v="8"/>
    <x v="35"/>
    <x v="0"/>
    <x v="35"/>
    <x v="35"/>
    <x v="0"/>
    <x v="1"/>
  </r>
  <r>
    <s v="3|10"/>
    <n v="3"/>
    <x v="9"/>
    <x v="36"/>
    <x v="0"/>
    <x v="36"/>
    <x v="36"/>
    <x v="0"/>
    <x v="1"/>
  </r>
  <r>
    <s v="3|11"/>
    <n v="3"/>
    <x v="10"/>
    <x v="37"/>
    <x v="0"/>
    <x v="37"/>
    <x v="37"/>
    <x v="0"/>
    <x v="1"/>
  </r>
  <r>
    <s v="3|12"/>
    <n v="3"/>
    <x v="11"/>
    <x v="38"/>
    <x v="1"/>
    <x v="38"/>
    <x v="38"/>
    <x v="1"/>
    <x v="1"/>
  </r>
  <r>
    <s v="3|13"/>
    <n v="3"/>
    <x v="12"/>
    <x v="39"/>
    <x v="0"/>
    <x v="39"/>
    <x v="39"/>
    <x v="0"/>
    <x v="1"/>
  </r>
  <r>
    <s v="3|14"/>
    <n v="3"/>
    <x v="13"/>
    <x v="40"/>
    <x v="0"/>
    <x v="40"/>
    <x v="40"/>
    <x v="0"/>
    <x v="1"/>
  </r>
  <r>
    <s v="3|15"/>
    <n v="3"/>
    <x v="14"/>
    <x v="41"/>
    <x v="0"/>
    <x v="41"/>
    <x v="41"/>
    <x v="0"/>
    <x v="1"/>
  </r>
  <r>
    <s v="3|16"/>
    <n v="3"/>
    <x v="15"/>
    <x v="42"/>
    <x v="1"/>
    <x v="42"/>
    <x v="42"/>
    <x v="1"/>
    <x v="1"/>
  </r>
  <r>
    <s v="3|17"/>
    <n v="3"/>
    <x v="16"/>
    <x v="43"/>
    <x v="0"/>
    <x v="43"/>
    <x v="43"/>
    <x v="0"/>
    <x v="1"/>
  </r>
  <r>
    <s v="3|18"/>
    <n v="3"/>
    <x v="17"/>
    <x v="44"/>
    <x v="0"/>
    <x v="44"/>
    <x v="44"/>
    <x v="0"/>
    <x v="1"/>
  </r>
  <r>
    <s v="3|19"/>
    <n v="3"/>
    <x v="18"/>
    <x v="45"/>
    <x v="0"/>
    <x v="45"/>
    <x v="45"/>
    <x v="0"/>
    <x v="1"/>
  </r>
  <r>
    <s v="3|20"/>
    <n v="3"/>
    <x v="19"/>
    <x v="46"/>
    <x v="1"/>
    <x v="46"/>
    <x v="46"/>
    <x v="1"/>
    <x v="1"/>
  </r>
  <r>
    <s v="3|21"/>
    <n v="3"/>
    <x v="20"/>
    <x v="47"/>
    <x v="0"/>
    <x v="47"/>
    <x v="47"/>
    <x v="0"/>
    <x v="1"/>
  </r>
  <r>
    <s v="3|22"/>
    <n v="3"/>
    <x v="21"/>
    <x v="48"/>
    <x v="0"/>
    <x v="48"/>
    <x v="48"/>
    <x v="0"/>
    <x v="1"/>
  </r>
  <r>
    <s v="3|23"/>
    <n v="3"/>
    <x v="22"/>
    <x v="49"/>
    <x v="0"/>
    <x v="49"/>
    <x v="49"/>
    <x v="0"/>
    <x v="1"/>
  </r>
  <r>
    <s v="3|24"/>
    <n v="3"/>
    <x v="23"/>
    <x v="50"/>
    <x v="1"/>
    <x v="50"/>
    <x v="50"/>
    <x v="1"/>
    <x v="1"/>
  </r>
  <r>
    <s v="3|25"/>
    <n v="3"/>
    <x v="24"/>
    <x v="51"/>
    <x v="0"/>
    <x v="51"/>
    <x v="51"/>
    <x v="0"/>
    <x v="1"/>
  </r>
  <r>
    <s v="3|26"/>
    <n v="3"/>
    <x v="25"/>
    <x v="52"/>
    <x v="0"/>
    <x v="52"/>
    <x v="52"/>
    <x v="0"/>
    <x v="1"/>
  </r>
  <r>
    <s v="3|27"/>
    <n v="3"/>
    <x v="26"/>
    <x v="53"/>
    <x v="0"/>
    <x v="53"/>
    <x v="53"/>
    <x v="0"/>
    <x v="1"/>
  </r>
  <r>
    <s v="3|28"/>
    <n v="3"/>
    <x v="27"/>
    <x v="54"/>
    <x v="1"/>
    <x v="54"/>
    <x v="54"/>
    <x v="1"/>
    <x v="1"/>
  </r>
  <r>
    <s v="3|29"/>
    <n v="3"/>
    <x v="28"/>
    <x v="55"/>
    <x v="0"/>
    <x v="55"/>
    <x v="55"/>
    <x v="0"/>
    <x v="1"/>
  </r>
  <r>
    <s v="3|30"/>
    <n v="3"/>
    <x v="29"/>
    <x v="56"/>
    <x v="0"/>
    <x v="56"/>
    <x v="56"/>
    <x v="0"/>
    <x v="1"/>
  </r>
  <r>
    <s v="3|31"/>
    <n v="3"/>
    <x v="30"/>
    <x v="57"/>
    <x v="0"/>
    <x v="57"/>
    <x v="57"/>
    <x v="0"/>
    <x v="1"/>
  </r>
  <r>
    <s v="3|32"/>
    <n v="3"/>
    <x v="31"/>
    <x v="58"/>
    <x v="1"/>
    <x v="58"/>
    <x v="58"/>
    <x v="1"/>
    <x v="1"/>
  </r>
  <r>
    <s v="3|33"/>
    <n v="3"/>
    <x v="32"/>
    <x v="59"/>
    <x v="0"/>
    <x v="59"/>
    <x v="59"/>
    <x v="0"/>
    <x v="1"/>
  </r>
  <r>
    <s v="3|34"/>
    <n v="3"/>
    <x v="33"/>
    <x v="60"/>
    <x v="0"/>
    <x v="60"/>
    <x v="60"/>
    <x v="0"/>
    <x v="1"/>
  </r>
  <r>
    <s v="3|35"/>
    <n v="3"/>
    <x v="34"/>
    <x v="61"/>
    <x v="0"/>
    <x v="61"/>
    <x v="61"/>
    <x v="0"/>
    <x v="1"/>
  </r>
  <r>
    <s v="3|36"/>
    <n v="3"/>
    <x v="35"/>
    <x v="62"/>
    <x v="1"/>
    <x v="62"/>
    <x v="62"/>
    <x v="1"/>
    <x v="1"/>
  </r>
  <r>
    <s v="3|37"/>
    <n v="3"/>
    <x v="36"/>
    <x v="63"/>
    <x v="0"/>
    <x v="63"/>
    <x v="63"/>
    <x v="0"/>
    <x v="1"/>
  </r>
  <r>
    <s v="3|38"/>
    <n v="3"/>
    <x v="37"/>
    <x v="64"/>
    <x v="0"/>
    <x v="64"/>
    <x v="64"/>
    <x v="0"/>
    <x v="1"/>
  </r>
  <r>
    <s v="3|39"/>
    <n v="3"/>
    <x v="38"/>
    <x v="65"/>
    <x v="0"/>
    <x v="65"/>
    <x v="65"/>
    <x v="0"/>
    <x v="1"/>
  </r>
  <r>
    <s v="3|40"/>
    <n v="3"/>
    <x v="39"/>
    <x v="66"/>
    <x v="1"/>
    <x v="66"/>
    <x v="66"/>
    <x v="1"/>
    <x v="1"/>
  </r>
  <r>
    <s v="3|41"/>
    <n v="3"/>
    <x v="40"/>
    <x v="67"/>
    <x v="0"/>
    <x v="67"/>
    <x v="67"/>
    <x v="0"/>
    <x v="1"/>
  </r>
  <r>
    <s v="3|42"/>
    <n v="3"/>
    <x v="41"/>
    <x v="68"/>
    <x v="0"/>
    <x v="68"/>
    <x v="68"/>
    <x v="0"/>
    <x v="1"/>
  </r>
  <r>
    <s v="3|43"/>
    <n v="3"/>
    <x v="42"/>
    <x v="69"/>
    <x v="0"/>
    <x v="69"/>
    <x v="69"/>
    <x v="0"/>
    <x v="1"/>
  </r>
  <r>
    <s v="3|44"/>
    <n v="3"/>
    <x v="43"/>
    <x v="70"/>
    <x v="1"/>
    <x v="70"/>
    <x v="70"/>
    <x v="1"/>
    <x v="1"/>
  </r>
  <r>
    <s v="3|45"/>
    <n v="3"/>
    <x v="44"/>
    <x v="71"/>
    <x v="0"/>
    <x v="71"/>
    <x v="71"/>
    <x v="0"/>
    <x v="1"/>
  </r>
  <r>
    <s v="3|46"/>
    <n v="3"/>
    <x v="45"/>
    <x v="72"/>
    <x v="0"/>
    <x v="72"/>
    <x v="72"/>
    <x v="0"/>
    <x v="1"/>
  </r>
  <r>
    <s v="3|47"/>
    <n v="3"/>
    <x v="46"/>
    <x v="73"/>
    <x v="0"/>
    <x v="73"/>
    <x v="73"/>
    <x v="0"/>
    <x v="1"/>
  </r>
  <r>
    <s v="3|48"/>
    <n v="3"/>
    <x v="47"/>
    <x v="74"/>
    <x v="1"/>
    <x v="74"/>
    <x v="74"/>
    <x v="1"/>
    <x v="1"/>
  </r>
  <r>
    <s v="3|49"/>
    <n v="3"/>
    <x v="48"/>
    <x v="75"/>
    <x v="0"/>
    <x v="75"/>
    <x v="75"/>
    <x v="0"/>
    <x v="1"/>
  </r>
  <r>
    <s v="3|50"/>
    <n v="3"/>
    <x v="49"/>
    <x v="76"/>
    <x v="0"/>
    <x v="76"/>
    <x v="76"/>
    <x v="0"/>
    <x v="1"/>
  </r>
  <r>
    <s v="3|51"/>
    <n v="3"/>
    <x v="50"/>
    <x v="77"/>
    <x v="0"/>
    <x v="77"/>
    <x v="77"/>
    <x v="0"/>
    <x v="1"/>
  </r>
  <r>
    <s v="3|52"/>
    <n v="3"/>
    <x v="51"/>
    <x v="78"/>
    <x v="1"/>
    <x v="78"/>
    <x v="78"/>
    <x v="1"/>
    <x v="1"/>
  </r>
  <r>
    <s v="3|53"/>
    <n v="3"/>
    <x v="52"/>
    <x v="79"/>
    <x v="0"/>
    <x v="79"/>
    <x v="79"/>
    <x v="0"/>
    <x v="1"/>
  </r>
  <r>
    <s v="3|54"/>
    <n v="3"/>
    <x v="53"/>
    <x v="80"/>
    <x v="0"/>
    <x v="80"/>
    <x v="80"/>
    <x v="0"/>
    <x v="1"/>
  </r>
  <r>
    <s v="3|55"/>
    <n v="3"/>
    <x v="54"/>
    <x v="81"/>
    <x v="0"/>
    <x v="81"/>
    <x v="81"/>
    <x v="0"/>
    <x v="1"/>
  </r>
  <r>
    <s v="3|56"/>
    <n v="3"/>
    <x v="55"/>
    <x v="82"/>
    <x v="1"/>
    <x v="82"/>
    <x v="82"/>
    <x v="1"/>
    <x v="1"/>
  </r>
  <r>
    <s v="3|57"/>
    <n v="3"/>
    <x v="56"/>
    <x v="83"/>
    <x v="0"/>
    <x v="83"/>
    <x v="83"/>
    <x v="0"/>
    <x v="1"/>
  </r>
  <r>
    <s v="3|58"/>
    <n v="3"/>
    <x v="57"/>
    <x v="84"/>
    <x v="0"/>
    <x v="84"/>
    <x v="84"/>
    <x v="0"/>
    <x v="1"/>
  </r>
  <r>
    <s v="3|59"/>
    <n v="3"/>
    <x v="58"/>
    <x v="85"/>
    <x v="0"/>
    <x v="85"/>
    <x v="85"/>
    <x v="0"/>
    <x v="1"/>
  </r>
  <r>
    <s v="3|60"/>
    <n v="3"/>
    <x v="59"/>
    <x v="86"/>
    <x v="1"/>
    <x v="86"/>
    <x v="86"/>
    <x v="1"/>
    <x v="1"/>
  </r>
  <r>
    <s v="3|61"/>
    <n v="3"/>
    <x v="60"/>
    <x v="87"/>
    <x v="0"/>
    <x v="87"/>
    <x v="87"/>
    <x v="0"/>
    <x v="1"/>
  </r>
  <r>
    <s v="3|62"/>
    <n v="3"/>
    <x v="61"/>
    <x v="88"/>
    <x v="0"/>
    <x v="88"/>
    <x v="88"/>
    <x v="0"/>
    <x v="1"/>
  </r>
  <r>
    <s v="3|63"/>
    <n v="3"/>
    <x v="62"/>
    <x v="89"/>
    <x v="0"/>
    <x v="89"/>
    <x v="89"/>
    <x v="0"/>
    <x v="1"/>
  </r>
  <r>
    <s v="3|64"/>
    <n v="3"/>
    <x v="63"/>
    <x v="90"/>
    <x v="1"/>
    <x v="90"/>
    <x v="90"/>
    <x v="1"/>
    <x v="1"/>
  </r>
  <r>
    <s v="3|65"/>
    <n v="3"/>
    <x v="64"/>
    <x v="91"/>
    <x v="0"/>
    <x v="91"/>
    <x v="91"/>
    <x v="0"/>
    <x v="1"/>
  </r>
  <r>
    <s v="3|66"/>
    <n v="3"/>
    <x v="65"/>
    <x v="92"/>
    <x v="0"/>
    <x v="92"/>
    <x v="92"/>
    <x v="0"/>
    <x v="1"/>
  </r>
  <r>
    <s v="3|67"/>
    <n v="3"/>
    <x v="66"/>
    <x v="93"/>
    <x v="0"/>
    <x v="93"/>
    <x v="93"/>
    <x v="0"/>
    <x v="1"/>
  </r>
  <r>
    <s v="3|68"/>
    <n v="3"/>
    <x v="67"/>
    <x v="94"/>
    <x v="1"/>
    <x v="94"/>
    <x v="94"/>
    <x v="1"/>
    <x v="1"/>
  </r>
  <r>
    <s v="3|69"/>
    <n v="3"/>
    <x v="68"/>
    <x v="95"/>
    <x v="0"/>
    <x v="95"/>
    <x v="95"/>
    <x v="0"/>
    <x v="1"/>
  </r>
  <r>
    <s v="3|70"/>
    <n v="3"/>
    <x v="69"/>
    <x v="96"/>
    <x v="0"/>
    <x v="96"/>
    <x v="96"/>
    <x v="0"/>
    <x v="1"/>
  </r>
  <r>
    <s v="4|1"/>
    <n v="4"/>
    <x v="0"/>
    <x v="97"/>
    <x v="0"/>
    <x v="97"/>
    <x v="97"/>
    <x v="1"/>
    <x v="2"/>
  </r>
  <r>
    <s v="4|2"/>
    <n v="4"/>
    <x v="1"/>
    <x v="98"/>
    <x v="1"/>
    <x v="98"/>
    <x v="98"/>
    <x v="0"/>
    <x v="2"/>
  </r>
  <r>
    <s v="4|3"/>
    <n v="4"/>
    <x v="2"/>
    <x v="99"/>
    <x v="0"/>
    <x v="99"/>
    <x v="99"/>
    <x v="0"/>
    <x v="2"/>
  </r>
  <r>
    <s v="4|4"/>
    <n v="4"/>
    <x v="3"/>
    <x v="100"/>
    <x v="0"/>
    <x v="100"/>
    <x v="100"/>
    <x v="0"/>
    <x v="2"/>
  </r>
  <r>
    <s v="4|5"/>
    <n v="4"/>
    <x v="4"/>
    <x v="101"/>
    <x v="0"/>
    <x v="101"/>
    <x v="101"/>
    <x v="1"/>
    <x v="2"/>
  </r>
  <r>
    <s v="4|6"/>
    <n v="4"/>
    <x v="5"/>
    <x v="102"/>
    <x v="1"/>
    <x v="102"/>
    <x v="102"/>
    <x v="0"/>
    <x v="2"/>
  </r>
  <r>
    <s v="4|7"/>
    <n v="4"/>
    <x v="6"/>
    <x v="103"/>
    <x v="0"/>
    <x v="103"/>
    <x v="103"/>
    <x v="0"/>
    <x v="2"/>
  </r>
  <r>
    <s v="4|8"/>
    <n v="4"/>
    <x v="7"/>
    <x v="104"/>
    <x v="0"/>
    <x v="104"/>
    <x v="104"/>
    <x v="0"/>
    <x v="2"/>
  </r>
  <r>
    <s v="4|9"/>
    <n v="4"/>
    <x v="8"/>
    <x v="105"/>
    <x v="0"/>
    <x v="105"/>
    <x v="105"/>
    <x v="1"/>
    <x v="2"/>
  </r>
  <r>
    <s v="4|10"/>
    <n v="4"/>
    <x v="9"/>
    <x v="106"/>
    <x v="1"/>
    <x v="106"/>
    <x v="106"/>
    <x v="0"/>
    <x v="2"/>
  </r>
  <r>
    <s v="4|11"/>
    <n v="4"/>
    <x v="10"/>
    <x v="107"/>
    <x v="0"/>
    <x v="107"/>
    <x v="107"/>
    <x v="0"/>
    <x v="2"/>
  </r>
  <r>
    <s v="4|12"/>
    <n v="4"/>
    <x v="11"/>
    <x v="108"/>
    <x v="0"/>
    <x v="108"/>
    <x v="108"/>
    <x v="0"/>
    <x v="2"/>
  </r>
  <r>
    <s v="4|13"/>
    <n v="4"/>
    <x v="12"/>
    <x v="109"/>
    <x v="0"/>
    <x v="109"/>
    <x v="109"/>
    <x v="1"/>
    <x v="2"/>
  </r>
  <r>
    <s v="4|14"/>
    <n v="4"/>
    <x v="13"/>
    <x v="110"/>
    <x v="1"/>
    <x v="110"/>
    <x v="110"/>
    <x v="0"/>
    <x v="2"/>
  </r>
  <r>
    <s v="4|15"/>
    <n v="4"/>
    <x v="14"/>
    <x v="111"/>
    <x v="0"/>
    <x v="111"/>
    <x v="111"/>
    <x v="0"/>
    <x v="2"/>
  </r>
  <r>
    <s v="4|16"/>
    <n v="4"/>
    <x v="15"/>
    <x v="112"/>
    <x v="0"/>
    <x v="112"/>
    <x v="112"/>
    <x v="0"/>
    <x v="2"/>
  </r>
  <r>
    <s v="4|17"/>
    <n v="4"/>
    <x v="16"/>
    <x v="113"/>
    <x v="0"/>
    <x v="113"/>
    <x v="113"/>
    <x v="1"/>
    <x v="2"/>
  </r>
  <r>
    <s v="4|18"/>
    <n v="4"/>
    <x v="17"/>
    <x v="114"/>
    <x v="1"/>
    <x v="114"/>
    <x v="114"/>
    <x v="0"/>
    <x v="2"/>
  </r>
  <r>
    <s v="4|19"/>
    <n v="4"/>
    <x v="18"/>
    <x v="115"/>
    <x v="0"/>
    <x v="115"/>
    <x v="115"/>
    <x v="0"/>
    <x v="2"/>
  </r>
  <r>
    <s v="4|20"/>
    <n v="4"/>
    <x v="19"/>
    <x v="116"/>
    <x v="0"/>
    <x v="116"/>
    <x v="116"/>
    <x v="0"/>
    <x v="2"/>
  </r>
  <r>
    <s v="4|21"/>
    <n v="4"/>
    <x v="20"/>
    <x v="117"/>
    <x v="0"/>
    <x v="117"/>
    <x v="117"/>
    <x v="1"/>
    <x v="2"/>
  </r>
  <r>
    <s v="4|22"/>
    <n v="4"/>
    <x v="21"/>
    <x v="118"/>
    <x v="1"/>
    <x v="118"/>
    <x v="118"/>
    <x v="0"/>
    <x v="2"/>
  </r>
  <r>
    <s v="4|23"/>
    <n v="4"/>
    <x v="22"/>
    <x v="119"/>
    <x v="0"/>
    <x v="119"/>
    <x v="119"/>
    <x v="0"/>
    <x v="2"/>
  </r>
  <r>
    <s v="4|24"/>
    <n v="4"/>
    <x v="23"/>
    <x v="120"/>
    <x v="0"/>
    <x v="120"/>
    <x v="120"/>
    <x v="0"/>
    <x v="2"/>
  </r>
  <r>
    <s v="4|25"/>
    <n v="4"/>
    <x v="24"/>
    <x v="121"/>
    <x v="0"/>
    <x v="121"/>
    <x v="121"/>
    <x v="1"/>
    <x v="2"/>
  </r>
  <r>
    <s v="4|26"/>
    <n v="4"/>
    <x v="25"/>
    <x v="122"/>
    <x v="1"/>
    <x v="122"/>
    <x v="122"/>
    <x v="0"/>
    <x v="2"/>
  </r>
  <r>
    <s v="4|27"/>
    <n v="4"/>
    <x v="26"/>
    <x v="123"/>
    <x v="0"/>
    <x v="123"/>
    <x v="123"/>
    <x v="0"/>
    <x v="2"/>
  </r>
  <r>
    <s v="4|28"/>
    <n v="4"/>
    <x v="27"/>
    <x v="124"/>
    <x v="0"/>
    <x v="124"/>
    <x v="124"/>
    <x v="0"/>
    <x v="2"/>
  </r>
  <r>
    <s v="4|29"/>
    <n v="4"/>
    <x v="28"/>
    <x v="125"/>
    <x v="0"/>
    <x v="125"/>
    <x v="125"/>
    <x v="1"/>
    <x v="2"/>
  </r>
  <r>
    <s v="4|30"/>
    <n v="4"/>
    <x v="29"/>
    <x v="126"/>
    <x v="1"/>
    <x v="126"/>
    <x v="126"/>
    <x v="0"/>
    <x v="2"/>
  </r>
  <r>
    <s v="4|31"/>
    <n v="4"/>
    <x v="30"/>
    <x v="127"/>
    <x v="0"/>
    <x v="127"/>
    <x v="127"/>
    <x v="0"/>
    <x v="2"/>
  </r>
  <r>
    <s v="4|32"/>
    <n v="4"/>
    <x v="31"/>
    <x v="128"/>
    <x v="0"/>
    <x v="128"/>
    <x v="128"/>
    <x v="0"/>
    <x v="2"/>
  </r>
  <r>
    <s v="4|33"/>
    <n v="4"/>
    <x v="32"/>
    <x v="129"/>
    <x v="0"/>
    <x v="129"/>
    <x v="129"/>
    <x v="1"/>
    <x v="2"/>
  </r>
  <r>
    <s v="4|34"/>
    <n v="4"/>
    <x v="33"/>
    <x v="130"/>
    <x v="1"/>
    <x v="130"/>
    <x v="130"/>
    <x v="0"/>
    <x v="2"/>
  </r>
  <r>
    <s v="4|35"/>
    <n v="4"/>
    <x v="34"/>
    <x v="131"/>
    <x v="0"/>
    <x v="131"/>
    <x v="131"/>
    <x v="0"/>
    <x v="2"/>
  </r>
  <r>
    <s v="4|36"/>
    <n v="4"/>
    <x v="35"/>
    <x v="132"/>
    <x v="0"/>
    <x v="132"/>
    <x v="132"/>
    <x v="0"/>
    <x v="2"/>
  </r>
  <r>
    <s v="4|37"/>
    <n v="4"/>
    <x v="36"/>
    <x v="133"/>
    <x v="0"/>
    <x v="133"/>
    <x v="133"/>
    <x v="1"/>
    <x v="2"/>
  </r>
  <r>
    <s v="4|38"/>
    <n v="4"/>
    <x v="37"/>
    <x v="134"/>
    <x v="1"/>
    <x v="134"/>
    <x v="134"/>
    <x v="0"/>
    <x v="2"/>
  </r>
  <r>
    <s v="4|39"/>
    <n v="4"/>
    <x v="38"/>
    <x v="135"/>
    <x v="0"/>
    <x v="135"/>
    <x v="135"/>
    <x v="0"/>
    <x v="2"/>
  </r>
  <r>
    <s v="4|40"/>
    <n v="4"/>
    <x v="39"/>
    <x v="136"/>
    <x v="0"/>
    <x v="136"/>
    <x v="136"/>
    <x v="0"/>
    <x v="2"/>
  </r>
  <r>
    <s v="4|41"/>
    <n v="4"/>
    <x v="40"/>
    <x v="137"/>
    <x v="0"/>
    <x v="137"/>
    <x v="137"/>
    <x v="1"/>
    <x v="2"/>
  </r>
  <r>
    <s v="4|42"/>
    <n v="4"/>
    <x v="41"/>
    <x v="138"/>
    <x v="1"/>
    <x v="138"/>
    <x v="138"/>
    <x v="0"/>
    <x v="2"/>
  </r>
  <r>
    <s v="4|43"/>
    <n v="4"/>
    <x v="42"/>
    <x v="139"/>
    <x v="0"/>
    <x v="139"/>
    <x v="139"/>
    <x v="0"/>
    <x v="2"/>
  </r>
  <r>
    <s v="4|44"/>
    <n v="4"/>
    <x v="43"/>
    <x v="140"/>
    <x v="0"/>
    <x v="140"/>
    <x v="140"/>
    <x v="0"/>
    <x v="2"/>
  </r>
  <r>
    <s v="4|45"/>
    <n v="4"/>
    <x v="44"/>
    <x v="141"/>
    <x v="0"/>
    <x v="141"/>
    <x v="141"/>
    <x v="1"/>
    <x v="2"/>
  </r>
  <r>
    <s v="4|46"/>
    <n v="4"/>
    <x v="45"/>
    <x v="142"/>
    <x v="1"/>
    <x v="142"/>
    <x v="142"/>
    <x v="0"/>
    <x v="2"/>
  </r>
  <r>
    <s v="4|47"/>
    <n v="4"/>
    <x v="46"/>
    <x v="143"/>
    <x v="0"/>
    <x v="143"/>
    <x v="143"/>
    <x v="0"/>
    <x v="2"/>
  </r>
  <r>
    <s v="4|48"/>
    <n v="4"/>
    <x v="47"/>
    <x v="144"/>
    <x v="0"/>
    <x v="144"/>
    <x v="144"/>
    <x v="0"/>
    <x v="2"/>
  </r>
  <r>
    <s v="4|49"/>
    <n v="4"/>
    <x v="48"/>
    <x v="145"/>
    <x v="0"/>
    <x v="145"/>
    <x v="145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896184-C196-4C4B-BEFF-368645ECD4F3}" name="PivotTable3" cacheId="2" applyNumberFormats="0" applyBorderFormats="0" applyFontFormats="0" applyPatternFormats="0" applyAlignmentFormats="0" applyWidthHeightFormats="1" dataCaption="ค่า" updatedVersion="7" minRefreshableVersion="3" useAutoFormatting="1" itemPrintTitles="1" createdVersion="7" indent="0" compact="0" compactData="0" multipleFieldFilters="0">
  <location ref="A3:E74" firstHeaderRow="1" firstDataRow="1" firstDataCol="5" rowPageCount="1" colPageCount="1"/>
  <pivotFields count="9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7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6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"/>
        <item x="3"/>
        <item x="4"/>
        <item x="5"/>
        <item x="6"/>
        <item x="7"/>
        <item x="8"/>
        <item x="27"/>
        <item x="36"/>
        <item x="37"/>
        <item x="38"/>
        <item x="39"/>
        <item x="40"/>
        <item x="41"/>
        <item x="42"/>
        <item x="43"/>
        <item x="44"/>
        <item x="45"/>
        <item x="28"/>
        <item x="46"/>
        <item x="47"/>
        <item x="48"/>
        <item x="49"/>
        <item x="50"/>
        <item x="51"/>
        <item x="52"/>
        <item x="53"/>
        <item x="54"/>
        <item x="55"/>
        <item x="29"/>
        <item x="56"/>
        <item x="57"/>
        <item x="58"/>
        <item x="59"/>
        <item x="60"/>
        <item x="61"/>
        <item x="62"/>
        <item x="63"/>
        <item x="64"/>
        <item x="65"/>
        <item x="30"/>
        <item x="66"/>
        <item x="67"/>
        <item x="68"/>
        <item x="69"/>
        <item x="70"/>
        <item x="71"/>
        <item x="72"/>
        <item x="73"/>
        <item x="74"/>
        <item x="75"/>
        <item x="31"/>
        <item x="76"/>
        <item x="77"/>
        <item x="78"/>
        <item x="79"/>
        <item x="80"/>
        <item x="81"/>
        <item x="82"/>
        <item x="83"/>
        <item x="84"/>
        <item x="85"/>
        <item x="32"/>
        <item x="86"/>
        <item x="87"/>
        <item x="88"/>
        <item x="89"/>
        <item x="90"/>
        <item x="91"/>
        <item x="92"/>
        <item x="93"/>
        <item x="94"/>
        <item x="95"/>
        <item x="33"/>
        <item x="96"/>
        <item x="34"/>
        <item x="3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6"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3"/>
    <field x="4"/>
    <field x="5"/>
    <field x="6"/>
    <field x="7"/>
  </rowFields>
  <rowItems count="71">
    <i>
      <x v="27"/>
      <x v="1"/>
      <x v="27"/>
      <x/>
      <x v="1"/>
    </i>
    <i>
      <x v="28"/>
      <x v="1"/>
      <x v="38"/>
      <x v="1"/>
      <x v="1"/>
    </i>
    <i>
      <x v="29"/>
      <x v="1"/>
      <x v="49"/>
      <x v="2"/>
      <x v="1"/>
    </i>
    <i>
      <x v="30"/>
      <x/>
      <x v="60"/>
      <x v="3"/>
      <x/>
    </i>
    <i>
      <x v="31"/>
      <x v="1"/>
      <x v="71"/>
      <x v="4"/>
      <x v="1"/>
    </i>
    <i>
      <x v="32"/>
      <x v="1"/>
      <x v="82"/>
      <x v="5"/>
      <x v="1"/>
    </i>
    <i>
      <x v="33"/>
      <x v="1"/>
      <x v="93"/>
      <x v="6"/>
      <x v="1"/>
    </i>
    <i>
      <x v="34"/>
      <x/>
      <x v="95"/>
      <x v="7"/>
      <x/>
    </i>
    <i>
      <x v="35"/>
      <x v="1"/>
      <x v="96"/>
      <x v="8"/>
      <x v="1"/>
    </i>
    <i>
      <x v="36"/>
      <x v="1"/>
      <x v="28"/>
      <x v="9"/>
      <x v="1"/>
    </i>
    <i>
      <x v="37"/>
      <x v="1"/>
      <x v="29"/>
      <x v="10"/>
      <x v="1"/>
    </i>
    <i>
      <x v="38"/>
      <x/>
      <x v="30"/>
      <x v="11"/>
      <x/>
    </i>
    <i>
      <x v="39"/>
      <x v="1"/>
      <x v="31"/>
      <x v="12"/>
      <x v="1"/>
    </i>
    <i>
      <x v="40"/>
      <x v="1"/>
      <x v="32"/>
      <x v="13"/>
      <x v="1"/>
    </i>
    <i>
      <x v="41"/>
      <x v="1"/>
      <x v="33"/>
      <x v="14"/>
      <x v="1"/>
    </i>
    <i>
      <x v="42"/>
      <x/>
      <x v="34"/>
      <x v="15"/>
      <x/>
    </i>
    <i>
      <x v="43"/>
      <x v="1"/>
      <x v="35"/>
      <x v="16"/>
      <x v="1"/>
    </i>
    <i>
      <x v="44"/>
      <x v="1"/>
      <x v="36"/>
      <x v="17"/>
      <x v="1"/>
    </i>
    <i>
      <x v="45"/>
      <x v="1"/>
      <x v="37"/>
      <x v="18"/>
      <x v="1"/>
    </i>
    <i>
      <x v="46"/>
      <x/>
      <x v="39"/>
      <x v="19"/>
      <x/>
    </i>
    <i>
      <x v="47"/>
      <x v="1"/>
      <x v="40"/>
      <x v="20"/>
      <x v="1"/>
    </i>
    <i>
      <x v="48"/>
      <x v="1"/>
      <x v="41"/>
      <x v="21"/>
      <x v="1"/>
    </i>
    <i>
      <x v="49"/>
      <x v="1"/>
      <x v="42"/>
      <x v="22"/>
      <x v="1"/>
    </i>
    <i>
      <x v="50"/>
      <x/>
      <x v="43"/>
      <x v="23"/>
      <x/>
    </i>
    <i>
      <x v="51"/>
      <x v="1"/>
      <x v="44"/>
      <x v="24"/>
      <x v="1"/>
    </i>
    <i>
      <x v="52"/>
      <x v="1"/>
      <x v="45"/>
      <x v="25"/>
      <x v="1"/>
    </i>
    <i>
      <x v="53"/>
      <x v="1"/>
      <x v="46"/>
      <x v="26"/>
      <x v="1"/>
    </i>
    <i>
      <x v="54"/>
      <x/>
      <x v="47"/>
      <x v="27"/>
      <x/>
    </i>
    <i>
      <x v="55"/>
      <x v="1"/>
      <x v="48"/>
      <x v="28"/>
      <x v="1"/>
    </i>
    <i>
      <x v="56"/>
      <x v="1"/>
      <x v="50"/>
      <x v="29"/>
      <x v="1"/>
    </i>
    <i>
      <x v="57"/>
      <x v="1"/>
      <x v="51"/>
      <x v="30"/>
      <x v="1"/>
    </i>
    <i>
      <x v="58"/>
      <x/>
      <x v="52"/>
      <x v="31"/>
      <x/>
    </i>
    <i>
      <x v="59"/>
      <x v="1"/>
      <x v="53"/>
      <x v="32"/>
      <x v="1"/>
    </i>
    <i>
      <x v="60"/>
      <x v="1"/>
      <x v="54"/>
      <x v="33"/>
      <x v="1"/>
    </i>
    <i>
      <x v="61"/>
      <x v="1"/>
      <x v="55"/>
      <x v="34"/>
      <x v="1"/>
    </i>
    <i>
      <x v="62"/>
      <x/>
      <x v="56"/>
      <x v="35"/>
      <x/>
    </i>
    <i>
      <x v="63"/>
      <x v="1"/>
      <x v="57"/>
      <x v="36"/>
      <x v="1"/>
    </i>
    <i>
      <x v="64"/>
      <x v="1"/>
      <x v="58"/>
      <x v="37"/>
      <x v="1"/>
    </i>
    <i>
      <x v="65"/>
      <x v="1"/>
      <x v="59"/>
      <x v="38"/>
      <x v="1"/>
    </i>
    <i>
      <x v="66"/>
      <x/>
      <x v="61"/>
      <x v="39"/>
      <x/>
    </i>
    <i>
      <x v="67"/>
      <x v="1"/>
      <x v="62"/>
      <x v="40"/>
      <x v="1"/>
    </i>
    <i>
      <x v="68"/>
      <x v="1"/>
      <x v="63"/>
      <x v="41"/>
      <x v="1"/>
    </i>
    <i>
      <x v="69"/>
      <x v="1"/>
      <x v="64"/>
      <x v="42"/>
      <x v="1"/>
    </i>
    <i>
      <x v="70"/>
      <x/>
      <x v="65"/>
      <x v="43"/>
      <x/>
    </i>
    <i>
      <x v="71"/>
      <x v="1"/>
      <x v="66"/>
      <x v="44"/>
      <x v="1"/>
    </i>
    <i>
      <x v="72"/>
      <x v="1"/>
      <x v="67"/>
      <x v="45"/>
      <x v="1"/>
    </i>
    <i>
      <x v="73"/>
      <x v="1"/>
      <x v="68"/>
      <x v="46"/>
      <x v="1"/>
    </i>
    <i>
      <x v="74"/>
      <x/>
      <x v="69"/>
      <x v="47"/>
      <x/>
    </i>
    <i>
      <x v="75"/>
      <x v="1"/>
      <x v="70"/>
      <x v="48"/>
      <x v="1"/>
    </i>
    <i>
      <x v="76"/>
      <x v="1"/>
      <x v="72"/>
      <x v="49"/>
      <x v="1"/>
    </i>
    <i>
      <x v="77"/>
      <x v="1"/>
      <x v="73"/>
      <x v="50"/>
      <x v="1"/>
    </i>
    <i>
      <x v="78"/>
      <x/>
      <x v="74"/>
      <x v="51"/>
      <x/>
    </i>
    <i>
      <x v="79"/>
      <x v="1"/>
      <x v="75"/>
      <x v="52"/>
      <x v="1"/>
    </i>
    <i>
      <x v="80"/>
      <x v="1"/>
      <x v="76"/>
      <x v="53"/>
      <x v="1"/>
    </i>
    <i>
      <x v="81"/>
      <x v="1"/>
      <x v="77"/>
      <x v="54"/>
      <x v="1"/>
    </i>
    <i>
      <x v="82"/>
      <x/>
      <x v="78"/>
      <x v="55"/>
      <x/>
    </i>
    <i>
      <x v="83"/>
      <x v="1"/>
      <x v="79"/>
      <x v="56"/>
      <x v="1"/>
    </i>
    <i>
      <x v="84"/>
      <x v="1"/>
      <x v="80"/>
      <x v="57"/>
      <x v="1"/>
    </i>
    <i>
      <x v="85"/>
      <x v="1"/>
      <x v="81"/>
      <x v="58"/>
      <x v="1"/>
    </i>
    <i>
      <x v="86"/>
      <x/>
      <x v="83"/>
      <x v="59"/>
      <x/>
    </i>
    <i>
      <x v="87"/>
      <x v="1"/>
      <x v="84"/>
      <x v="60"/>
      <x v="1"/>
    </i>
    <i>
      <x v="88"/>
      <x v="1"/>
      <x v="85"/>
      <x v="61"/>
      <x v="1"/>
    </i>
    <i>
      <x v="89"/>
      <x v="1"/>
      <x v="86"/>
      <x v="62"/>
      <x v="1"/>
    </i>
    <i>
      <x v="90"/>
      <x/>
      <x v="87"/>
      <x v="63"/>
      <x/>
    </i>
    <i>
      <x v="91"/>
      <x v="1"/>
      <x v="88"/>
      <x v="64"/>
      <x v="1"/>
    </i>
    <i>
      <x v="92"/>
      <x v="1"/>
      <x v="89"/>
      <x v="65"/>
      <x v="1"/>
    </i>
    <i>
      <x v="93"/>
      <x v="1"/>
      <x v="90"/>
      <x v="66"/>
      <x v="1"/>
    </i>
    <i>
      <x v="94"/>
      <x/>
      <x v="91"/>
      <x v="67"/>
      <x/>
    </i>
    <i>
      <x v="95"/>
      <x v="1"/>
      <x v="92"/>
      <x v="68"/>
      <x v="1"/>
    </i>
    <i>
      <x v="96"/>
      <x v="1"/>
      <x v="94"/>
      <x v="69"/>
      <x v="1"/>
    </i>
    <i t="grand">
      <x/>
    </i>
  </rowItems>
  <colItems count="1">
    <i/>
  </colItems>
  <pageFields count="1">
    <pageField fld="8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BAE41E-56B7-4623-A03C-36232BCF37F5}" name="Table1" displayName="Table1" ref="A1:J147" totalsRowShown="0" headerRowDxfId="22" dataDxfId="21" tableBorderDxfId="20" headerRowCellStyle="ดี">
  <autoFilter ref="A1:J147" xr:uid="{32BAE41E-56B7-4623-A03C-36232BCF37F5}"/>
  <tableColumns count="10">
    <tableColumn id="12" xr3:uid="{26485617-DFE3-457D-95D1-98316015CE63}" name="List" dataDxfId="19">
      <calculatedColumnFormula>Table1[[#This Row],[ID]]&amp;"|"&amp;Table1[[#This Row],[NO.]]</calculatedColumnFormula>
    </tableColumn>
    <tableColumn id="9" xr3:uid="{93E7934C-CF15-4BF5-8364-C12C465DC123}" name="ลำดับall" dataDxfId="18"/>
    <tableColumn id="1" xr3:uid="{109A9504-DB1A-4779-9672-4021F34F46C0}" name="ID">
      <calculatedColumnFormula>INDEX(รายชื่อโรงเรียน!$A$2:$A$55,MATCH(รายชื่อหลักสูตร5ปี!J2,รายชื่อโรงเรียน!$B$2:$B$55,0))</calculatedColumnFormula>
    </tableColumn>
    <tableColumn id="2" xr3:uid="{93A52863-9211-4A56-B18E-36D1CDD8B1C2}" name="NO.">
      <calculatedColumnFormula>COUNTIF($J$2:J2,J2)</calculatedColumnFormula>
    </tableColumn>
    <tableColumn id="3" xr3:uid="{4A0E7C5D-BCE2-42D0-892E-238955495143}" name="เลขประจำตัวนิสิต" dataDxfId="17"/>
    <tableColumn id="4" xr3:uid="{42203743-C912-4590-89CC-25C0E2147A96}" name="คำนำหน้า" dataDxfId="16"/>
    <tableColumn id="5" xr3:uid="{21B61469-0206-4DCC-BEBC-9B44C66A5DF9}" name="ชื่อ-นามสกุล" dataDxfId="15"/>
    <tableColumn id="6" xr3:uid="{B941F9EE-6B11-4CB1-93C4-E9FD814D649D}" name="หมายเลขโทรศัพท์" dataDxfId="14"/>
    <tableColumn id="7" xr3:uid="{7C8FB0F5-6720-4E8B-AB13-F7AF753E1EE2}" name="วิชาเอก" dataDxfId="13"/>
    <tableColumn id="8" xr3:uid="{FD86B0AE-8A56-46D9-9355-53FBA9ACBF3F}" name="โรงเรียน ภาคต้น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9FD070A-9A36-4732-A553-C500D4FC9EB7}" name="Table4" displayName="Table4" ref="A3:G73" totalsRowShown="0" headerRowDxfId="11" dataDxfId="9" headerRowBorderDxfId="10" tableBorderDxfId="8" totalsRowBorderDxfId="7" headerRowCellStyle="ดี">
  <autoFilter ref="A3:G73" xr:uid="{F9FD070A-9A36-4732-A553-C500D4FC9EB7}"/>
  <tableColumns count="7">
    <tableColumn id="1" xr3:uid="{3AC2E9FD-CD97-4FDD-BA57-6D750B1E70DC}" name="ลำดับ" dataDxfId="6">
      <calculatedColumnFormula>IFERROR(VLOOKUP($E$1&amp;"|"&amp;I4,Table1[],4,FALSE),"")</calculatedColumnFormula>
    </tableColumn>
    <tableColumn id="2" xr3:uid="{A51194E3-BD12-43C7-9653-643A859FDA77}" name="เลขประจำตัวนิสิต" dataDxfId="5">
      <calculatedColumnFormula>IFERROR(VLOOKUP($E$1&amp;"|"&amp;A4,Table1[],5,FALSE),"")</calculatedColumnFormula>
    </tableColumn>
    <tableColumn id="3" xr3:uid="{0743AEDB-BFA2-4935-B75D-01F4AD3DD543}" name="คำนำหน้า" dataDxfId="4">
      <calculatedColumnFormula>IFERROR(VLOOKUP($E$1&amp;"|"&amp;A4,Table1[],6,FALSE),"")</calculatedColumnFormula>
    </tableColumn>
    <tableColumn id="4" xr3:uid="{CD2E1B6B-C7AF-40FC-B31B-680C184FEC24}" name="ชื่อ-นามสกุล" dataDxfId="3">
      <calculatedColumnFormula>IFERROR(VLOOKUP($E$1&amp;"|"&amp;A4,Table1[],7,FALSE),"")</calculatedColumnFormula>
    </tableColumn>
    <tableColumn id="5" xr3:uid="{32949139-1553-4CF0-8351-53B22C60C23B}" name="หมายเลขโทรศัพท์" dataDxfId="2">
      <calculatedColumnFormula>IFERROR(VLOOKUP($E$1&amp;"|"&amp;A4,Table1[],8,FALSE),"")</calculatedColumnFormula>
    </tableColumn>
    <tableColumn id="6" xr3:uid="{A819FE47-1507-4F48-BCE9-6016FDFCFC32}" name="วิชาเอก" dataDxfId="1">
      <calculatedColumnFormula>IFERROR(VLOOKUP($E$1&amp;"|"&amp;A4,Table1[],9,FALSE),"")</calculatedColumnFormula>
    </tableColumn>
    <tableColumn id="7" xr3:uid="{86B46DAB-E9BE-4D97-9D82-3CFEC721CC4C}" name="โรงเรียน ภาคต้น" dataDxfId="0">
      <calculatedColumnFormula>IFERROR(VLOOKUP($E$1&amp;"|"&amp;A4,Table1[],10,FALSE),"")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9506-BFDD-4345-846F-52527FFEFEEF}">
  <sheetPr codeName="Sheet4"/>
  <dimension ref="A2:B55"/>
  <sheetViews>
    <sheetView workbookViewId="0">
      <selection activeCell="D4" sqref="D4"/>
    </sheetView>
  </sheetViews>
  <sheetFormatPr defaultRowHeight="15.75"/>
  <cols>
    <col min="2" max="2" width="24.25" customWidth="1"/>
  </cols>
  <sheetData>
    <row r="2" spans="1:2">
      <c r="A2">
        <v>1</v>
      </c>
      <c r="B2" t="s">
        <v>367</v>
      </c>
    </row>
    <row r="3" spans="1:2">
      <c r="A3">
        <v>2</v>
      </c>
      <c r="B3" t="s">
        <v>20</v>
      </c>
    </row>
    <row r="4" spans="1:2">
      <c r="A4">
        <v>3</v>
      </c>
      <c r="B4" t="s">
        <v>21</v>
      </c>
    </row>
    <row r="5" spans="1:2">
      <c r="A5">
        <v>4</v>
      </c>
      <c r="B5" t="s">
        <v>142</v>
      </c>
    </row>
    <row r="6" spans="1:2">
      <c r="A6">
        <v>5</v>
      </c>
      <c r="B6" t="s">
        <v>143</v>
      </c>
    </row>
    <row r="7" spans="1:2">
      <c r="A7">
        <v>6</v>
      </c>
      <c r="B7" t="s">
        <v>144</v>
      </c>
    </row>
    <row r="8" spans="1:2">
      <c r="A8">
        <v>7</v>
      </c>
      <c r="B8" t="s">
        <v>145</v>
      </c>
    </row>
    <row r="9" spans="1:2">
      <c r="A9">
        <v>8</v>
      </c>
      <c r="B9" t="s">
        <v>146</v>
      </c>
    </row>
    <row r="10" spans="1:2">
      <c r="A10">
        <v>9</v>
      </c>
      <c r="B10" t="s">
        <v>147</v>
      </c>
    </row>
    <row r="11" spans="1:2">
      <c r="A11">
        <v>10</v>
      </c>
      <c r="B11" t="s">
        <v>148</v>
      </c>
    </row>
    <row r="12" spans="1:2">
      <c r="A12">
        <v>11</v>
      </c>
      <c r="B12" t="s">
        <v>149</v>
      </c>
    </row>
    <row r="13" spans="1:2">
      <c r="A13">
        <v>12</v>
      </c>
      <c r="B13" t="s">
        <v>150</v>
      </c>
    </row>
    <row r="14" spans="1:2">
      <c r="A14">
        <v>13</v>
      </c>
      <c r="B14" t="s">
        <v>151</v>
      </c>
    </row>
    <row r="15" spans="1:2">
      <c r="A15">
        <v>14</v>
      </c>
      <c r="B15" t="s">
        <v>152</v>
      </c>
    </row>
    <row r="16" spans="1:2">
      <c r="A16">
        <v>15</v>
      </c>
      <c r="B16" t="s">
        <v>153</v>
      </c>
    </row>
    <row r="17" spans="1:2">
      <c r="A17">
        <v>16</v>
      </c>
      <c r="B17" t="s">
        <v>154</v>
      </c>
    </row>
    <row r="18" spans="1:2">
      <c r="A18">
        <v>17</v>
      </c>
      <c r="B18" t="s">
        <v>155</v>
      </c>
    </row>
    <row r="19" spans="1:2">
      <c r="A19">
        <v>18</v>
      </c>
      <c r="B19" t="s">
        <v>156</v>
      </c>
    </row>
    <row r="20" spans="1:2">
      <c r="A20">
        <v>19</v>
      </c>
      <c r="B20" t="s">
        <v>157</v>
      </c>
    </row>
    <row r="21" spans="1:2">
      <c r="A21">
        <v>20</v>
      </c>
      <c r="B21" t="s">
        <v>158</v>
      </c>
    </row>
    <row r="22" spans="1:2">
      <c r="A22">
        <v>21</v>
      </c>
      <c r="B22" t="s">
        <v>159</v>
      </c>
    </row>
    <row r="23" spans="1:2">
      <c r="A23">
        <v>22</v>
      </c>
      <c r="B23" t="s">
        <v>160</v>
      </c>
    </row>
    <row r="24" spans="1:2">
      <c r="A24">
        <v>23</v>
      </c>
      <c r="B24" t="s">
        <v>161</v>
      </c>
    </row>
    <row r="25" spans="1:2">
      <c r="A25">
        <v>24</v>
      </c>
      <c r="B25" t="s">
        <v>162</v>
      </c>
    </row>
    <row r="26" spans="1:2">
      <c r="A26">
        <v>25</v>
      </c>
      <c r="B26" t="s">
        <v>163</v>
      </c>
    </row>
    <row r="27" spans="1:2">
      <c r="A27">
        <v>26</v>
      </c>
      <c r="B27" t="s">
        <v>164</v>
      </c>
    </row>
    <row r="28" spans="1:2">
      <c r="A28">
        <v>27</v>
      </c>
      <c r="B28" t="s">
        <v>165</v>
      </c>
    </row>
    <row r="29" spans="1:2">
      <c r="A29">
        <v>28</v>
      </c>
      <c r="B29" t="s">
        <v>166</v>
      </c>
    </row>
    <row r="30" spans="1:2">
      <c r="A30">
        <v>29</v>
      </c>
      <c r="B30" t="s">
        <v>167</v>
      </c>
    </row>
    <row r="31" spans="1:2">
      <c r="A31">
        <v>30</v>
      </c>
      <c r="B31" t="s">
        <v>168</v>
      </c>
    </row>
    <row r="32" spans="1:2">
      <c r="A32">
        <v>31</v>
      </c>
      <c r="B32" t="s">
        <v>169</v>
      </c>
    </row>
    <row r="33" spans="1:2">
      <c r="A33">
        <v>32</v>
      </c>
      <c r="B33" t="s">
        <v>170</v>
      </c>
    </row>
    <row r="34" spans="1:2">
      <c r="A34">
        <v>33</v>
      </c>
      <c r="B34" t="s">
        <v>171</v>
      </c>
    </row>
    <row r="35" spans="1:2">
      <c r="A35">
        <v>34</v>
      </c>
      <c r="B35" t="s">
        <v>172</v>
      </c>
    </row>
    <row r="36" spans="1:2">
      <c r="A36">
        <v>35</v>
      </c>
      <c r="B36" t="s">
        <v>173</v>
      </c>
    </row>
    <row r="37" spans="1:2">
      <c r="A37">
        <v>36</v>
      </c>
      <c r="B37" t="s">
        <v>174</v>
      </c>
    </row>
    <row r="38" spans="1:2">
      <c r="A38">
        <v>37</v>
      </c>
      <c r="B38" t="s">
        <v>175</v>
      </c>
    </row>
    <row r="39" spans="1:2">
      <c r="A39">
        <v>38</v>
      </c>
      <c r="B39" t="s">
        <v>176</v>
      </c>
    </row>
    <row r="40" spans="1:2">
      <c r="A40">
        <v>39</v>
      </c>
      <c r="B40" t="s">
        <v>177</v>
      </c>
    </row>
    <row r="41" spans="1:2">
      <c r="A41">
        <v>40</v>
      </c>
      <c r="B41" t="s">
        <v>178</v>
      </c>
    </row>
    <row r="42" spans="1:2">
      <c r="A42">
        <v>41</v>
      </c>
      <c r="B42" t="s">
        <v>179</v>
      </c>
    </row>
    <row r="43" spans="1:2">
      <c r="A43">
        <v>42</v>
      </c>
      <c r="B43" t="s">
        <v>180</v>
      </c>
    </row>
    <row r="44" spans="1:2">
      <c r="A44">
        <v>43</v>
      </c>
      <c r="B44" t="s">
        <v>181</v>
      </c>
    </row>
    <row r="45" spans="1:2">
      <c r="A45">
        <v>44</v>
      </c>
      <c r="B45" t="s">
        <v>182</v>
      </c>
    </row>
    <row r="46" spans="1:2">
      <c r="A46">
        <v>45</v>
      </c>
      <c r="B46" t="s">
        <v>183</v>
      </c>
    </row>
    <row r="47" spans="1:2">
      <c r="A47">
        <v>46</v>
      </c>
      <c r="B47" t="s">
        <v>184</v>
      </c>
    </row>
    <row r="48" spans="1:2">
      <c r="A48">
        <v>47</v>
      </c>
      <c r="B48" t="s">
        <v>185</v>
      </c>
    </row>
    <row r="49" spans="1:2">
      <c r="A49">
        <v>48</v>
      </c>
      <c r="B49" t="s">
        <v>186</v>
      </c>
    </row>
    <row r="50" spans="1:2">
      <c r="A50">
        <v>49</v>
      </c>
      <c r="B50" t="s">
        <v>187</v>
      </c>
    </row>
    <row r="51" spans="1:2">
      <c r="A51">
        <v>50</v>
      </c>
      <c r="B51" t="s">
        <v>188</v>
      </c>
    </row>
    <row r="52" spans="1:2">
      <c r="A52">
        <v>51</v>
      </c>
      <c r="B52" t="s">
        <v>189</v>
      </c>
    </row>
    <row r="53" spans="1:2">
      <c r="A53">
        <v>52</v>
      </c>
      <c r="B53" t="s">
        <v>190</v>
      </c>
    </row>
    <row r="54" spans="1:2">
      <c r="A54">
        <v>53</v>
      </c>
      <c r="B54" t="s">
        <v>191</v>
      </c>
    </row>
    <row r="55" spans="1:2">
      <c r="A55">
        <v>54</v>
      </c>
      <c r="B55" t="s">
        <v>192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CB8D5-3062-4126-878C-F4730C37B130}">
  <sheetPr codeName="Sheet3"/>
  <dimension ref="A1:P147"/>
  <sheetViews>
    <sheetView workbookViewId="0">
      <selection activeCell="K15" sqref="K15"/>
    </sheetView>
  </sheetViews>
  <sheetFormatPr defaultRowHeight="15.75"/>
  <cols>
    <col min="1" max="1" width="5" customWidth="1"/>
    <col min="2" max="2" width="6" customWidth="1"/>
    <col min="5" max="5" width="18.25" customWidth="1"/>
    <col min="6" max="6" width="11.625" customWidth="1"/>
    <col min="7" max="7" width="16.875" customWidth="1"/>
    <col min="8" max="8" width="19.25" customWidth="1"/>
    <col min="9" max="9" width="22.375" customWidth="1"/>
    <col min="10" max="10" width="22.375" bestFit="1" customWidth="1"/>
    <col min="14" max="14" width="17.875" customWidth="1"/>
    <col min="16" max="16" width="22.125" bestFit="1" customWidth="1"/>
  </cols>
  <sheetData>
    <row r="1" spans="1:16" ht="27" customHeight="1">
      <c r="A1" s="14" t="s">
        <v>363</v>
      </c>
      <c r="B1" s="14" t="s">
        <v>365</v>
      </c>
      <c r="C1" s="15" t="s">
        <v>193</v>
      </c>
      <c r="D1" s="15" t="s">
        <v>194</v>
      </c>
      <c r="E1" s="16" t="s">
        <v>1</v>
      </c>
      <c r="F1" s="16" t="s">
        <v>2</v>
      </c>
      <c r="G1" s="16" t="s">
        <v>3</v>
      </c>
      <c r="H1" s="16" t="s">
        <v>4</v>
      </c>
      <c r="I1" s="16" t="s">
        <v>5</v>
      </c>
      <c r="J1" s="17" t="s">
        <v>6</v>
      </c>
    </row>
    <row r="2" spans="1:16">
      <c r="A2" s="7" t="str">
        <f>Table1[[#This Row],[ID]]&amp;"|"&amp;Table1[[#This Row],[NO.]]</f>
        <v>2|1</v>
      </c>
      <c r="B2" s="7">
        <f>IF(Table1[[#This Row],[เลขประจำตัวนิสิต]]="","",ROW()-1)</f>
        <v>1</v>
      </c>
      <c r="C2">
        <f>INDEX(รายชื่อโรงเรียน!$A$2:$A$55,MATCH(รายชื่อหลักสูตร5ปี!J2,รายชื่อโรงเรียน!$B$2:$B$55,0))</f>
        <v>2</v>
      </c>
      <c r="D2">
        <f>COUNTIF($J$2:J2,J2)</f>
        <v>1</v>
      </c>
      <c r="E2" s="2">
        <v>6100001</v>
      </c>
      <c r="F2" s="2" t="s">
        <v>11</v>
      </c>
      <c r="G2" s="1" t="s">
        <v>14</v>
      </c>
      <c r="H2" s="1" t="s">
        <v>45</v>
      </c>
      <c r="I2" s="1" t="s">
        <v>12</v>
      </c>
      <c r="J2" s="4" t="s">
        <v>20</v>
      </c>
      <c r="L2">
        <v>1</v>
      </c>
      <c r="N2" s="3" t="e" cm="1">
        <f t="array" ref="N2">INDEX(E2:E147,0,MATCH(L2,C2:C147,0))</f>
        <v>#N/A</v>
      </c>
      <c r="O2" s="3" t="e" cm="1">
        <f t="array" ref="O2">INDEX(F2:F147,0,MATCH(L2,C2:C147,0))</f>
        <v>#N/A</v>
      </c>
      <c r="P2" t="str" cm="1">
        <f t="array" ref="P2:P6">_xlfn._xlws.SORT(_xlfn.UNIQUE(J:J),1)</f>
        <v>โรงเรียน ภาคต้น</v>
      </c>
    </row>
    <row r="3" spans="1:16">
      <c r="A3" s="6" t="str">
        <f>Table1[[#This Row],[ID]]&amp;"|"&amp;Table1[[#This Row],[NO.]]</f>
        <v>2|2</v>
      </c>
      <c r="B3" s="1">
        <f>IF(Table1[[#This Row],[เลขประจำตัวนิสิต]]="","",ROW()-1)</f>
        <v>2</v>
      </c>
      <c r="C3">
        <f>INDEX(รายชื่อโรงเรียน!$A$2:$A$55,MATCH(รายชื่อหลักสูตร5ปี!J3,รายชื่อโรงเรียน!$B$2:$B$55,0))</f>
        <v>2</v>
      </c>
      <c r="D3">
        <f>COUNTIF($J$2:J3,J3)</f>
        <v>2</v>
      </c>
      <c r="E3" s="2">
        <v>6100002</v>
      </c>
      <c r="F3" s="2" t="s">
        <v>11</v>
      </c>
      <c r="G3" s="1" t="s">
        <v>15</v>
      </c>
      <c r="H3" s="1" t="s">
        <v>46</v>
      </c>
      <c r="I3" s="1" t="s">
        <v>12</v>
      </c>
      <c r="J3" s="4" t="s">
        <v>20</v>
      </c>
      <c r="P3" t="str">
        <v>โรงเรียนที่ 2</v>
      </c>
    </row>
    <row r="4" spans="1:16">
      <c r="A4" s="1" t="str">
        <f>Table1[[#This Row],[ID]]&amp;"|"&amp;Table1[[#This Row],[NO.]]</f>
        <v>2|3</v>
      </c>
      <c r="B4" s="1">
        <f>IF(Table1[[#This Row],[เลขประจำตัวนิสิต]]="","",ROW()-1)</f>
        <v>3</v>
      </c>
      <c r="C4">
        <f>INDEX(รายชื่อโรงเรียน!$A$2:$A$55,MATCH(รายชื่อหลักสูตร5ปี!J4,รายชื่อโรงเรียน!$B$2:$B$55,0))</f>
        <v>2</v>
      </c>
      <c r="D4">
        <f>COUNTIF($J$2:J4,J4)</f>
        <v>3</v>
      </c>
      <c r="E4" s="2">
        <v>6100003</v>
      </c>
      <c r="F4" s="2" t="s">
        <v>11</v>
      </c>
      <c r="G4" s="1" t="s">
        <v>16</v>
      </c>
      <c r="H4" s="1" t="s">
        <v>70</v>
      </c>
      <c r="I4" s="1" t="s">
        <v>12</v>
      </c>
      <c r="J4" s="4" t="s">
        <v>20</v>
      </c>
      <c r="P4" t="str">
        <v>โรงเรียนที่ 3</v>
      </c>
    </row>
    <row r="5" spans="1:16">
      <c r="A5" s="6" t="str">
        <f>Table1[[#This Row],[ID]]&amp;"|"&amp;Table1[[#This Row],[NO.]]</f>
        <v>2|4</v>
      </c>
      <c r="B5" s="1">
        <f>IF(Table1[[#This Row],[เลขประจำตัวนิสิต]]="","",ROW()-1)</f>
        <v>4</v>
      </c>
      <c r="C5">
        <f>INDEX(รายชื่อโรงเรียน!$A$2:$A$55,MATCH(รายชื่อหลักสูตร5ปี!J5,รายชื่อโรงเรียน!$B$2:$B$55,0))</f>
        <v>2</v>
      </c>
      <c r="D5">
        <f>COUNTIF($J$2:J5,J5)</f>
        <v>4</v>
      </c>
      <c r="E5" s="2">
        <v>6100004</v>
      </c>
      <c r="F5" s="2" t="s">
        <v>7</v>
      </c>
      <c r="G5" s="1" t="s">
        <v>17</v>
      </c>
      <c r="H5" s="1" t="s">
        <v>71</v>
      </c>
      <c r="I5" s="1" t="s">
        <v>13</v>
      </c>
      <c r="J5" s="4" t="s">
        <v>20</v>
      </c>
      <c r="P5" t="str">
        <v>โรงเรียนที่ 4</v>
      </c>
    </row>
    <row r="6" spans="1:16">
      <c r="A6" s="1" t="str">
        <f>Table1[[#This Row],[ID]]&amp;"|"&amp;Table1[[#This Row],[NO.]]</f>
        <v>2|5</v>
      </c>
      <c r="B6" s="1">
        <f>IF(Table1[[#This Row],[เลขประจำตัวนิสิต]]="","",ROW()-1)</f>
        <v>5</v>
      </c>
      <c r="C6">
        <f>INDEX(รายชื่อโรงเรียน!$A$2:$A$55,MATCH(รายชื่อหลักสูตร5ปี!J6,รายชื่อโรงเรียน!$B$2:$B$55,0))</f>
        <v>2</v>
      </c>
      <c r="D6">
        <f>COUNTIF($J$2:J6,J6)</f>
        <v>5</v>
      </c>
      <c r="E6" s="2">
        <v>6100005</v>
      </c>
      <c r="F6" s="2" t="s">
        <v>11</v>
      </c>
      <c r="G6" s="1" t="s">
        <v>22</v>
      </c>
      <c r="H6" s="1" t="s">
        <v>47</v>
      </c>
      <c r="I6" s="1" t="s">
        <v>12</v>
      </c>
      <c r="J6" s="4" t="s">
        <v>20</v>
      </c>
      <c r="P6">
        <v>0</v>
      </c>
    </row>
    <row r="7" spans="1:16">
      <c r="A7" s="6" t="str">
        <f>Table1[[#This Row],[ID]]&amp;"|"&amp;Table1[[#This Row],[NO.]]</f>
        <v>2|6</v>
      </c>
      <c r="B7" s="1">
        <f>IF(Table1[[#This Row],[เลขประจำตัวนิสิต]]="","",ROW()-1)</f>
        <v>6</v>
      </c>
      <c r="C7">
        <f>INDEX(รายชื่อโรงเรียน!$A$2:$A$55,MATCH(รายชื่อหลักสูตร5ปี!J7,รายชื่อโรงเรียน!$B$2:$B$55,0))</f>
        <v>2</v>
      </c>
      <c r="D7">
        <f>COUNTIF($J$2:J7,J7)</f>
        <v>6</v>
      </c>
      <c r="E7" s="2">
        <v>6100006</v>
      </c>
      <c r="F7" s="2" t="s">
        <v>11</v>
      </c>
      <c r="G7" s="1" t="s">
        <v>23</v>
      </c>
      <c r="H7" s="1" t="s">
        <v>48</v>
      </c>
      <c r="I7" s="1" t="s">
        <v>12</v>
      </c>
      <c r="J7" s="4" t="s">
        <v>20</v>
      </c>
    </row>
    <row r="8" spans="1:16">
      <c r="A8" s="1" t="str">
        <f>Table1[[#This Row],[ID]]&amp;"|"&amp;Table1[[#This Row],[NO.]]</f>
        <v>2|7</v>
      </c>
      <c r="B8" s="1">
        <f>IF(Table1[[#This Row],[เลขประจำตัวนิสิต]]="","",ROW()-1)</f>
        <v>7</v>
      </c>
      <c r="C8">
        <f>INDEX(รายชื่อโรงเรียน!$A$2:$A$55,MATCH(รายชื่อหลักสูตร5ปี!J8,รายชื่อโรงเรียน!$B$2:$B$55,0))</f>
        <v>2</v>
      </c>
      <c r="D8">
        <f>COUNTIF($J$2:J8,J8)</f>
        <v>7</v>
      </c>
      <c r="E8" s="2">
        <v>6100007</v>
      </c>
      <c r="F8" s="2" t="s">
        <v>11</v>
      </c>
      <c r="G8" s="1" t="s">
        <v>24</v>
      </c>
      <c r="H8" s="1" t="s">
        <v>49</v>
      </c>
      <c r="I8" s="1" t="s">
        <v>12</v>
      </c>
      <c r="J8" s="4" t="s">
        <v>20</v>
      </c>
    </row>
    <row r="9" spans="1:16">
      <c r="A9" s="6" t="str">
        <f>Table1[[#This Row],[ID]]&amp;"|"&amp;Table1[[#This Row],[NO.]]</f>
        <v>2|8</v>
      </c>
      <c r="B9" s="1">
        <f>IF(Table1[[#This Row],[เลขประจำตัวนิสิต]]="","",ROW()-1)</f>
        <v>8</v>
      </c>
      <c r="C9">
        <f>INDEX(รายชื่อโรงเรียน!$A$2:$A$55,MATCH(รายชื่อหลักสูตร5ปี!J9,รายชื่อโรงเรียน!$B$2:$B$55,0))</f>
        <v>2</v>
      </c>
      <c r="D9">
        <f>COUNTIF($J$2:J9,J9)</f>
        <v>8</v>
      </c>
      <c r="E9" s="2">
        <v>6100008</v>
      </c>
      <c r="F9" s="2" t="s">
        <v>7</v>
      </c>
      <c r="G9" s="1" t="s">
        <v>25</v>
      </c>
      <c r="H9" s="1" t="s">
        <v>50</v>
      </c>
      <c r="I9" s="1" t="s">
        <v>13</v>
      </c>
      <c r="J9" s="4" t="s">
        <v>20</v>
      </c>
    </row>
    <row r="10" spans="1:16">
      <c r="A10" s="1" t="str">
        <f>Table1[[#This Row],[ID]]&amp;"|"&amp;Table1[[#This Row],[NO.]]</f>
        <v>2|9</v>
      </c>
      <c r="B10" s="1">
        <f>IF(Table1[[#This Row],[เลขประจำตัวนิสิต]]="","",ROW()-1)</f>
        <v>9</v>
      </c>
      <c r="C10">
        <f>INDEX(รายชื่อโรงเรียน!$A$2:$A$55,MATCH(รายชื่อหลักสูตร5ปี!J10,รายชื่อโรงเรียน!$B$2:$B$55,0))</f>
        <v>2</v>
      </c>
      <c r="D10">
        <f>COUNTIF($J$2:J10,J10)</f>
        <v>9</v>
      </c>
      <c r="E10" s="2">
        <v>6100009</v>
      </c>
      <c r="F10" s="2" t="s">
        <v>11</v>
      </c>
      <c r="G10" s="1" t="s">
        <v>26</v>
      </c>
      <c r="H10" s="1" t="s">
        <v>51</v>
      </c>
      <c r="I10" s="1" t="s">
        <v>12</v>
      </c>
      <c r="J10" s="4" t="s">
        <v>20</v>
      </c>
    </row>
    <row r="11" spans="1:16">
      <c r="A11" s="6" t="str">
        <f>Table1[[#This Row],[ID]]&amp;"|"&amp;Table1[[#This Row],[NO.]]</f>
        <v>2|10</v>
      </c>
      <c r="B11" s="1">
        <f>IF(Table1[[#This Row],[เลขประจำตัวนิสิต]]="","",ROW()-1)</f>
        <v>10</v>
      </c>
      <c r="C11">
        <f>INDEX(รายชื่อโรงเรียน!$A$2:$A$55,MATCH(รายชื่อหลักสูตร5ปี!J11,รายชื่อโรงเรียน!$B$2:$B$55,0))</f>
        <v>2</v>
      </c>
      <c r="D11">
        <f>COUNTIF($J$2:J11,J11)</f>
        <v>10</v>
      </c>
      <c r="E11" s="2">
        <v>6100010</v>
      </c>
      <c r="F11" s="2" t="s">
        <v>11</v>
      </c>
      <c r="G11" s="1" t="s">
        <v>27</v>
      </c>
      <c r="H11" s="1" t="s">
        <v>52</v>
      </c>
      <c r="I11" s="1" t="s">
        <v>12</v>
      </c>
      <c r="J11" s="4" t="s">
        <v>20</v>
      </c>
    </row>
    <row r="12" spans="1:16">
      <c r="A12" s="1" t="str">
        <f>Table1[[#This Row],[ID]]&amp;"|"&amp;Table1[[#This Row],[NO.]]</f>
        <v>2|11</v>
      </c>
      <c r="B12" s="1">
        <f>IF(Table1[[#This Row],[เลขประจำตัวนิสิต]]="","",ROW()-1)</f>
        <v>11</v>
      </c>
      <c r="C12">
        <f>INDEX(รายชื่อโรงเรียน!$A$2:$A$55,MATCH(รายชื่อหลักสูตร5ปี!J12,รายชื่อโรงเรียน!$B$2:$B$55,0))</f>
        <v>2</v>
      </c>
      <c r="D12">
        <f>COUNTIF($J$2:J12,J12)</f>
        <v>11</v>
      </c>
      <c r="E12" s="2">
        <v>6100011</v>
      </c>
      <c r="F12" s="2" t="s">
        <v>11</v>
      </c>
      <c r="G12" s="1" t="s">
        <v>28</v>
      </c>
      <c r="H12" s="1" t="s">
        <v>53</v>
      </c>
      <c r="I12" s="1" t="s">
        <v>12</v>
      </c>
      <c r="J12" s="4" t="s">
        <v>20</v>
      </c>
    </row>
    <row r="13" spans="1:16">
      <c r="A13" s="6" t="str">
        <f>Table1[[#This Row],[ID]]&amp;"|"&amp;Table1[[#This Row],[NO.]]</f>
        <v>2|12</v>
      </c>
      <c r="B13" s="1">
        <f>IF(Table1[[#This Row],[เลขประจำตัวนิสิต]]="","",ROW()-1)</f>
        <v>12</v>
      </c>
      <c r="C13">
        <f>INDEX(รายชื่อโรงเรียน!$A$2:$A$55,MATCH(รายชื่อหลักสูตร5ปี!J13,รายชื่อโรงเรียน!$B$2:$B$55,0))</f>
        <v>2</v>
      </c>
      <c r="D13">
        <f>COUNTIF($J$2:J13,J13)</f>
        <v>12</v>
      </c>
      <c r="E13" s="2">
        <v>6100012</v>
      </c>
      <c r="F13" s="2" t="s">
        <v>7</v>
      </c>
      <c r="G13" s="1" t="s">
        <v>29</v>
      </c>
      <c r="H13" s="1" t="s">
        <v>54</v>
      </c>
      <c r="I13" s="1" t="s">
        <v>13</v>
      </c>
      <c r="J13" s="4" t="s">
        <v>20</v>
      </c>
    </row>
    <row r="14" spans="1:16">
      <c r="A14" s="1" t="str">
        <f>Table1[[#This Row],[ID]]&amp;"|"&amp;Table1[[#This Row],[NO.]]</f>
        <v>2|13</v>
      </c>
      <c r="B14" s="1">
        <f>IF(Table1[[#This Row],[เลขประจำตัวนิสิต]]="","",ROW()-1)</f>
        <v>13</v>
      </c>
      <c r="C14">
        <f>INDEX(รายชื่อโรงเรียน!$A$2:$A$55,MATCH(รายชื่อหลักสูตร5ปี!J14,รายชื่อโรงเรียน!$B$2:$B$55,0))</f>
        <v>2</v>
      </c>
      <c r="D14">
        <f>COUNTIF($J$2:J14,J14)</f>
        <v>13</v>
      </c>
      <c r="E14" s="2">
        <v>6100013</v>
      </c>
      <c r="F14" s="2" t="s">
        <v>11</v>
      </c>
      <c r="G14" s="1" t="s">
        <v>30</v>
      </c>
      <c r="H14" s="1" t="s">
        <v>55</v>
      </c>
      <c r="I14" s="1" t="s">
        <v>12</v>
      </c>
      <c r="J14" s="4" t="s">
        <v>20</v>
      </c>
    </row>
    <row r="15" spans="1:16">
      <c r="A15" s="6" t="str">
        <f>Table1[[#This Row],[ID]]&amp;"|"&amp;Table1[[#This Row],[NO.]]</f>
        <v>2|14</v>
      </c>
      <c r="B15" s="1">
        <f>IF(Table1[[#This Row],[เลขประจำตัวนิสิต]]="","",ROW()-1)</f>
        <v>14</v>
      </c>
      <c r="C15">
        <f>INDEX(รายชื่อโรงเรียน!$A$2:$A$55,MATCH(รายชื่อหลักสูตร5ปี!J15,รายชื่อโรงเรียน!$B$2:$B$55,0))</f>
        <v>2</v>
      </c>
      <c r="D15">
        <f>COUNTIF($J$2:J15,J15)</f>
        <v>14</v>
      </c>
      <c r="E15" s="2">
        <v>6100014</v>
      </c>
      <c r="F15" s="2" t="s">
        <v>11</v>
      </c>
      <c r="G15" s="1" t="s">
        <v>31</v>
      </c>
      <c r="H15" s="1" t="s">
        <v>56</v>
      </c>
      <c r="I15" s="1" t="s">
        <v>12</v>
      </c>
      <c r="J15" s="4" t="s">
        <v>20</v>
      </c>
    </row>
    <row r="16" spans="1:16">
      <c r="A16" s="1" t="str">
        <f>Table1[[#This Row],[ID]]&amp;"|"&amp;Table1[[#This Row],[NO.]]</f>
        <v>2|15</v>
      </c>
      <c r="B16" s="1">
        <f>IF(Table1[[#This Row],[เลขประจำตัวนิสิต]]="","",ROW()-1)</f>
        <v>15</v>
      </c>
      <c r="C16">
        <f>INDEX(รายชื่อโรงเรียน!$A$2:$A$55,MATCH(รายชื่อหลักสูตร5ปี!J16,รายชื่อโรงเรียน!$B$2:$B$55,0))</f>
        <v>2</v>
      </c>
      <c r="D16">
        <f>COUNTIF($J$2:J16,J16)</f>
        <v>15</v>
      </c>
      <c r="E16" s="2">
        <v>6100015</v>
      </c>
      <c r="F16" s="2" t="s">
        <v>11</v>
      </c>
      <c r="G16" s="1" t="s">
        <v>32</v>
      </c>
      <c r="H16" s="1" t="s">
        <v>57</v>
      </c>
      <c r="I16" s="1" t="s">
        <v>12</v>
      </c>
      <c r="J16" s="4" t="s">
        <v>20</v>
      </c>
    </row>
    <row r="17" spans="1:10">
      <c r="A17" s="6" t="str">
        <f>Table1[[#This Row],[ID]]&amp;"|"&amp;Table1[[#This Row],[NO.]]</f>
        <v>2|16</v>
      </c>
      <c r="B17" s="1">
        <f>IF(Table1[[#This Row],[เลขประจำตัวนิสิต]]="","",ROW()-1)</f>
        <v>16</v>
      </c>
      <c r="C17">
        <f>INDEX(รายชื่อโรงเรียน!$A$2:$A$55,MATCH(รายชื่อหลักสูตร5ปี!J17,รายชื่อโรงเรียน!$B$2:$B$55,0))</f>
        <v>2</v>
      </c>
      <c r="D17">
        <f>COUNTIF($J$2:J17,J17)</f>
        <v>16</v>
      </c>
      <c r="E17" s="2">
        <v>6100016</v>
      </c>
      <c r="F17" s="2" t="s">
        <v>7</v>
      </c>
      <c r="G17" s="1" t="s">
        <v>33</v>
      </c>
      <c r="H17" s="1" t="s">
        <v>58</v>
      </c>
      <c r="I17" s="1" t="s">
        <v>13</v>
      </c>
      <c r="J17" s="4" t="s">
        <v>20</v>
      </c>
    </row>
    <row r="18" spans="1:10">
      <c r="A18" s="1" t="str">
        <f>Table1[[#This Row],[ID]]&amp;"|"&amp;Table1[[#This Row],[NO.]]</f>
        <v>2|17</v>
      </c>
      <c r="B18" s="1">
        <f>IF(Table1[[#This Row],[เลขประจำตัวนิสิต]]="","",ROW()-1)</f>
        <v>17</v>
      </c>
      <c r="C18">
        <f>INDEX(รายชื่อโรงเรียน!$A$2:$A$55,MATCH(รายชื่อหลักสูตร5ปี!J18,รายชื่อโรงเรียน!$B$2:$B$55,0))</f>
        <v>2</v>
      </c>
      <c r="D18">
        <f>COUNTIF($J$2:J18,J18)</f>
        <v>17</v>
      </c>
      <c r="E18" s="2">
        <v>6100017</v>
      </c>
      <c r="F18" s="2" t="s">
        <v>11</v>
      </c>
      <c r="G18" s="1" t="s">
        <v>34</v>
      </c>
      <c r="H18" s="1" t="s">
        <v>59</v>
      </c>
      <c r="I18" s="1" t="s">
        <v>12</v>
      </c>
      <c r="J18" s="4" t="s">
        <v>20</v>
      </c>
    </row>
    <row r="19" spans="1:10">
      <c r="A19" s="6" t="str">
        <f>Table1[[#This Row],[ID]]&amp;"|"&amp;Table1[[#This Row],[NO.]]</f>
        <v>2|18</v>
      </c>
      <c r="B19" s="1">
        <f>IF(Table1[[#This Row],[เลขประจำตัวนิสิต]]="","",ROW()-1)</f>
        <v>18</v>
      </c>
      <c r="C19">
        <f>INDEX(รายชื่อโรงเรียน!$A$2:$A$55,MATCH(รายชื่อหลักสูตร5ปี!J19,รายชื่อโรงเรียน!$B$2:$B$55,0))</f>
        <v>2</v>
      </c>
      <c r="D19">
        <f>COUNTIF($J$2:J19,J19)</f>
        <v>18</v>
      </c>
      <c r="E19" s="2">
        <v>6100018</v>
      </c>
      <c r="F19" s="2" t="s">
        <v>11</v>
      </c>
      <c r="G19" s="1" t="s">
        <v>35</v>
      </c>
      <c r="H19" s="1" t="s">
        <v>60</v>
      </c>
      <c r="I19" s="1" t="s">
        <v>12</v>
      </c>
      <c r="J19" s="4" t="s">
        <v>20</v>
      </c>
    </row>
    <row r="20" spans="1:10">
      <c r="A20" s="1" t="str">
        <f>Table1[[#This Row],[ID]]&amp;"|"&amp;Table1[[#This Row],[NO.]]</f>
        <v>2|19</v>
      </c>
      <c r="B20" s="1">
        <f>IF(Table1[[#This Row],[เลขประจำตัวนิสิต]]="","",ROW()-1)</f>
        <v>19</v>
      </c>
      <c r="C20">
        <f>INDEX(รายชื่อโรงเรียน!$A$2:$A$55,MATCH(รายชื่อหลักสูตร5ปี!J20,รายชื่อโรงเรียน!$B$2:$B$55,0))</f>
        <v>2</v>
      </c>
      <c r="D20">
        <f>COUNTIF($J$2:J20,J20)</f>
        <v>19</v>
      </c>
      <c r="E20" s="2">
        <v>6100019</v>
      </c>
      <c r="F20" s="2" t="s">
        <v>11</v>
      </c>
      <c r="G20" s="1" t="s">
        <v>36</v>
      </c>
      <c r="H20" s="1" t="s">
        <v>61</v>
      </c>
      <c r="I20" s="1" t="s">
        <v>12</v>
      </c>
      <c r="J20" s="4" t="s">
        <v>20</v>
      </c>
    </row>
    <row r="21" spans="1:10">
      <c r="A21" s="6" t="str">
        <f>Table1[[#This Row],[ID]]&amp;"|"&amp;Table1[[#This Row],[NO.]]</f>
        <v>2|20</v>
      </c>
      <c r="B21" s="1">
        <f>IF(Table1[[#This Row],[เลขประจำตัวนิสิต]]="","",ROW()-1)</f>
        <v>20</v>
      </c>
      <c r="C21">
        <f>INDEX(รายชื่อโรงเรียน!$A$2:$A$55,MATCH(รายชื่อหลักสูตร5ปี!J21,รายชื่อโรงเรียน!$B$2:$B$55,0))</f>
        <v>2</v>
      </c>
      <c r="D21">
        <f>COUNTIF($J$2:J21,J21)</f>
        <v>20</v>
      </c>
      <c r="E21" s="2">
        <v>6100020</v>
      </c>
      <c r="F21" s="2" t="s">
        <v>7</v>
      </c>
      <c r="G21" s="1" t="s">
        <v>37</v>
      </c>
      <c r="H21" s="1" t="s">
        <v>62</v>
      </c>
      <c r="I21" s="1" t="s">
        <v>13</v>
      </c>
      <c r="J21" s="4" t="s">
        <v>20</v>
      </c>
    </row>
    <row r="22" spans="1:10">
      <c r="A22" s="1" t="str">
        <f>Table1[[#This Row],[ID]]&amp;"|"&amp;Table1[[#This Row],[NO.]]</f>
        <v>2|21</v>
      </c>
      <c r="B22" s="1">
        <f>IF(Table1[[#This Row],[เลขประจำตัวนิสิต]]="","",ROW()-1)</f>
        <v>21</v>
      </c>
      <c r="C22">
        <f>INDEX(รายชื่อโรงเรียน!$A$2:$A$55,MATCH(รายชื่อหลักสูตร5ปี!J22,รายชื่อโรงเรียน!$B$2:$B$55,0))</f>
        <v>2</v>
      </c>
      <c r="D22">
        <f>COUNTIF($J$2:J22,J22)</f>
        <v>21</v>
      </c>
      <c r="E22" s="2">
        <v>6100021</v>
      </c>
      <c r="F22" s="2" t="s">
        <v>11</v>
      </c>
      <c r="G22" s="1" t="s">
        <v>38</v>
      </c>
      <c r="H22" s="1" t="s">
        <v>63</v>
      </c>
      <c r="I22" s="1" t="s">
        <v>12</v>
      </c>
      <c r="J22" s="4" t="s">
        <v>20</v>
      </c>
    </row>
    <row r="23" spans="1:10">
      <c r="A23" s="6" t="str">
        <f>Table1[[#This Row],[ID]]&amp;"|"&amp;Table1[[#This Row],[NO.]]</f>
        <v>2|22</v>
      </c>
      <c r="B23" s="1">
        <f>IF(Table1[[#This Row],[เลขประจำตัวนิสิต]]="","",ROW()-1)</f>
        <v>22</v>
      </c>
      <c r="C23">
        <f>INDEX(รายชื่อโรงเรียน!$A$2:$A$55,MATCH(รายชื่อหลักสูตร5ปี!J23,รายชื่อโรงเรียน!$B$2:$B$55,0))</f>
        <v>2</v>
      </c>
      <c r="D23">
        <f>COUNTIF($J$2:J23,J23)</f>
        <v>22</v>
      </c>
      <c r="E23" s="2">
        <v>6100022</v>
      </c>
      <c r="F23" s="2" t="s">
        <v>11</v>
      </c>
      <c r="G23" s="1" t="s">
        <v>39</v>
      </c>
      <c r="H23" s="1" t="s">
        <v>64</v>
      </c>
      <c r="I23" s="1" t="s">
        <v>12</v>
      </c>
      <c r="J23" s="4" t="s">
        <v>20</v>
      </c>
    </row>
    <row r="24" spans="1:10">
      <c r="A24" s="1" t="str">
        <f>Table1[[#This Row],[ID]]&amp;"|"&amp;Table1[[#This Row],[NO.]]</f>
        <v>2|23</v>
      </c>
      <c r="B24" s="1">
        <f>IF(Table1[[#This Row],[เลขประจำตัวนิสิต]]="","",ROW()-1)</f>
        <v>23</v>
      </c>
      <c r="C24">
        <f>INDEX(รายชื่อโรงเรียน!$A$2:$A$55,MATCH(รายชื่อหลักสูตร5ปี!J24,รายชื่อโรงเรียน!$B$2:$B$55,0))</f>
        <v>2</v>
      </c>
      <c r="D24">
        <f>COUNTIF($J$2:J24,J24)</f>
        <v>23</v>
      </c>
      <c r="E24" s="2">
        <v>6100023</v>
      </c>
      <c r="F24" s="2" t="s">
        <v>11</v>
      </c>
      <c r="G24" s="1" t="s">
        <v>40</v>
      </c>
      <c r="H24" s="1" t="s">
        <v>65</v>
      </c>
      <c r="I24" s="1" t="s">
        <v>12</v>
      </c>
      <c r="J24" s="4" t="s">
        <v>20</v>
      </c>
    </row>
    <row r="25" spans="1:10">
      <c r="A25" s="6" t="str">
        <f>Table1[[#This Row],[ID]]&amp;"|"&amp;Table1[[#This Row],[NO.]]</f>
        <v>2|24</v>
      </c>
      <c r="B25" s="1">
        <f>IF(Table1[[#This Row],[เลขประจำตัวนิสิต]]="","",ROW()-1)</f>
        <v>24</v>
      </c>
      <c r="C25">
        <f>INDEX(รายชื่อโรงเรียน!$A$2:$A$55,MATCH(รายชื่อหลักสูตร5ปี!J25,รายชื่อโรงเรียน!$B$2:$B$55,0))</f>
        <v>2</v>
      </c>
      <c r="D25">
        <f>COUNTIF($J$2:J25,J25)</f>
        <v>24</v>
      </c>
      <c r="E25" s="2">
        <v>6100024</v>
      </c>
      <c r="F25" s="2" t="s">
        <v>7</v>
      </c>
      <c r="G25" s="1" t="s">
        <v>41</v>
      </c>
      <c r="H25" s="1" t="s">
        <v>66</v>
      </c>
      <c r="I25" s="1" t="s">
        <v>13</v>
      </c>
      <c r="J25" s="4" t="s">
        <v>20</v>
      </c>
    </row>
    <row r="26" spans="1:10">
      <c r="A26" s="1" t="str">
        <f>Table1[[#This Row],[ID]]&amp;"|"&amp;Table1[[#This Row],[NO.]]</f>
        <v>2|25</v>
      </c>
      <c r="B26" s="1">
        <f>IF(Table1[[#This Row],[เลขประจำตัวนิสิต]]="","",ROW()-1)</f>
        <v>25</v>
      </c>
      <c r="C26">
        <f>INDEX(รายชื่อโรงเรียน!$A$2:$A$55,MATCH(รายชื่อหลักสูตร5ปี!J26,รายชื่อโรงเรียน!$B$2:$B$55,0))</f>
        <v>2</v>
      </c>
      <c r="D26">
        <f>COUNTIF($J$2:J26,J26)</f>
        <v>25</v>
      </c>
      <c r="E26" s="2">
        <v>6100025</v>
      </c>
      <c r="F26" s="2" t="s">
        <v>11</v>
      </c>
      <c r="G26" s="1" t="s">
        <v>42</v>
      </c>
      <c r="H26" s="1" t="s">
        <v>67</v>
      </c>
      <c r="I26" s="1" t="s">
        <v>12</v>
      </c>
      <c r="J26" s="4" t="s">
        <v>20</v>
      </c>
    </row>
    <row r="27" spans="1:10">
      <c r="A27" s="6" t="str">
        <f>Table1[[#This Row],[ID]]&amp;"|"&amp;Table1[[#This Row],[NO.]]</f>
        <v>2|26</v>
      </c>
      <c r="B27" s="1">
        <f>IF(Table1[[#This Row],[เลขประจำตัวนิสิต]]="","",ROW()-1)</f>
        <v>26</v>
      </c>
      <c r="C27">
        <f>INDEX(รายชื่อโรงเรียน!$A$2:$A$55,MATCH(รายชื่อหลักสูตร5ปี!J27,รายชื่อโรงเรียน!$B$2:$B$55,0))</f>
        <v>2</v>
      </c>
      <c r="D27">
        <f>COUNTIF($J$2:J27,J27)</f>
        <v>26</v>
      </c>
      <c r="E27" s="2">
        <v>6100026</v>
      </c>
      <c r="F27" s="2" t="s">
        <v>11</v>
      </c>
      <c r="G27" s="1" t="s">
        <v>43</v>
      </c>
      <c r="H27" s="1" t="s">
        <v>68</v>
      </c>
      <c r="I27" s="1" t="s">
        <v>12</v>
      </c>
      <c r="J27" s="4" t="s">
        <v>20</v>
      </c>
    </row>
    <row r="28" spans="1:10">
      <c r="A28" s="1" t="str">
        <f>Table1[[#This Row],[ID]]&amp;"|"&amp;Table1[[#This Row],[NO.]]</f>
        <v>2|27</v>
      </c>
      <c r="B28" s="1">
        <f>IF(Table1[[#This Row],[เลขประจำตัวนิสิต]]="","",ROW()-1)</f>
        <v>27</v>
      </c>
      <c r="C28">
        <f>INDEX(รายชื่อโรงเรียน!$A$2:$A$55,MATCH(รายชื่อหลักสูตร5ปี!J28,รายชื่อโรงเรียน!$B$2:$B$55,0))</f>
        <v>2</v>
      </c>
      <c r="D28">
        <f>COUNTIF($J$2:J28,J28)</f>
        <v>27</v>
      </c>
      <c r="E28" s="2">
        <v>6100027</v>
      </c>
      <c r="F28" s="2" t="s">
        <v>11</v>
      </c>
      <c r="G28" s="1" t="s">
        <v>44</v>
      </c>
      <c r="H28" s="1" t="s">
        <v>69</v>
      </c>
      <c r="I28" s="1" t="s">
        <v>12</v>
      </c>
      <c r="J28" s="4" t="s">
        <v>20</v>
      </c>
    </row>
    <row r="29" spans="1:10">
      <c r="A29" s="6" t="str">
        <f>Table1[[#This Row],[ID]]&amp;"|"&amp;Table1[[#This Row],[NO.]]</f>
        <v>3|1</v>
      </c>
      <c r="B29" s="1">
        <f>IF(Table1[[#This Row],[เลขประจำตัวนิสิต]]="","",ROW()-1)</f>
        <v>28</v>
      </c>
      <c r="C29">
        <f>INDEX(รายชื่อโรงเรียน!$A$2:$A$55,MATCH(รายชื่อหลักสูตร5ปี!J29,รายชื่อโรงเรียน!$B$2:$B$55,0))</f>
        <v>3</v>
      </c>
      <c r="D29">
        <f>COUNTIF($J$2:J29,J29)</f>
        <v>1</v>
      </c>
      <c r="E29" s="2">
        <v>6300001</v>
      </c>
      <c r="F29" s="2" t="s">
        <v>11</v>
      </c>
      <c r="G29" s="1" t="s">
        <v>195</v>
      </c>
      <c r="H29" s="1" t="s">
        <v>72</v>
      </c>
      <c r="I29" s="1" t="s">
        <v>12</v>
      </c>
      <c r="J29" s="4" t="s">
        <v>21</v>
      </c>
    </row>
    <row r="30" spans="1:10">
      <c r="A30" s="1" t="str">
        <f>Table1[[#This Row],[ID]]&amp;"|"&amp;Table1[[#This Row],[NO.]]</f>
        <v>3|2</v>
      </c>
      <c r="B30" s="1">
        <f>IF(Table1[[#This Row],[เลขประจำตัวนิสิต]]="","",ROW()-1)</f>
        <v>29</v>
      </c>
      <c r="C30">
        <f>INDEX(รายชื่อโรงเรียน!$A$2:$A$55,MATCH(รายชื่อหลักสูตร5ปี!J30,รายชื่อโรงเรียน!$B$2:$B$55,0))</f>
        <v>3</v>
      </c>
      <c r="D30">
        <f>COUNTIF($J$2:J30,J30)</f>
        <v>2</v>
      </c>
      <c r="E30" s="2">
        <v>6300002</v>
      </c>
      <c r="F30" s="2" t="s">
        <v>11</v>
      </c>
      <c r="G30" s="1" t="s">
        <v>196</v>
      </c>
      <c r="H30" s="1" t="s">
        <v>73</v>
      </c>
      <c r="I30" s="1" t="s">
        <v>12</v>
      </c>
      <c r="J30" s="4" t="s">
        <v>21</v>
      </c>
    </row>
    <row r="31" spans="1:10">
      <c r="A31" s="6" t="str">
        <f>Table1[[#This Row],[ID]]&amp;"|"&amp;Table1[[#This Row],[NO.]]</f>
        <v>3|3</v>
      </c>
      <c r="B31" s="1">
        <f>IF(Table1[[#This Row],[เลขประจำตัวนิสิต]]="","",ROW()-1)</f>
        <v>30</v>
      </c>
      <c r="C31">
        <f>INDEX(รายชื่อโรงเรียน!$A$2:$A$55,MATCH(รายชื่อหลักสูตร5ปี!J31,รายชื่อโรงเรียน!$B$2:$B$55,0))</f>
        <v>3</v>
      </c>
      <c r="D31">
        <f>COUNTIF($J$2:J31,J31)</f>
        <v>3</v>
      </c>
      <c r="E31" s="2">
        <v>6300003</v>
      </c>
      <c r="F31" s="2" t="s">
        <v>11</v>
      </c>
      <c r="G31" s="1" t="s">
        <v>197</v>
      </c>
      <c r="H31" s="1" t="s">
        <v>74</v>
      </c>
      <c r="I31" s="1" t="s">
        <v>12</v>
      </c>
      <c r="J31" s="4" t="s">
        <v>21</v>
      </c>
    </row>
    <row r="32" spans="1:10">
      <c r="A32" s="1" t="str">
        <f>Table1[[#This Row],[ID]]&amp;"|"&amp;Table1[[#This Row],[NO.]]</f>
        <v>3|4</v>
      </c>
      <c r="B32" s="1">
        <f>IF(Table1[[#This Row],[เลขประจำตัวนิสิต]]="","",ROW()-1)</f>
        <v>31</v>
      </c>
      <c r="C32">
        <f>INDEX(รายชื่อโรงเรียน!$A$2:$A$55,MATCH(รายชื่อหลักสูตร5ปี!J32,รายชื่อโรงเรียน!$B$2:$B$55,0))</f>
        <v>3</v>
      </c>
      <c r="D32">
        <f>COUNTIF($J$2:J32,J32)</f>
        <v>4</v>
      </c>
      <c r="E32" s="2">
        <v>6300004</v>
      </c>
      <c r="F32" s="2" t="s">
        <v>7</v>
      </c>
      <c r="G32" s="1" t="s">
        <v>198</v>
      </c>
      <c r="H32" s="1" t="s">
        <v>75</v>
      </c>
      <c r="I32" s="1" t="s">
        <v>13</v>
      </c>
      <c r="J32" s="4" t="s">
        <v>21</v>
      </c>
    </row>
    <row r="33" spans="1:10">
      <c r="A33" s="6" t="str">
        <f>Table1[[#This Row],[ID]]&amp;"|"&amp;Table1[[#This Row],[NO.]]</f>
        <v>3|5</v>
      </c>
      <c r="B33" s="1">
        <f>IF(Table1[[#This Row],[เลขประจำตัวนิสิต]]="","",ROW()-1)</f>
        <v>32</v>
      </c>
      <c r="C33">
        <f>INDEX(รายชื่อโรงเรียน!$A$2:$A$55,MATCH(รายชื่อหลักสูตร5ปี!J33,รายชื่อโรงเรียน!$B$2:$B$55,0))</f>
        <v>3</v>
      </c>
      <c r="D33">
        <f>COUNTIF($J$2:J33,J33)</f>
        <v>5</v>
      </c>
      <c r="E33" s="2">
        <v>6300005</v>
      </c>
      <c r="F33" s="2" t="s">
        <v>11</v>
      </c>
      <c r="G33" s="1" t="s">
        <v>199</v>
      </c>
      <c r="H33" s="1" t="s">
        <v>76</v>
      </c>
      <c r="I33" s="1" t="s">
        <v>12</v>
      </c>
      <c r="J33" s="4" t="s">
        <v>21</v>
      </c>
    </row>
    <row r="34" spans="1:10">
      <c r="A34" s="1" t="str">
        <f>Table1[[#This Row],[ID]]&amp;"|"&amp;Table1[[#This Row],[NO.]]</f>
        <v>3|6</v>
      </c>
      <c r="B34" s="1">
        <f>IF(Table1[[#This Row],[เลขประจำตัวนิสิต]]="","",ROW()-1)</f>
        <v>33</v>
      </c>
      <c r="C34">
        <f>INDEX(รายชื่อโรงเรียน!$A$2:$A$55,MATCH(รายชื่อหลักสูตร5ปี!J34,รายชื่อโรงเรียน!$B$2:$B$55,0))</f>
        <v>3</v>
      </c>
      <c r="D34">
        <f>COUNTIF($J$2:J34,J34)</f>
        <v>6</v>
      </c>
      <c r="E34" s="2">
        <v>6300006</v>
      </c>
      <c r="F34" s="2" t="s">
        <v>11</v>
      </c>
      <c r="G34" s="1" t="s">
        <v>200</v>
      </c>
      <c r="H34" s="1" t="s">
        <v>77</v>
      </c>
      <c r="I34" s="1" t="s">
        <v>12</v>
      </c>
      <c r="J34" s="4" t="s">
        <v>21</v>
      </c>
    </row>
    <row r="35" spans="1:10">
      <c r="A35" s="6" t="str">
        <f>Table1[[#This Row],[ID]]&amp;"|"&amp;Table1[[#This Row],[NO.]]</f>
        <v>3|7</v>
      </c>
      <c r="B35" s="1">
        <f>IF(Table1[[#This Row],[เลขประจำตัวนิสิต]]="","",ROW()-1)</f>
        <v>34</v>
      </c>
      <c r="C35">
        <f>INDEX(รายชื่อโรงเรียน!$A$2:$A$55,MATCH(รายชื่อหลักสูตร5ปี!J35,รายชื่อโรงเรียน!$B$2:$B$55,0))</f>
        <v>3</v>
      </c>
      <c r="D35">
        <f>COUNTIF($J$2:J35,J35)</f>
        <v>7</v>
      </c>
      <c r="E35" s="2">
        <v>6300007</v>
      </c>
      <c r="F35" s="2" t="s">
        <v>11</v>
      </c>
      <c r="G35" s="1" t="s">
        <v>201</v>
      </c>
      <c r="H35" s="1" t="s">
        <v>78</v>
      </c>
      <c r="I35" s="1" t="s">
        <v>12</v>
      </c>
      <c r="J35" s="4" t="s">
        <v>21</v>
      </c>
    </row>
    <row r="36" spans="1:10">
      <c r="A36" s="1" t="str">
        <f>Table1[[#This Row],[ID]]&amp;"|"&amp;Table1[[#This Row],[NO.]]</f>
        <v>3|8</v>
      </c>
      <c r="B36" s="1">
        <f>IF(Table1[[#This Row],[เลขประจำตัวนิสิต]]="","",ROW()-1)</f>
        <v>35</v>
      </c>
      <c r="C36">
        <f>INDEX(รายชื่อโรงเรียน!$A$2:$A$55,MATCH(รายชื่อหลักสูตร5ปี!J36,รายชื่อโรงเรียน!$B$2:$B$55,0))</f>
        <v>3</v>
      </c>
      <c r="D36">
        <f>COUNTIF($J$2:J36,J36)</f>
        <v>8</v>
      </c>
      <c r="E36" s="2">
        <v>6300008</v>
      </c>
      <c r="F36" s="2" t="s">
        <v>7</v>
      </c>
      <c r="G36" s="1" t="s">
        <v>202</v>
      </c>
      <c r="H36" s="1" t="s">
        <v>79</v>
      </c>
      <c r="I36" s="1" t="s">
        <v>13</v>
      </c>
      <c r="J36" s="4" t="s">
        <v>21</v>
      </c>
    </row>
    <row r="37" spans="1:10">
      <c r="A37" s="6" t="str">
        <f>Table1[[#This Row],[ID]]&amp;"|"&amp;Table1[[#This Row],[NO.]]</f>
        <v>3|9</v>
      </c>
      <c r="B37" s="1">
        <f>IF(Table1[[#This Row],[เลขประจำตัวนิสิต]]="","",ROW()-1)</f>
        <v>36</v>
      </c>
      <c r="C37">
        <f>INDEX(รายชื่อโรงเรียน!$A$2:$A$55,MATCH(รายชื่อหลักสูตร5ปี!J37,รายชื่อโรงเรียน!$B$2:$B$55,0))</f>
        <v>3</v>
      </c>
      <c r="D37">
        <f>COUNTIF($J$2:J37,J37)</f>
        <v>9</v>
      </c>
      <c r="E37" s="2">
        <v>6300009</v>
      </c>
      <c r="F37" s="2" t="s">
        <v>11</v>
      </c>
      <c r="G37" s="1" t="s">
        <v>203</v>
      </c>
      <c r="H37" s="1" t="s">
        <v>80</v>
      </c>
      <c r="I37" s="1" t="s">
        <v>12</v>
      </c>
      <c r="J37" s="4" t="s">
        <v>21</v>
      </c>
    </row>
    <row r="38" spans="1:10">
      <c r="A38" s="1" t="str">
        <f>Table1[[#This Row],[ID]]&amp;"|"&amp;Table1[[#This Row],[NO.]]</f>
        <v>3|10</v>
      </c>
      <c r="B38" s="1">
        <f>IF(Table1[[#This Row],[เลขประจำตัวนิสิต]]="","",ROW()-1)</f>
        <v>37</v>
      </c>
      <c r="C38">
        <f>INDEX(รายชื่อโรงเรียน!$A$2:$A$55,MATCH(รายชื่อหลักสูตร5ปี!J38,รายชื่อโรงเรียน!$B$2:$B$55,0))</f>
        <v>3</v>
      </c>
      <c r="D38">
        <f>COUNTIF($J$2:J38,J38)</f>
        <v>10</v>
      </c>
      <c r="E38" s="2">
        <v>6300010</v>
      </c>
      <c r="F38" s="2" t="s">
        <v>11</v>
      </c>
      <c r="G38" s="1" t="s">
        <v>204</v>
      </c>
      <c r="H38" s="1" t="s">
        <v>81</v>
      </c>
      <c r="I38" s="1" t="s">
        <v>12</v>
      </c>
      <c r="J38" s="4" t="s">
        <v>21</v>
      </c>
    </row>
    <row r="39" spans="1:10">
      <c r="A39" s="6" t="str">
        <f>Table1[[#This Row],[ID]]&amp;"|"&amp;Table1[[#This Row],[NO.]]</f>
        <v>3|11</v>
      </c>
      <c r="B39" s="1">
        <f>IF(Table1[[#This Row],[เลขประจำตัวนิสิต]]="","",ROW()-1)</f>
        <v>38</v>
      </c>
      <c r="C39">
        <f>INDEX(รายชื่อโรงเรียน!$A$2:$A$55,MATCH(รายชื่อหลักสูตร5ปี!J39,รายชื่อโรงเรียน!$B$2:$B$55,0))</f>
        <v>3</v>
      </c>
      <c r="D39">
        <f>COUNTIF($J$2:J39,J39)</f>
        <v>11</v>
      </c>
      <c r="E39" s="2">
        <v>6300011</v>
      </c>
      <c r="F39" s="2" t="s">
        <v>11</v>
      </c>
      <c r="G39" s="1" t="s">
        <v>205</v>
      </c>
      <c r="H39" s="1" t="s">
        <v>82</v>
      </c>
      <c r="I39" s="1" t="s">
        <v>12</v>
      </c>
      <c r="J39" s="4" t="s">
        <v>21</v>
      </c>
    </row>
    <row r="40" spans="1:10">
      <c r="A40" s="1" t="str">
        <f>Table1[[#This Row],[ID]]&amp;"|"&amp;Table1[[#This Row],[NO.]]</f>
        <v>3|12</v>
      </c>
      <c r="B40" s="1">
        <f>IF(Table1[[#This Row],[เลขประจำตัวนิสิต]]="","",ROW()-1)</f>
        <v>39</v>
      </c>
      <c r="C40">
        <f>INDEX(รายชื่อโรงเรียน!$A$2:$A$55,MATCH(รายชื่อหลักสูตร5ปี!J40,รายชื่อโรงเรียน!$B$2:$B$55,0))</f>
        <v>3</v>
      </c>
      <c r="D40">
        <f>COUNTIF($J$2:J40,J40)</f>
        <v>12</v>
      </c>
      <c r="E40" s="2">
        <v>6300012</v>
      </c>
      <c r="F40" s="2" t="s">
        <v>7</v>
      </c>
      <c r="G40" s="1" t="s">
        <v>206</v>
      </c>
      <c r="H40" s="1" t="s">
        <v>83</v>
      </c>
      <c r="I40" s="1" t="s">
        <v>13</v>
      </c>
      <c r="J40" s="4" t="s">
        <v>21</v>
      </c>
    </row>
    <row r="41" spans="1:10">
      <c r="A41" s="6" t="str">
        <f>Table1[[#This Row],[ID]]&amp;"|"&amp;Table1[[#This Row],[NO.]]</f>
        <v>3|13</v>
      </c>
      <c r="B41" s="1">
        <f>IF(Table1[[#This Row],[เลขประจำตัวนิสิต]]="","",ROW()-1)</f>
        <v>40</v>
      </c>
      <c r="C41">
        <f>INDEX(รายชื่อโรงเรียน!$A$2:$A$55,MATCH(รายชื่อหลักสูตร5ปี!J41,รายชื่อโรงเรียน!$B$2:$B$55,0))</f>
        <v>3</v>
      </c>
      <c r="D41">
        <f>COUNTIF($J$2:J41,J41)</f>
        <v>13</v>
      </c>
      <c r="E41" s="2">
        <v>6300013</v>
      </c>
      <c r="F41" s="2" t="s">
        <v>11</v>
      </c>
      <c r="G41" s="1" t="s">
        <v>207</v>
      </c>
      <c r="H41" s="1" t="s">
        <v>84</v>
      </c>
      <c r="I41" s="1" t="s">
        <v>12</v>
      </c>
      <c r="J41" s="4" t="s">
        <v>21</v>
      </c>
    </row>
    <row r="42" spans="1:10">
      <c r="A42" s="1" t="str">
        <f>Table1[[#This Row],[ID]]&amp;"|"&amp;Table1[[#This Row],[NO.]]</f>
        <v>3|14</v>
      </c>
      <c r="B42" s="1">
        <f>IF(Table1[[#This Row],[เลขประจำตัวนิสิต]]="","",ROW()-1)</f>
        <v>41</v>
      </c>
      <c r="C42">
        <f>INDEX(รายชื่อโรงเรียน!$A$2:$A$55,MATCH(รายชื่อหลักสูตร5ปี!J42,รายชื่อโรงเรียน!$B$2:$B$55,0))</f>
        <v>3</v>
      </c>
      <c r="D42">
        <f>COUNTIF($J$2:J42,J42)</f>
        <v>14</v>
      </c>
      <c r="E42" s="2">
        <v>6300014</v>
      </c>
      <c r="F42" s="2" t="s">
        <v>11</v>
      </c>
      <c r="G42" s="1" t="s">
        <v>208</v>
      </c>
      <c r="H42" s="1" t="s">
        <v>85</v>
      </c>
      <c r="I42" s="1" t="s">
        <v>12</v>
      </c>
      <c r="J42" s="4" t="s">
        <v>21</v>
      </c>
    </row>
    <row r="43" spans="1:10">
      <c r="A43" s="6" t="str">
        <f>Table1[[#This Row],[ID]]&amp;"|"&amp;Table1[[#This Row],[NO.]]</f>
        <v>3|15</v>
      </c>
      <c r="B43" s="1">
        <f>IF(Table1[[#This Row],[เลขประจำตัวนิสิต]]="","",ROW()-1)</f>
        <v>42</v>
      </c>
      <c r="C43">
        <f>INDEX(รายชื่อโรงเรียน!$A$2:$A$55,MATCH(รายชื่อหลักสูตร5ปี!J43,รายชื่อโรงเรียน!$B$2:$B$55,0))</f>
        <v>3</v>
      </c>
      <c r="D43">
        <f>COUNTIF($J$2:J43,J43)</f>
        <v>15</v>
      </c>
      <c r="E43" s="2">
        <v>6300015</v>
      </c>
      <c r="F43" s="2" t="s">
        <v>11</v>
      </c>
      <c r="G43" s="1" t="s">
        <v>209</v>
      </c>
      <c r="H43" s="1" t="s">
        <v>86</v>
      </c>
      <c r="I43" s="1" t="s">
        <v>12</v>
      </c>
      <c r="J43" s="4" t="s">
        <v>21</v>
      </c>
    </row>
    <row r="44" spans="1:10">
      <c r="A44" s="1" t="str">
        <f>Table1[[#This Row],[ID]]&amp;"|"&amp;Table1[[#This Row],[NO.]]</f>
        <v>3|16</v>
      </c>
      <c r="B44" s="1">
        <f>IF(Table1[[#This Row],[เลขประจำตัวนิสิต]]="","",ROW()-1)</f>
        <v>43</v>
      </c>
      <c r="C44">
        <f>INDEX(รายชื่อโรงเรียน!$A$2:$A$55,MATCH(รายชื่อหลักสูตร5ปี!J44,รายชื่อโรงเรียน!$B$2:$B$55,0))</f>
        <v>3</v>
      </c>
      <c r="D44">
        <f>COUNTIF($J$2:J44,J44)</f>
        <v>16</v>
      </c>
      <c r="E44" s="2">
        <v>6300016</v>
      </c>
      <c r="F44" s="2" t="s">
        <v>7</v>
      </c>
      <c r="G44" s="1" t="s">
        <v>210</v>
      </c>
      <c r="H44" s="1" t="s">
        <v>87</v>
      </c>
      <c r="I44" s="1" t="s">
        <v>13</v>
      </c>
      <c r="J44" s="4" t="s">
        <v>21</v>
      </c>
    </row>
    <row r="45" spans="1:10">
      <c r="A45" s="6" t="str">
        <f>Table1[[#This Row],[ID]]&amp;"|"&amp;Table1[[#This Row],[NO.]]</f>
        <v>3|17</v>
      </c>
      <c r="B45" s="1">
        <f>IF(Table1[[#This Row],[เลขประจำตัวนิสิต]]="","",ROW()-1)</f>
        <v>44</v>
      </c>
      <c r="C45">
        <f>INDEX(รายชื่อโรงเรียน!$A$2:$A$55,MATCH(รายชื่อหลักสูตร5ปี!J45,รายชื่อโรงเรียน!$B$2:$B$55,0))</f>
        <v>3</v>
      </c>
      <c r="D45">
        <f>COUNTIF($J$2:J45,J45)</f>
        <v>17</v>
      </c>
      <c r="E45" s="2">
        <v>6300017</v>
      </c>
      <c r="F45" s="2" t="s">
        <v>11</v>
      </c>
      <c r="G45" s="1" t="s">
        <v>211</v>
      </c>
      <c r="H45" s="1" t="s">
        <v>88</v>
      </c>
      <c r="I45" s="1" t="s">
        <v>12</v>
      </c>
      <c r="J45" s="4" t="s">
        <v>21</v>
      </c>
    </row>
    <row r="46" spans="1:10">
      <c r="A46" s="1" t="str">
        <f>Table1[[#This Row],[ID]]&amp;"|"&amp;Table1[[#This Row],[NO.]]</f>
        <v>3|18</v>
      </c>
      <c r="B46" s="1">
        <f>IF(Table1[[#This Row],[เลขประจำตัวนิสิต]]="","",ROW()-1)</f>
        <v>45</v>
      </c>
      <c r="C46">
        <f>INDEX(รายชื่อโรงเรียน!$A$2:$A$55,MATCH(รายชื่อหลักสูตร5ปี!J46,รายชื่อโรงเรียน!$B$2:$B$55,0))</f>
        <v>3</v>
      </c>
      <c r="D46">
        <f>COUNTIF($J$2:J46,J46)</f>
        <v>18</v>
      </c>
      <c r="E46" s="2">
        <v>6300018</v>
      </c>
      <c r="F46" s="2" t="s">
        <v>11</v>
      </c>
      <c r="G46" s="1" t="s">
        <v>212</v>
      </c>
      <c r="H46" s="1" t="s">
        <v>89</v>
      </c>
      <c r="I46" s="1" t="s">
        <v>12</v>
      </c>
      <c r="J46" s="4" t="s">
        <v>21</v>
      </c>
    </row>
    <row r="47" spans="1:10">
      <c r="A47" s="6" t="str">
        <f>Table1[[#This Row],[ID]]&amp;"|"&amp;Table1[[#This Row],[NO.]]</f>
        <v>3|19</v>
      </c>
      <c r="B47" s="1">
        <f>IF(Table1[[#This Row],[เลขประจำตัวนิสิต]]="","",ROW()-1)</f>
        <v>46</v>
      </c>
      <c r="C47">
        <f>INDEX(รายชื่อโรงเรียน!$A$2:$A$55,MATCH(รายชื่อหลักสูตร5ปี!J47,รายชื่อโรงเรียน!$B$2:$B$55,0))</f>
        <v>3</v>
      </c>
      <c r="D47">
        <f>COUNTIF($J$2:J47,J47)</f>
        <v>19</v>
      </c>
      <c r="E47" s="2">
        <v>6300019</v>
      </c>
      <c r="F47" s="2" t="s">
        <v>11</v>
      </c>
      <c r="G47" s="1" t="s">
        <v>213</v>
      </c>
      <c r="H47" s="1" t="s">
        <v>90</v>
      </c>
      <c r="I47" s="1" t="s">
        <v>12</v>
      </c>
      <c r="J47" s="4" t="s">
        <v>21</v>
      </c>
    </row>
    <row r="48" spans="1:10">
      <c r="A48" s="1" t="str">
        <f>Table1[[#This Row],[ID]]&amp;"|"&amp;Table1[[#This Row],[NO.]]</f>
        <v>3|20</v>
      </c>
      <c r="B48" s="1">
        <f>IF(Table1[[#This Row],[เลขประจำตัวนิสิต]]="","",ROW()-1)</f>
        <v>47</v>
      </c>
      <c r="C48">
        <f>INDEX(รายชื่อโรงเรียน!$A$2:$A$55,MATCH(รายชื่อหลักสูตร5ปี!J48,รายชื่อโรงเรียน!$B$2:$B$55,0))</f>
        <v>3</v>
      </c>
      <c r="D48">
        <f>COUNTIF($J$2:J48,J48)</f>
        <v>20</v>
      </c>
      <c r="E48" s="2">
        <v>6300020</v>
      </c>
      <c r="F48" s="2" t="s">
        <v>7</v>
      </c>
      <c r="G48" s="1" t="s">
        <v>214</v>
      </c>
      <c r="H48" s="1" t="s">
        <v>91</v>
      </c>
      <c r="I48" s="1" t="s">
        <v>13</v>
      </c>
      <c r="J48" s="4" t="s">
        <v>21</v>
      </c>
    </row>
    <row r="49" spans="1:10">
      <c r="A49" s="6" t="str">
        <f>Table1[[#This Row],[ID]]&amp;"|"&amp;Table1[[#This Row],[NO.]]</f>
        <v>3|21</v>
      </c>
      <c r="B49" s="1">
        <f>IF(Table1[[#This Row],[เลขประจำตัวนิสิต]]="","",ROW()-1)</f>
        <v>48</v>
      </c>
      <c r="C49">
        <f>INDEX(รายชื่อโรงเรียน!$A$2:$A$55,MATCH(รายชื่อหลักสูตร5ปี!J49,รายชื่อโรงเรียน!$B$2:$B$55,0))</f>
        <v>3</v>
      </c>
      <c r="D49">
        <f>COUNTIF($J$2:J49,J49)</f>
        <v>21</v>
      </c>
      <c r="E49" s="2">
        <v>6300021</v>
      </c>
      <c r="F49" s="2" t="s">
        <v>11</v>
      </c>
      <c r="G49" s="1" t="s">
        <v>215</v>
      </c>
      <c r="H49" s="1" t="s">
        <v>92</v>
      </c>
      <c r="I49" s="1" t="s">
        <v>12</v>
      </c>
      <c r="J49" s="4" t="s">
        <v>21</v>
      </c>
    </row>
    <row r="50" spans="1:10">
      <c r="A50" s="1" t="str">
        <f>Table1[[#This Row],[ID]]&amp;"|"&amp;Table1[[#This Row],[NO.]]</f>
        <v>3|22</v>
      </c>
      <c r="B50" s="1">
        <f>IF(Table1[[#This Row],[เลขประจำตัวนิสิต]]="","",ROW()-1)</f>
        <v>49</v>
      </c>
      <c r="C50">
        <f>INDEX(รายชื่อโรงเรียน!$A$2:$A$55,MATCH(รายชื่อหลักสูตร5ปี!J50,รายชื่อโรงเรียน!$B$2:$B$55,0))</f>
        <v>3</v>
      </c>
      <c r="D50">
        <f>COUNTIF($J$2:J50,J50)</f>
        <v>22</v>
      </c>
      <c r="E50" s="2">
        <v>6300022</v>
      </c>
      <c r="F50" s="2" t="s">
        <v>11</v>
      </c>
      <c r="G50" s="1" t="s">
        <v>216</v>
      </c>
      <c r="H50" s="1" t="s">
        <v>93</v>
      </c>
      <c r="I50" s="1" t="s">
        <v>12</v>
      </c>
      <c r="J50" s="4" t="s">
        <v>21</v>
      </c>
    </row>
    <row r="51" spans="1:10">
      <c r="A51" s="6" t="str">
        <f>Table1[[#This Row],[ID]]&amp;"|"&amp;Table1[[#This Row],[NO.]]</f>
        <v>3|23</v>
      </c>
      <c r="B51" s="1">
        <f>IF(Table1[[#This Row],[เลขประจำตัวนิสิต]]="","",ROW()-1)</f>
        <v>50</v>
      </c>
      <c r="C51">
        <f>INDEX(รายชื่อโรงเรียน!$A$2:$A$55,MATCH(รายชื่อหลักสูตร5ปี!J51,รายชื่อโรงเรียน!$B$2:$B$55,0))</f>
        <v>3</v>
      </c>
      <c r="D51">
        <f>COUNTIF($J$2:J51,J51)</f>
        <v>23</v>
      </c>
      <c r="E51" s="2">
        <v>6300023</v>
      </c>
      <c r="F51" s="2" t="s">
        <v>11</v>
      </c>
      <c r="G51" s="1" t="s">
        <v>217</v>
      </c>
      <c r="H51" s="1" t="s">
        <v>94</v>
      </c>
      <c r="I51" s="1" t="s">
        <v>12</v>
      </c>
      <c r="J51" s="4" t="s">
        <v>21</v>
      </c>
    </row>
    <row r="52" spans="1:10">
      <c r="A52" s="1" t="str">
        <f>Table1[[#This Row],[ID]]&amp;"|"&amp;Table1[[#This Row],[NO.]]</f>
        <v>3|24</v>
      </c>
      <c r="B52" s="1">
        <f>IF(Table1[[#This Row],[เลขประจำตัวนิสิต]]="","",ROW()-1)</f>
        <v>51</v>
      </c>
      <c r="C52">
        <f>INDEX(รายชื่อโรงเรียน!$A$2:$A$55,MATCH(รายชื่อหลักสูตร5ปี!J52,รายชื่อโรงเรียน!$B$2:$B$55,0))</f>
        <v>3</v>
      </c>
      <c r="D52">
        <f>COUNTIF($J$2:J52,J52)</f>
        <v>24</v>
      </c>
      <c r="E52" s="2">
        <v>6300024</v>
      </c>
      <c r="F52" s="2" t="s">
        <v>7</v>
      </c>
      <c r="G52" s="1" t="s">
        <v>218</v>
      </c>
      <c r="H52" s="1" t="s">
        <v>95</v>
      </c>
      <c r="I52" s="1" t="s">
        <v>13</v>
      </c>
      <c r="J52" s="4" t="s">
        <v>21</v>
      </c>
    </row>
    <row r="53" spans="1:10">
      <c r="A53" s="6" t="str">
        <f>Table1[[#This Row],[ID]]&amp;"|"&amp;Table1[[#This Row],[NO.]]</f>
        <v>3|25</v>
      </c>
      <c r="B53" s="1">
        <f>IF(Table1[[#This Row],[เลขประจำตัวนิสิต]]="","",ROW()-1)</f>
        <v>52</v>
      </c>
      <c r="C53">
        <f>INDEX(รายชื่อโรงเรียน!$A$2:$A$55,MATCH(รายชื่อหลักสูตร5ปี!J53,รายชื่อโรงเรียน!$B$2:$B$55,0))</f>
        <v>3</v>
      </c>
      <c r="D53">
        <f>COUNTIF($J$2:J53,J53)</f>
        <v>25</v>
      </c>
      <c r="E53" s="2">
        <v>6300025</v>
      </c>
      <c r="F53" s="2" t="s">
        <v>11</v>
      </c>
      <c r="G53" s="1" t="s">
        <v>219</v>
      </c>
      <c r="H53" s="1" t="s">
        <v>96</v>
      </c>
      <c r="I53" s="1" t="s">
        <v>12</v>
      </c>
      <c r="J53" s="4" t="s">
        <v>21</v>
      </c>
    </row>
    <row r="54" spans="1:10">
      <c r="A54" s="1" t="str">
        <f>Table1[[#This Row],[ID]]&amp;"|"&amp;Table1[[#This Row],[NO.]]</f>
        <v>3|26</v>
      </c>
      <c r="B54" s="1">
        <f>IF(Table1[[#This Row],[เลขประจำตัวนิสิต]]="","",ROW()-1)</f>
        <v>53</v>
      </c>
      <c r="C54">
        <f>INDEX(รายชื่อโรงเรียน!$A$2:$A$55,MATCH(รายชื่อหลักสูตร5ปี!J54,รายชื่อโรงเรียน!$B$2:$B$55,0))</f>
        <v>3</v>
      </c>
      <c r="D54">
        <f>COUNTIF($J$2:J54,J54)</f>
        <v>26</v>
      </c>
      <c r="E54" s="2">
        <v>6300026</v>
      </c>
      <c r="F54" s="2" t="s">
        <v>11</v>
      </c>
      <c r="G54" s="1" t="s">
        <v>220</v>
      </c>
      <c r="H54" s="1" t="s">
        <v>97</v>
      </c>
      <c r="I54" s="1" t="s">
        <v>12</v>
      </c>
      <c r="J54" s="4" t="s">
        <v>21</v>
      </c>
    </row>
    <row r="55" spans="1:10">
      <c r="A55" s="6" t="str">
        <f>Table1[[#This Row],[ID]]&amp;"|"&amp;Table1[[#This Row],[NO.]]</f>
        <v>3|27</v>
      </c>
      <c r="B55" s="1">
        <f>IF(Table1[[#This Row],[เลขประจำตัวนิสิต]]="","",ROW()-1)</f>
        <v>54</v>
      </c>
      <c r="C55">
        <f>INDEX(รายชื่อโรงเรียน!$A$2:$A$55,MATCH(รายชื่อหลักสูตร5ปี!J55,รายชื่อโรงเรียน!$B$2:$B$55,0))</f>
        <v>3</v>
      </c>
      <c r="D55">
        <f>COUNTIF($J$2:J55,J55)</f>
        <v>27</v>
      </c>
      <c r="E55" s="2">
        <v>6300027</v>
      </c>
      <c r="F55" s="2" t="s">
        <v>11</v>
      </c>
      <c r="G55" s="1" t="s">
        <v>221</v>
      </c>
      <c r="H55" s="1" t="s">
        <v>98</v>
      </c>
      <c r="I55" s="1" t="s">
        <v>12</v>
      </c>
      <c r="J55" s="4" t="s">
        <v>21</v>
      </c>
    </row>
    <row r="56" spans="1:10">
      <c r="A56" s="1" t="str">
        <f>Table1[[#This Row],[ID]]&amp;"|"&amp;Table1[[#This Row],[NO.]]</f>
        <v>3|28</v>
      </c>
      <c r="B56" s="1">
        <f>IF(Table1[[#This Row],[เลขประจำตัวนิสิต]]="","",ROW()-1)</f>
        <v>55</v>
      </c>
      <c r="C56">
        <f>INDEX(รายชื่อโรงเรียน!$A$2:$A$55,MATCH(รายชื่อหลักสูตร5ปี!J56,รายชื่อโรงเรียน!$B$2:$B$55,0))</f>
        <v>3</v>
      </c>
      <c r="D56">
        <f>COUNTIF($J$2:J56,J56)</f>
        <v>28</v>
      </c>
      <c r="E56" s="2">
        <v>6300028</v>
      </c>
      <c r="F56" s="2" t="s">
        <v>7</v>
      </c>
      <c r="G56" s="1" t="s">
        <v>222</v>
      </c>
      <c r="H56" s="1" t="s">
        <v>99</v>
      </c>
      <c r="I56" s="1" t="s">
        <v>13</v>
      </c>
      <c r="J56" s="4" t="s">
        <v>21</v>
      </c>
    </row>
    <row r="57" spans="1:10">
      <c r="A57" s="6" t="str">
        <f>Table1[[#This Row],[ID]]&amp;"|"&amp;Table1[[#This Row],[NO.]]</f>
        <v>3|29</v>
      </c>
      <c r="B57" s="1">
        <f>IF(Table1[[#This Row],[เลขประจำตัวนิสิต]]="","",ROW()-1)</f>
        <v>56</v>
      </c>
      <c r="C57">
        <f>INDEX(รายชื่อโรงเรียน!$A$2:$A$55,MATCH(รายชื่อหลักสูตร5ปี!J57,รายชื่อโรงเรียน!$B$2:$B$55,0))</f>
        <v>3</v>
      </c>
      <c r="D57">
        <f>COUNTIF($J$2:J57,J57)</f>
        <v>29</v>
      </c>
      <c r="E57" s="2">
        <v>6300029</v>
      </c>
      <c r="F57" s="2" t="s">
        <v>11</v>
      </c>
      <c r="G57" s="1" t="s">
        <v>223</v>
      </c>
      <c r="H57" s="1" t="s">
        <v>100</v>
      </c>
      <c r="I57" s="1" t="s">
        <v>12</v>
      </c>
      <c r="J57" s="4" t="s">
        <v>21</v>
      </c>
    </row>
    <row r="58" spans="1:10">
      <c r="A58" s="1" t="str">
        <f>Table1[[#This Row],[ID]]&amp;"|"&amp;Table1[[#This Row],[NO.]]</f>
        <v>3|30</v>
      </c>
      <c r="B58" s="1">
        <f>IF(Table1[[#This Row],[เลขประจำตัวนิสิต]]="","",ROW()-1)</f>
        <v>57</v>
      </c>
      <c r="C58">
        <f>INDEX(รายชื่อโรงเรียน!$A$2:$A$55,MATCH(รายชื่อหลักสูตร5ปี!J58,รายชื่อโรงเรียน!$B$2:$B$55,0))</f>
        <v>3</v>
      </c>
      <c r="D58">
        <f>COUNTIF($J$2:J58,J58)</f>
        <v>30</v>
      </c>
      <c r="E58" s="2">
        <v>6300030</v>
      </c>
      <c r="F58" s="2" t="s">
        <v>11</v>
      </c>
      <c r="G58" s="1" t="s">
        <v>224</v>
      </c>
      <c r="H58" s="1" t="s">
        <v>101</v>
      </c>
      <c r="I58" s="1" t="s">
        <v>12</v>
      </c>
      <c r="J58" s="4" t="s">
        <v>21</v>
      </c>
    </row>
    <row r="59" spans="1:10">
      <c r="A59" s="6" t="str">
        <f>Table1[[#This Row],[ID]]&amp;"|"&amp;Table1[[#This Row],[NO.]]</f>
        <v>3|31</v>
      </c>
      <c r="B59" s="1">
        <f>IF(Table1[[#This Row],[เลขประจำตัวนิสิต]]="","",ROW()-1)</f>
        <v>58</v>
      </c>
      <c r="C59">
        <f>INDEX(รายชื่อโรงเรียน!$A$2:$A$55,MATCH(รายชื่อหลักสูตร5ปี!J59,รายชื่อโรงเรียน!$B$2:$B$55,0))</f>
        <v>3</v>
      </c>
      <c r="D59">
        <f>COUNTIF($J$2:J59,J59)</f>
        <v>31</v>
      </c>
      <c r="E59" s="2">
        <v>6300031</v>
      </c>
      <c r="F59" s="2" t="s">
        <v>11</v>
      </c>
      <c r="G59" s="1" t="s">
        <v>225</v>
      </c>
      <c r="H59" s="1" t="s">
        <v>102</v>
      </c>
      <c r="I59" s="1" t="s">
        <v>12</v>
      </c>
      <c r="J59" s="4" t="s">
        <v>21</v>
      </c>
    </row>
    <row r="60" spans="1:10">
      <c r="A60" s="1" t="str">
        <f>Table1[[#This Row],[ID]]&amp;"|"&amp;Table1[[#This Row],[NO.]]</f>
        <v>3|32</v>
      </c>
      <c r="B60" s="1">
        <f>IF(Table1[[#This Row],[เลขประจำตัวนิสิต]]="","",ROW()-1)</f>
        <v>59</v>
      </c>
      <c r="C60">
        <f>INDEX(รายชื่อโรงเรียน!$A$2:$A$55,MATCH(รายชื่อหลักสูตร5ปี!J60,รายชื่อโรงเรียน!$B$2:$B$55,0))</f>
        <v>3</v>
      </c>
      <c r="D60">
        <f>COUNTIF($J$2:J60,J60)</f>
        <v>32</v>
      </c>
      <c r="E60" s="2">
        <v>6300032</v>
      </c>
      <c r="F60" s="2" t="s">
        <v>7</v>
      </c>
      <c r="G60" s="1" t="s">
        <v>226</v>
      </c>
      <c r="H60" s="1" t="s">
        <v>103</v>
      </c>
      <c r="I60" s="1" t="s">
        <v>13</v>
      </c>
      <c r="J60" s="4" t="s">
        <v>21</v>
      </c>
    </row>
    <row r="61" spans="1:10">
      <c r="A61" s="6" t="str">
        <f>Table1[[#This Row],[ID]]&amp;"|"&amp;Table1[[#This Row],[NO.]]</f>
        <v>3|33</v>
      </c>
      <c r="B61" s="1">
        <f>IF(Table1[[#This Row],[เลขประจำตัวนิสิต]]="","",ROW()-1)</f>
        <v>60</v>
      </c>
      <c r="C61">
        <f>INDEX(รายชื่อโรงเรียน!$A$2:$A$55,MATCH(รายชื่อหลักสูตร5ปี!J61,รายชื่อโรงเรียน!$B$2:$B$55,0))</f>
        <v>3</v>
      </c>
      <c r="D61">
        <f>COUNTIF($J$2:J61,J61)</f>
        <v>33</v>
      </c>
      <c r="E61" s="2">
        <v>6300033</v>
      </c>
      <c r="F61" s="2" t="s">
        <v>11</v>
      </c>
      <c r="G61" s="1" t="s">
        <v>227</v>
      </c>
      <c r="H61" s="1" t="s">
        <v>104</v>
      </c>
      <c r="I61" s="1" t="s">
        <v>12</v>
      </c>
      <c r="J61" s="4" t="s">
        <v>21</v>
      </c>
    </row>
    <row r="62" spans="1:10">
      <c r="A62" s="1" t="str">
        <f>Table1[[#This Row],[ID]]&amp;"|"&amp;Table1[[#This Row],[NO.]]</f>
        <v>3|34</v>
      </c>
      <c r="B62" s="1">
        <f>IF(Table1[[#This Row],[เลขประจำตัวนิสิต]]="","",ROW()-1)</f>
        <v>61</v>
      </c>
      <c r="C62">
        <f>INDEX(รายชื่อโรงเรียน!$A$2:$A$55,MATCH(รายชื่อหลักสูตร5ปี!J62,รายชื่อโรงเรียน!$B$2:$B$55,0))</f>
        <v>3</v>
      </c>
      <c r="D62">
        <f>COUNTIF($J$2:J62,J62)</f>
        <v>34</v>
      </c>
      <c r="E62" s="2">
        <v>6300034</v>
      </c>
      <c r="F62" s="2" t="s">
        <v>11</v>
      </c>
      <c r="G62" s="1" t="s">
        <v>228</v>
      </c>
      <c r="H62" s="1" t="s">
        <v>105</v>
      </c>
      <c r="I62" s="1" t="s">
        <v>12</v>
      </c>
      <c r="J62" s="4" t="s">
        <v>21</v>
      </c>
    </row>
    <row r="63" spans="1:10">
      <c r="A63" s="6" t="str">
        <f>Table1[[#This Row],[ID]]&amp;"|"&amp;Table1[[#This Row],[NO.]]</f>
        <v>3|35</v>
      </c>
      <c r="B63" s="1">
        <f>IF(Table1[[#This Row],[เลขประจำตัวนิสิต]]="","",ROW()-1)</f>
        <v>62</v>
      </c>
      <c r="C63">
        <f>INDEX(รายชื่อโรงเรียน!$A$2:$A$55,MATCH(รายชื่อหลักสูตร5ปี!J63,รายชื่อโรงเรียน!$B$2:$B$55,0))</f>
        <v>3</v>
      </c>
      <c r="D63">
        <f>COUNTIF($J$2:J63,J63)</f>
        <v>35</v>
      </c>
      <c r="E63" s="2">
        <v>6300035</v>
      </c>
      <c r="F63" s="2" t="s">
        <v>11</v>
      </c>
      <c r="G63" s="1" t="s">
        <v>229</v>
      </c>
      <c r="H63" s="1" t="s">
        <v>106</v>
      </c>
      <c r="I63" s="1" t="s">
        <v>12</v>
      </c>
      <c r="J63" s="4" t="s">
        <v>21</v>
      </c>
    </row>
    <row r="64" spans="1:10">
      <c r="A64" s="1" t="str">
        <f>Table1[[#This Row],[ID]]&amp;"|"&amp;Table1[[#This Row],[NO.]]</f>
        <v>3|36</v>
      </c>
      <c r="B64" s="1">
        <f>IF(Table1[[#This Row],[เลขประจำตัวนิสิต]]="","",ROW()-1)</f>
        <v>63</v>
      </c>
      <c r="C64">
        <f>INDEX(รายชื่อโรงเรียน!$A$2:$A$55,MATCH(รายชื่อหลักสูตร5ปี!J64,รายชื่อโรงเรียน!$B$2:$B$55,0))</f>
        <v>3</v>
      </c>
      <c r="D64">
        <f>COUNTIF($J$2:J64,J64)</f>
        <v>36</v>
      </c>
      <c r="E64" s="2">
        <v>6300036</v>
      </c>
      <c r="F64" s="2" t="s">
        <v>7</v>
      </c>
      <c r="G64" s="1" t="s">
        <v>230</v>
      </c>
      <c r="H64" s="1" t="s">
        <v>107</v>
      </c>
      <c r="I64" s="1" t="s">
        <v>13</v>
      </c>
      <c r="J64" s="4" t="s">
        <v>21</v>
      </c>
    </row>
    <row r="65" spans="1:10">
      <c r="A65" s="6" t="str">
        <f>Table1[[#This Row],[ID]]&amp;"|"&amp;Table1[[#This Row],[NO.]]</f>
        <v>3|37</v>
      </c>
      <c r="B65" s="1">
        <f>IF(Table1[[#This Row],[เลขประจำตัวนิสิต]]="","",ROW()-1)</f>
        <v>64</v>
      </c>
      <c r="C65">
        <f>INDEX(รายชื่อโรงเรียน!$A$2:$A$55,MATCH(รายชื่อหลักสูตร5ปี!J65,รายชื่อโรงเรียน!$B$2:$B$55,0))</f>
        <v>3</v>
      </c>
      <c r="D65">
        <f>COUNTIF($J$2:J65,J65)</f>
        <v>37</v>
      </c>
      <c r="E65" s="2">
        <v>6300037</v>
      </c>
      <c r="F65" s="2" t="s">
        <v>11</v>
      </c>
      <c r="G65" s="1" t="s">
        <v>231</v>
      </c>
      <c r="H65" s="1" t="s">
        <v>108</v>
      </c>
      <c r="I65" s="1" t="s">
        <v>12</v>
      </c>
      <c r="J65" s="4" t="s">
        <v>21</v>
      </c>
    </row>
    <row r="66" spans="1:10">
      <c r="A66" s="1" t="str">
        <f>Table1[[#This Row],[ID]]&amp;"|"&amp;Table1[[#This Row],[NO.]]</f>
        <v>3|38</v>
      </c>
      <c r="B66" s="1">
        <f>IF(Table1[[#This Row],[เลขประจำตัวนิสิต]]="","",ROW()-1)</f>
        <v>65</v>
      </c>
      <c r="C66">
        <f>INDEX(รายชื่อโรงเรียน!$A$2:$A$55,MATCH(รายชื่อหลักสูตร5ปี!J66,รายชื่อโรงเรียน!$B$2:$B$55,0))</f>
        <v>3</v>
      </c>
      <c r="D66">
        <f>COUNTIF($J$2:J66,J66)</f>
        <v>38</v>
      </c>
      <c r="E66" s="2">
        <v>6300038</v>
      </c>
      <c r="F66" s="2" t="s">
        <v>11</v>
      </c>
      <c r="G66" s="1" t="s">
        <v>232</v>
      </c>
      <c r="H66" s="1" t="s">
        <v>109</v>
      </c>
      <c r="I66" s="1" t="s">
        <v>12</v>
      </c>
      <c r="J66" s="4" t="s">
        <v>21</v>
      </c>
    </row>
    <row r="67" spans="1:10">
      <c r="A67" s="6" t="str">
        <f>Table1[[#This Row],[ID]]&amp;"|"&amp;Table1[[#This Row],[NO.]]</f>
        <v>3|39</v>
      </c>
      <c r="B67" s="1">
        <f>IF(Table1[[#This Row],[เลขประจำตัวนิสิต]]="","",ROW()-1)</f>
        <v>66</v>
      </c>
      <c r="C67">
        <f>INDEX(รายชื่อโรงเรียน!$A$2:$A$55,MATCH(รายชื่อหลักสูตร5ปี!J67,รายชื่อโรงเรียน!$B$2:$B$55,0))</f>
        <v>3</v>
      </c>
      <c r="D67">
        <f>COUNTIF($J$2:J67,J67)</f>
        <v>39</v>
      </c>
      <c r="E67" s="2">
        <v>6300039</v>
      </c>
      <c r="F67" s="2" t="s">
        <v>11</v>
      </c>
      <c r="G67" s="1" t="s">
        <v>233</v>
      </c>
      <c r="H67" s="1" t="s">
        <v>110</v>
      </c>
      <c r="I67" s="1" t="s">
        <v>12</v>
      </c>
      <c r="J67" s="4" t="s">
        <v>21</v>
      </c>
    </row>
    <row r="68" spans="1:10">
      <c r="A68" s="1" t="str">
        <f>Table1[[#This Row],[ID]]&amp;"|"&amp;Table1[[#This Row],[NO.]]</f>
        <v>3|40</v>
      </c>
      <c r="B68" s="1">
        <f>IF(Table1[[#This Row],[เลขประจำตัวนิสิต]]="","",ROW()-1)</f>
        <v>67</v>
      </c>
      <c r="C68">
        <f>INDEX(รายชื่อโรงเรียน!$A$2:$A$55,MATCH(รายชื่อหลักสูตร5ปี!J68,รายชื่อโรงเรียน!$B$2:$B$55,0))</f>
        <v>3</v>
      </c>
      <c r="D68">
        <f>COUNTIF($J$2:J68,J68)</f>
        <v>40</v>
      </c>
      <c r="E68" s="2">
        <v>6300040</v>
      </c>
      <c r="F68" s="2" t="s">
        <v>7</v>
      </c>
      <c r="G68" s="1" t="s">
        <v>234</v>
      </c>
      <c r="H68" s="1" t="s">
        <v>111</v>
      </c>
      <c r="I68" s="1" t="s">
        <v>13</v>
      </c>
      <c r="J68" s="4" t="s">
        <v>21</v>
      </c>
    </row>
    <row r="69" spans="1:10">
      <c r="A69" s="6" t="str">
        <f>Table1[[#This Row],[ID]]&amp;"|"&amp;Table1[[#This Row],[NO.]]</f>
        <v>3|41</v>
      </c>
      <c r="B69" s="1">
        <f>IF(Table1[[#This Row],[เลขประจำตัวนิสิต]]="","",ROW()-1)</f>
        <v>68</v>
      </c>
      <c r="C69">
        <f>INDEX(รายชื่อโรงเรียน!$A$2:$A$55,MATCH(รายชื่อหลักสูตร5ปี!J69,รายชื่อโรงเรียน!$B$2:$B$55,0))</f>
        <v>3</v>
      </c>
      <c r="D69">
        <f>COUNTIF($J$2:J69,J69)</f>
        <v>41</v>
      </c>
      <c r="E69" s="2">
        <v>6300041</v>
      </c>
      <c r="F69" s="2" t="s">
        <v>11</v>
      </c>
      <c r="G69" s="1" t="s">
        <v>235</v>
      </c>
      <c r="H69" s="1" t="s">
        <v>112</v>
      </c>
      <c r="I69" s="1" t="s">
        <v>12</v>
      </c>
      <c r="J69" s="4" t="s">
        <v>21</v>
      </c>
    </row>
    <row r="70" spans="1:10">
      <c r="A70" s="1" t="str">
        <f>Table1[[#This Row],[ID]]&amp;"|"&amp;Table1[[#This Row],[NO.]]</f>
        <v>3|42</v>
      </c>
      <c r="B70" s="1">
        <f>IF(Table1[[#This Row],[เลขประจำตัวนิสิต]]="","",ROW()-1)</f>
        <v>69</v>
      </c>
      <c r="C70">
        <f>INDEX(รายชื่อโรงเรียน!$A$2:$A$55,MATCH(รายชื่อหลักสูตร5ปี!J70,รายชื่อโรงเรียน!$B$2:$B$55,0))</f>
        <v>3</v>
      </c>
      <c r="D70">
        <f>COUNTIF($J$2:J70,J70)</f>
        <v>42</v>
      </c>
      <c r="E70" s="2">
        <v>6300042</v>
      </c>
      <c r="F70" s="2" t="s">
        <v>11</v>
      </c>
      <c r="G70" s="1" t="s">
        <v>236</v>
      </c>
      <c r="H70" s="1" t="s">
        <v>113</v>
      </c>
      <c r="I70" s="1" t="s">
        <v>12</v>
      </c>
      <c r="J70" s="4" t="s">
        <v>21</v>
      </c>
    </row>
    <row r="71" spans="1:10">
      <c r="A71" s="6" t="str">
        <f>Table1[[#This Row],[ID]]&amp;"|"&amp;Table1[[#This Row],[NO.]]</f>
        <v>3|43</v>
      </c>
      <c r="B71" s="1">
        <f>IF(Table1[[#This Row],[เลขประจำตัวนิสิต]]="","",ROW()-1)</f>
        <v>70</v>
      </c>
      <c r="C71">
        <f>INDEX(รายชื่อโรงเรียน!$A$2:$A$55,MATCH(รายชื่อหลักสูตร5ปี!J71,รายชื่อโรงเรียน!$B$2:$B$55,0))</f>
        <v>3</v>
      </c>
      <c r="D71">
        <f>COUNTIF($J$2:J71,J71)</f>
        <v>43</v>
      </c>
      <c r="E71" s="2">
        <v>6300043</v>
      </c>
      <c r="F71" s="2" t="s">
        <v>11</v>
      </c>
      <c r="G71" s="1" t="s">
        <v>237</v>
      </c>
      <c r="H71" s="1" t="s">
        <v>114</v>
      </c>
      <c r="I71" s="1" t="s">
        <v>12</v>
      </c>
      <c r="J71" s="4" t="s">
        <v>21</v>
      </c>
    </row>
    <row r="72" spans="1:10">
      <c r="A72" s="1" t="str">
        <f>Table1[[#This Row],[ID]]&amp;"|"&amp;Table1[[#This Row],[NO.]]</f>
        <v>3|44</v>
      </c>
      <c r="B72" s="1">
        <f>IF(Table1[[#This Row],[เลขประจำตัวนิสิต]]="","",ROW()-1)</f>
        <v>71</v>
      </c>
      <c r="C72">
        <f>INDEX(รายชื่อโรงเรียน!$A$2:$A$55,MATCH(รายชื่อหลักสูตร5ปี!J72,รายชื่อโรงเรียน!$B$2:$B$55,0))</f>
        <v>3</v>
      </c>
      <c r="D72">
        <f>COUNTIF($J$2:J72,J72)</f>
        <v>44</v>
      </c>
      <c r="E72" s="2">
        <v>6300044</v>
      </c>
      <c r="F72" s="2" t="s">
        <v>7</v>
      </c>
      <c r="G72" s="1" t="s">
        <v>238</v>
      </c>
      <c r="H72" s="1" t="s">
        <v>115</v>
      </c>
      <c r="I72" s="1" t="s">
        <v>13</v>
      </c>
      <c r="J72" s="4" t="s">
        <v>21</v>
      </c>
    </row>
    <row r="73" spans="1:10">
      <c r="A73" s="6" t="str">
        <f>Table1[[#This Row],[ID]]&amp;"|"&amp;Table1[[#This Row],[NO.]]</f>
        <v>3|45</v>
      </c>
      <c r="B73" s="1">
        <f>IF(Table1[[#This Row],[เลขประจำตัวนิสิต]]="","",ROW()-1)</f>
        <v>72</v>
      </c>
      <c r="C73">
        <f>INDEX(รายชื่อโรงเรียน!$A$2:$A$55,MATCH(รายชื่อหลักสูตร5ปี!J73,รายชื่อโรงเรียน!$B$2:$B$55,0))</f>
        <v>3</v>
      </c>
      <c r="D73">
        <f>COUNTIF($J$2:J73,J73)</f>
        <v>45</v>
      </c>
      <c r="E73" s="2">
        <v>6300045</v>
      </c>
      <c r="F73" s="2" t="s">
        <v>11</v>
      </c>
      <c r="G73" s="1" t="s">
        <v>239</v>
      </c>
      <c r="H73" s="1" t="s">
        <v>116</v>
      </c>
      <c r="I73" s="1" t="s">
        <v>12</v>
      </c>
      <c r="J73" s="4" t="s">
        <v>21</v>
      </c>
    </row>
    <row r="74" spans="1:10">
      <c r="A74" s="1" t="str">
        <f>Table1[[#This Row],[ID]]&amp;"|"&amp;Table1[[#This Row],[NO.]]</f>
        <v>3|46</v>
      </c>
      <c r="B74" s="1">
        <f>IF(Table1[[#This Row],[เลขประจำตัวนิสิต]]="","",ROW()-1)</f>
        <v>73</v>
      </c>
      <c r="C74">
        <f>INDEX(รายชื่อโรงเรียน!$A$2:$A$55,MATCH(รายชื่อหลักสูตร5ปี!J74,รายชื่อโรงเรียน!$B$2:$B$55,0))</f>
        <v>3</v>
      </c>
      <c r="D74">
        <f>COUNTIF($J$2:J74,J74)</f>
        <v>46</v>
      </c>
      <c r="E74" s="2">
        <v>6300046</v>
      </c>
      <c r="F74" s="2" t="s">
        <v>11</v>
      </c>
      <c r="G74" s="1" t="s">
        <v>240</v>
      </c>
      <c r="H74" s="1" t="s">
        <v>117</v>
      </c>
      <c r="I74" s="1" t="s">
        <v>12</v>
      </c>
      <c r="J74" s="4" t="s">
        <v>21</v>
      </c>
    </row>
    <row r="75" spans="1:10">
      <c r="A75" s="6" t="str">
        <f>Table1[[#This Row],[ID]]&amp;"|"&amp;Table1[[#This Row],[NO.]]</f>
        <v>3|47</v>
      </c>
      <c r="B75" s="1">
        <f>IF(Table1[[#This Row],[เลขประจำตัวนิสิต]]="","",ROW()-1)</f>
        <v>74</v>
      </c>
      <c r="C75">
        <f>INDEX(รายชื่อโรงเรียน!$A$2:$A$55,MATCH(รายชื่อหลักสูตร5ปี!J75,รายชื่อโรงเรียน!$B$2:$B$55,0))</f>
        <v>3</v>
      </c>
      <c r="D75">
        <f>COUNTIF($J$2:J75,J75)</f>
        <v>47</v>
      </c>
      <c r="E75" s="2">
        <v>6300047</v>
      </c>
      <c r="F75" s="2" t="s">
        <v>11</v>
      </c>
      <c r="G75" s="1" t="s">
        <v>241</v>
      </c>
      <c r="H75" s="1" t="s">
        <v>118</v>
      </c>
      <c r="I75" s="1" t="s">
        <v>12</v>
      </c>
      <c r="J75" s="4" t="s">
        <v>21</v>
      </c>
    </row>
    <row r="76" spans="1:10">
      <c r="A76" s="1" t="str">
        <f>Table1[[#This Row],[ID]]&amp;"|"&amp;Table1[[#This Row],[NO.]]</f>
        <v>3|48</v>
      </c>
      <c r="B76" s="1">
        <f>IF(Table1[[#This Row],[เลขประจำตัวนิสิต]]="","",ROW()-1)</f>
        <v>75</v>
      </c>
      <c r="C76">
        <f>INDEX(รายชื่อโรงเรียน!$A$2:$A$55,MATCH(รายชื่อหลักสูตร5ปี!J76,รายชื่อโรงเรียน!$B$2:$B$55,0))</f>
        <v>3</v>
      </c>
      <c r="D76">
        <f>COUNTIF($J$2:J76,J76)</f>
        <v>48</v>
      </c>
      <c r="E76" s="2">
        <v>6300048</v>
      </c>
      <c r="F76" s="2" t="s">
        <v>7</v>
      </c>
      <c r="G76" s="1" t="s">
        <v>242</v>
      </c>
      <c r="H76" s="1" t="s">
        <v>119</v>
      </c>
      <c r="I76" s="1" t="s">
        <v>13</v>
      </c>
      <c r="J76" s="4" t="s">
        <v>21</v>
      </c>
    </row>
    <row r="77" spans="1:10">
      <c r="A77" s="6" t="str">
        <f>Table1[[#This Row],[ID]]&amp;"|"&amp;Table1[[#This Row],[NO.]]</f>
        <v>3|49</v>
      </c>
      <c r="B77" s="1">
        <f>IF(Table1[[#This Row],[เลขประจำตัวนิสิต]]="","",ROW()-1)</f>
        <v>76</v>
      </c>
      <c r="C77">
        <f>INDEX(รายชื่อโรงเรียน!$A$2:$A$55,MATCH(รายชื่อหลักสูตร5ปี!J77,รายชื่อโรงเรียน!$B$2:$B$55,0))</f>
        <v>3</v>
      </c>
      <c r="D77">
        <f>COUNTIF($J$2:J77,J77)</f>
        <v>49</v>
      </c>
      <c r="E77" s="2">
        <v>6300049</v>
      </c>
      <c r="F77" s="2" t="s">
        <v>11</v>
      </c>
      <c r="G77" s="1" t="s">
        <v>243</v>
      </c>
      <c r="H77" s="1" t="s">
        <v>120</v>
      </c>
      <c r="I77" s="1" t="s">
        <v>12</v>
      </c>
      <c r="J77" s="4" t="s">
        <v>21</v>
      </c>
    </row>
    <row r="78" spans="1:10">
      <c r="A78" s="1" t="str">
        <f>Table1[[#This Row],[ID]]&amp;"|"&amp;Table1[[#This Row],[NO.]]</f>
        <v>3|50</v>
      </c>
      <c r="B78" s="1">
        <f>IF(Table1[[#This Row],[เลขประจำตัวนิสิต]]="","",ROW()-1)</f>
        <v>77</v>
      </c>
      <c r="C78">
        <f>INDEX(รายชื่อโรงเรียน!$A$2:$A$55,MATCH(รายชื่อหลักสูตร5ปี!J78,รายชื่อโรงเรียน!$B$2:$B$55,0))</f>
        <v>3</v>
      </c>
      <c r="D78">
        <f>COUNTIF($J$2:J78,J78)</f>
        <v>50</v>
      </c>
      <c r="E78" s="2">
        <v>6300050</v>
      </c>
      <c r="F78" s="2" t="s">
        <v>11</v>
      </c>
      <c r="G78" s="1" t="s">
        <v>244</v>
      </c>
      <c r="H78" s="1" t="s">
        <v>121</v>
      </c>
      <c r="I78" s="1" t="s">
        <v>12</v>
      </c>
      <c r="J78" s="4" t="s">
        <v>21</v>
      </c>
    </row>
    <row r="79" spans="1:10">
      <c r="A79" s="6" t="str">
        <f>Table1[[#This Row],[ID]]&amp;"|"&amp;Table1[[#This Row],[NO.]]</f>
        <v>3|51</v>
      </c>
      <c r="B79" s="1">
        <f>IF(Table1[[#This Row],[เลขประจำตัวนิสิต]]="","",ROW()-1)</f>
        <v>78</v>
      </c>
      <c r="C79">
        <f>INDEX(รายชื่อโรงเรียน!$A$2:$A$55,MATCH(รายชื่อหลักสูตร5ปี!J79,รายชื่อโรงเรียน!$B$2:$B$55,0))</f>
        <v>3</v>
      </c>
      <c r="D79">
        <f>COUNTIF($J$2:J79,J79)</f>
        <v>51</v>
      </c>
      <c r="E79" s="2">
        <v>6300051</v>
      </c>
      <c r="F79" s="2" t="s">
        <v>11</v>
      </c>
      <c r="G79" s="1" t="s">
        <v>245</v>
      </c>
      <c r="H79" s="1" t="s">
        <v>122</v>
      </c>
      <c r="I79" s="1" t="s">
        <v>12</v>
      </c>
      <c r="J79" s="4" t="s">
        <v>21</v>
      </c>
    </row>
    <row r="80" spans="1:10">
      <c r="A80" s="1" t="str">
        <f>Table1[[#This Row],[ID]]&amp;"|"&amp;Table1[[#This Row],[NO.]]</f>
        <v>3|52</v>
      </c>
      <c r="B80" s="1">
        <f>IF(Table1[[#This Row],[เลขประจำตัวนิสิต]]="","",ROW()-1)</f>
        <v>79</v>
      </c>
      <c r="C80">
        <f>INDEX(รายชื่อโรงเรียน!$A$2:$A$55,MATCH(รายชื่อหลักสูตร5ปี!J80,รายชื่อโรงเรียน!$B$2:$B$55,0))</f>
        <v>3</v>
      </c>
      <c r="D80">
        <f>COUNTIF($J$2:J80,J80)</f>
        <v>52</v>
      </c>
      <c r="E80" s="2">
        <v>6300052</v>
      </c>
      <c r="F80" s="2" t="s">
        <v>7</v>
      </c>
      <c r="G80" s="1" t="s">
        <v>246</v>
      </c>
      <c r="H80" s="1" t="s">
        <v>123</v>
      </c>
      <c r="I80" s="1" t="s">
        <v>13</v>
      </c>
      <c r="J80" s="4" t="s">
        <v>21</v>
      </c>
    </row>
    <row r="81" spans="1:10">
      <c r="A81" s="6" t="str">
        <f>Table1[[#This Row],[ID]]&amp;"|"&amp;Table1[[#This Row],[NO.]]</f>
        <v>3|53</v>
      </c>
      <c r="B81" s="1">
        <f>IF(Table1[[#This Row],[เลขประจำตัวนิสิต]]="","",ROW()-1)</f>
        <v>80</v>
      </c>
      <c r="C81">
        <f>INDEX(รายชื่อโรงเรียน!$A$2:$A$55,MATCH(รายชื่อหลักสูตร5ปี!J81,รายชื่อโรงเรียน!$B$2:$B$55,0))</f>
        <v>3</v>
      </c>
      <c r="D81">
        <f>COUNTIF($J$2:J81,J81)</f>
        <v>53</v>
      </c>
      <c r="E81" s="2">
        <v>6300053</v>
      </c>
      <c r="F81" s="2" t="s">
        <v>11</v>
      </c>
      <c r="G81" s="1" t="s">
        <v>247</v>
      </c>
      <c r="H81" s="1" t="s">
        <v>124</v>
      </c>
      <c r="I81" s="1" t="s">
        <v>12</v>
      </c>
      <c r="J81" s="4" t="s">
        <v>21</v>
      </c>
    </row>
    <row r="82" spans="1:10">
      <c r="A82" s="1" t="str">
        <f>Table1[[#This Row],[ID]]&amp;"|"&amp;Table1[[#This Row],[NO.]]</f>
        <v>3|54</v>
      </c>
      <c r="B82" s="1">
        <f>IF(Table1[[#This Row],[เลขประจำตัวนิสิต]]="","",ROW()-1)</f>
        <v>81</v>
      </c>
      <c r="C82">
        <f>INDEX(รายชื่อโรงเรียน!$A$2:$A$55,MATCH(รายชื่อหลักสูตร5ปี!J82,รายชื่อโรงเรียน!$B$2:$B$55,0))</f>
        <v>3</v>
      </c>
      <c r="D82">
        <f>COUNTIF($J$2:J82,J82)</f>
        <v>54</v>
      </c>
      <c r="E82" s="2">
        <v>6300054</v>
      </c>
      <c r="F82" s="2" t="s">
        <v>11</v>
      </c>
      <c r="G82" s="1" t="s">
        <v>248</v>
      </c>
      <c r="H82" s="1" t="s">
        <v>125</v>
      </c>
      <c r="I82" s="1" t="s">
        <v>12</v>
      </c>
      <c r="J82" s="4" t="s">
        <v>21</v>
      </c>
    </row>
    <row r="83" spans="1:10">
      <c r="A83" s="6" t="str">
        <f>Table1[[#This Row],[ID]]&amp;"|"&amp;Table1[[#This Row],[NO.]]</f>
        <v>3|55</v>
      </c>
      <c r="B83" s="1">
        <f>IF(Table1[[#This Row],[เลขประจำตัวนิสิต]]="","",ROW()-1)</f>
        <v>82</v>
      </c>
      <c r="C83">
        <f>INDEX(รายชื่อโรงเรียน!$A$2:$A$55,MATCH(รายชื่อหลักสูตร5ปี!J83,รายชื่อโรงเรียน!$B$2:$B$55,0))</f>
        <v>3</v>
      </c>
      <c r="D83">
        <f>COUNTIF($J$2:J83,J83)</f>
        <v>55</v>
      </c>
      <c r="E83" s="2">
        <v>6300055</v>
      </c>
      <c r="F83" s="2" t="s">
        <v>11</v>
      </c>
      <c r="G83" s="1" t="s">
        <v>249</v>
      </c>
      <c r="H83" s="1" t="s">
        <v>126</v>
      </c>
      <c r="I83" s="1" t="s">
        <v>12</v>
      </c>
      <c r="J83" s="4" t="s">
        <v>21</v>
      </c>
    </row>
    <row r="84" spans="1:10">
      <c r="A84" s="1" t="str">
        <f>Table1[[#This Row],[ID]]&amp;"|"&amp;Table1[[#This Row],[NO.]]</f>
        <v>3|56</v>
      </c>
      <c r="B84" s="1">
        <f>IF(Table1[[#This Row],[เลขประจำตัวนิสิต]]="","",ROW()-1)</f>
        <v>83</v>
      </c>
      <c r="C84">
        <f>INDEX(รายชื่อโรงเรียน!$A$2:$A$55,MATCH(รายชื่อหลักสูตร5ปี!J84,รายชื่อโรงเรียน!$B$2:$B$55,0))</f>
        <v>3</v>
      </c>
      <c r="D84">
        <f>COUNTIF($J$2:J84,J84)</f>
        <v>56</v>
      </c>
      <c r="E84" s="2">
        <v>6300056</v>
      </c>
      <c r="F84" s="2" t="s">
        <v>7</v>
      </c>
      <c r="G84" s="1" t="s">
        <v>250</v>
      </c>
      <c r="H84" s="1" t="s">
        <v>127</v>
      </c>
      <c r="I84" s="1" t="s">
        <v>13</v>
      </c>
      <c r="J84" s="4" t="s">
        <v>21</v>
      </c>
    </row>
    <row r="85" spans="1:10">
      <c r="A85" s="6" t="str">
        <f>Table1[[#This Row],[ID]]&amp;"|"&amp;Table1[[#This Row],[NO.]]</f>
        <v>3|57</v>
      </c>
      <c r="B85" s="1">
        <f>IF(Table1[[#This Row],[เลขประจำตัวนิสิต]]="","",ROW()-1)</f>
        <v>84</v>
      </c>
      <c r="C85">
        <f>INDEX(รายชื่อโรงเรียน!$A$2:$A$55,MATCH(รายชื่อหลักสูตร5ปี!J85,รายชื่อโรงเรียน!$B$2:$B$55,0))</f>
        <v>3</v>
      </c>
      <c r="D85">
        <f>COUNTIF($J$2:J85,J85)</f>
        <v>57</v>
      </c>
      <c r="E85" s="2">
        <v>6300057</v>
      </c>
      <c r="F85" s="2" t="s">
        <v>11</v>
      </c>
      <c r="G85" s="1" t="s">
        <v>251</v>
      </c>
      <c r="H85" s="1" t="s">
        <v>128</v>
      </c>
      <c r="I85" s="1" t="s">
        <v>12</v>
      </c>
      <c r="J85" s="4" t="s">
        <v>21</v>
      </c>
    </row>
    <row r="86" spans="1:10">
      <c r="A86" s="1" t="str">
        <f>Table1[[#This Row],[ID]]&amp;"|"&amp;Table1[[#This Row],[NO.]]</f>
        <v>3|58</v>
      </c>
      <c r="B86" s="1">
        <f>IF(Table1[[#This Row],[เลขประจำตัวนิสิต]]="","",ROW()-1)</f>
        <v>85</v>
      </c>
      <c r="C86">
        <f>INDEX(รายชื่อโรงเรียน!$A$2:$A$55,MATCH(รายชื่อหลักสูตร5ปี!J86,รายชื่อโรงเรียน!$B$2:$B$55,0))</f>
        <v>3</v>
      </c>
      <c r="D86">
        <f>COUNTIF($J$2:J86,J86)</f>
        <v>58</v>
      </c>
      <c r="E86" s="2">
        <v>6300058</v>
      </c>
      <c r="F86" s="2" t="s">
        <v>11</v>
      </c>
      <c r="G86" s="1" t="s">
        <v>252</v>
      </c>
      <c r="H86" s="1" t="s">
        <v>129</v>
      </c>
      <c r="I86" s="1" t="s">
        <v>12</v>
      </c>
      <c r="J86" s="4" t="s">
        <v>21</v>
      </c>
    </row>
    <row r="87" spans="1:10">
      <c r="A87" s="6" t="str">
        <f>Table1[[#This Row],[ID]]&amp;"|"&amp;Table1[[#This Row],[NO.]]</f>
        <v>3|59</v>
      </c>
      <c r="B87" s="1">
        <f>IF(Table1[[#This Row],[เลขประจำตัวนิสิต]]="","",ROW()-1)</f>
        <v>86</v>
      </c>
      <c r="C87">
        <f>INDEX(รายชื่อโรงเรียน!$A$2:$A$55,MATCH(รายชื่อหลักสูตร5ปี!J87,รายชื่อโรงเรียน!$B$2:$B$55,0))</f>
        <v>3</v>
      </c>
      <c r="D87">
        <f>COUNTIF($J$2:J87,J87)</f>
        <v>59</v>
      </c>
      <c r="E87" s="2">
        <v>6300059</v>
      </c>
      <c r="F87" s="2" t="s">
        <v>11</v>
      </c>
      <c r="G87" s="1" t="s">
        <v>253</v>
      </c>
      <c r="H87" s="1" t="s">
        <v>130</v>
      </c>
      <c r="I87" s="1" t="s">
        <v>12</v>
      </c>
      <c r="J87" s="4" t="s">
        <v>21</v>
      </c>
    </row>
    <row r="88" spans="1:10">
      <c r="A88" s="1" t="str">
        <f>Table1[[#This Row],[ID]]&amp;"|"&amp;Table1[[#This Row],[NO.]]</f>
        <v>3|60</v>
      </c>
      <c r="B88" s="1">
        <f>IF(Table1[[#This Row],[เลขประจำตัวนิสิต]]="","",ROW()-1)</f>
        <v>87</v>
      </c>
      <c r="C88">
        <f>INDEX(รายชื่อโรงเรียน!$A$2:$A$55,MATCH(รายชื่อหลักสูตร5ปี!J88,รายชื่อโรงเรียน!$B$2:$B$55,0))</f>
        <v>3</v>
      </c>
      <c r="D88">
        <f>COUNTIF($J$2:J88,J88)</f>
        <v>60</v>
      </c>
      <c r="E88" s="2">
        <v>6300060</v>
      </c>
      <c r="F88" s="2" t="s">
        <v>7</v>
      </c>
      <c r="G88" s="1" t="s">
        <v>254</v>
      </c>
      <c r="H88" s="1" t="s">
        <v>131</v>
      </c>
      <c r="I88" s="1" t="s">
        <v>13</v>
      </c>
      <c r="J88" s="4" t="s">
        <v>21</v>
      </c>
    </row>
    <row r="89" spans="1:10">
      <c r="A89" s="6" t="str">
        <f>Table1[[#This Row],[ID]]&amp;"|"&amp;Table1[[#This Row],[NO.]]</f>
        <v>3|61</v>
      </c>
      <c r="B89" s="1">
        <f>IF(Table1[[#This Row],[เลขประจำตัวนิสิต]]="","",ROW()-1)</f>
        <v>88</v>
      </c>
      <c r="C89">
        <f>INDEX(รายชื่อโรงเรียน!$A$2:$A$55,MATCH(รายชื่อหลักสูตร5ปี!J89,รายชื่อโรงเรียน!$B$2:$B$55,0))</f>
        <v>3</v>
      </c>
      <c r="D89">
        <f>COUNTIF($J$2:J89,J89)</f>
        <v>61</v>
      </c>
      <c r="E89" s="2">
        <v>6300061</v>
      </c>
      <c r="F89" s="2" t="s">
        <v>11</v>
      </c>
      <c r="G89" s="1" t="s">
        <v>255</v>
      </c>
      <c r="H89" s="1" t="s">
        <v>132</v>
      </c>
      <c r="I89" s="1" t="s">
        <v>12</v>
      </c>
      <c r="J89" s="4" t="s">
        <v>21</v>
      </c>
    </row>
    <row r="90" spans="1:10">
      <c r="A90" s="1" t="str">
        <f>Table1[[#This Row],[ID]]&amp;"|"&amp;Table1[[#This Row],[NO.]]</f>
        <v>3|62</v>
      </c>
      <c r="B90" s="1">
        <f>IF(Table1[[#This Row],[เลขประจำตัวนิสิต]]="","",ROW()-1)</f>
        <v>89</v>
      </c>
      <c r="C90">
        <f>INDEX(รายชื่อโรงเรียน!$A$2:$A$55,MATCH(รายชื่อหลักสูตร5ปี!J90,รายชื่อโรงเรียน!$B$2:$B$55,0))</f>
        <v>3</v>
      </c>
      <c r="D90">
        <f>COUNTIF($J$2:J90,J90)</f>
        <v>62</v>
      </c>
      <c r="E90" s="2">
        <v>6300062</v>
      </c>
      <c r="F90" s="2" t="s">
        <v>11</v>
      </c>
      <c r="G90" s="1" t="s">
        <v>256</v>
      </c>
      <c r="H90" s="1" t="s">
        <v>133</v>
      </c>
      <c r="I90" s="1" t="s">
        <v>12</v>
      </c>
      <c r="J90" s="4" t="s">
        <v>21</v>
      </c>
    </row>
    <row r="91" spans="1:10">
      <c r="A91" s="6" t="str">
        <f>Table1[[#This Row],[ID]]&amp;"|"&amp;Table1[[#This Row],[NO.]]</f>
        <v>3|63</v>
      </c>
      <c r="B91" s="1">
        <f>IF(Table1[[#This Row],[เลขประจำตัวนิสิต]]="","",ROW()-1)</f>
        <v>90</v>
      </c>
      <c r="C91">
        <f>INDEX(รายชื่อโรงเรียน!$A$2:$A$55,MATCH(รายชื่อหลักสูตร5ปี!J91,รายชื่อโรงเรียน!$B$2:$B$55,0))</f>
        <v>3</v>
      </c>
      <c r="D91">
        <f>COUNTIF($J$2:J91,J91)</f>
        <v>63</v>
      </c>
      <c r="E91" s="2">
        <v>6300063</v>
      </c>
      <c r="F91" s="2" t="s">
        <v>11</v>
      </c>
      <c r="G91" s="1" t="s">
        <v>257</v>
      </c>
      <c r="H91" s="1" t="s">
        <v>134</v>
      </c>
      <c r="I91" s="1" t="s">
        <v>12</v>
      </c>
      <c r="J91" s="4" t="s">
        <v>21</v>
      </c>
    </row>
    <row r="92" spans="1:10">
      <c r="A92" s="1" t="str">
        <f>Table1[[#This Row],[ID]]&amp;"|"&amp;Table1[[#This Row],[NO.]]</f>
        <v>3|64</v>
      </c>
      <c r="B92" s="1">
        <f>IF(Table1[[#This Row],[เลขประจำตัวนิสิต]]="","",ROW()-1)</f>
        <v>91</v>
      </c>
      <c r="C92">
        <f>INDEX(รายชื่อโรงเรียน!$A$2:$A$55,MATCH(รายชื่อหลักสูตร5ปี!J92,รายชื่อโรงเรียน!$B$2:$B$55,0))</f>
        <v>3</v>
      </c>
      <c r="D92">
        <f>COUNTIF($J$2:J92,J92)</f>
        <v>64</v>
      </c>
      <c r="E92" s="2">
        <v>6300064</v>
      </c>
      <c r="F92" s="2" t="s">
        <v>7</v>
      </c>
      <c r="G92" s="1" t="s">
        <v>258</v>
      </c>
      <c r="H92" s="1" t="s">
        <v>135</v>
      </c>
      <c r="I92" s="1" t="s">
        <v>13</v>
      </c>
      <c r="J92" s="4" t="s">
        <v>21</v>
      </c>
    </row>
    <row r="93" spans="1:10">
      <c r="A93" s="6" t="str">
        <f>Table1[[#This Row],[ID]]&amp;"|"&amp;Table1[[#This Row],[NO.]]</f>
        <v>3|65</v>
      </c>
      <c r="B93" s="1">
        <f>IF(Table1[[#This Row],[เลขประจำตัวนิสิต]]="","",ROW()-1)</f>
        <v>92</v>
      </c>
      <c r="C93">
        <f>INDEX(รายชื่อโรงเรียน!$A$2:$A$55,MATCH(รายชื่อหลักสูตร5ปี!J93,รายชื่อโรงเรียน!$B$2:$B$55,0))</f>
        <v>3</v>
      </c>
      <c r="D93">
        <f>COUNTIF($J$2:J93,J93)</f>
        <v>65</v>
      </c>
      <c r="E93" s="2">
        <v>6300065</v>
      </c>
      <c r="F93" s="2" t="s">
        <v>11</v>
      </c>
      <c r="G93" s="1" t="s">
        <v>259</v>
      </c>
      <c r="H93" s="1" t="s">
        <v>136</v>
      </c>
      <c r="I93" s="1" t="s">
        <v>12</v>
      </c>
      <c r="J93" s="4" t="s">
        <v>21</v>
      </c>
    </row>
    <row r="94" spans="1:10">
      <c r="A94" s="1" t="str">
        <f>Table1[[#This Row],[ID]]&amp;"|"&amp;Table1[[#This Row],[NO.]]</f>
        <v>3|66</v>
      </c>
      <c r="B94" s="1">
        <f>IF(Table1[[#This Row],[เลขประจำตัวนิสิต]]="","",ROW()-1)</f>
        <v>93</v>
      </c>
      <c r="C94">
        <f>INDEX(รายชื่อโรงเรียน!$A$2:$A$55,MATCH(รายชื่อหลักสูตร5ปี!J94,รายชื่อโรงเรียน!$B$2:$B$55,0))</f>
        <v>3</v>
      </c>
      <c r="D94">
        <f>COUNTIF($J$2:J94,J94)</f>
        <v>66</v>
      </c>
      <c r="E94" s="2">
        <v>6300066</v>
      </c>
      <c r="F94" s="2" t="s">
        <v>11</v>
      </c>
      <c r="G94" s="1" t="s">
        <v>260</v>
      </c>
      <c r="H94" s="1" t="s">
        <v>137</v>
      </c>
      <c r="I94" s="1" t="s">
        <v>12</v>
      </c>
      <c r="J94" s="4" t="s">
        <v>21</v>
      </c>
    </row>
    <row r="95" spans="1:10">
      <c r="A95" s="6" t="str">
        <f>Table1[[#This Row],[ID]]&amp;"|"&amp;Table1[[#This Row],[NO.]]</f>
        <v>3|67</v>
      </c>
      <c r="B95" s="1">
        <f>IF(Table1[[#This Row],[เลขประจำตัวนิสิต]]="","",ROW()-1)</f>
        <v>94</v>
      </c>
      <c r="C95">
        <f>INDEX(รายชื่อโรงเรียน!$A$2:$A$55,MATCH(รายชื่อหลักสูตร5ปี!J95,รายชื่อโรงเรียน!$B$2:$B$55,0))</f>
        <v>3</v>
      </c>
      <c r="D95">
        <f>COUNTIF($J$2:J95,J95)</f>
        <v>67</v>
      </c>
      <c r="E95" s="2">
        <v>6300067</v>
      </c>
      <c r="F95" s="2" t="s">
        <v>11</v>
      </c>
      <c r="G95" s="1" t="s">
        <v>261</v>
      </c>
      <c r="H95" s="1" t="s">
        <v>138</v>
      </c>
      <c r="I95" s="1" t="s">
        <v>12</v>
      </c>
      <c r="J95" s="4" t="s">
        <v>21</v>
      </c>
    </row>
    <row r="96" spans="1:10">
      <c r="A96" s="1" t="str">
        <f>Table1[[#This Row],[ID]]&amp;"|"&amp;Table1[[#This Row],[NO.]]</f>
        <v>3|68</v>
      </c>
      <c r="B96" s="1">
        <f>IF(Table1[[#This Row],[เลขประจำตัวนิสิต]]="","",ROW()-1)</f>
        <v>95</v>
      </c>
      <c r="C96">
        <f>INDEX(รายชื่อโรงเรียน!$A$2:$A$55,MATCH(รายชื่อหลักสูตร5ปี!J96,รายชื่อโรงเรียน!$B$2:$B$55,0))</f>
        <v>3</v>
      </c>
      <c r="D96">
        <f>COUNTIF($J$2:J96,J96)</f>
        <v>68</v>
      </c>
      <c r="E96" s="2">
        <v>6300068</v>
      </c>
      <c r="F96" s="2" t="s">
        <v>7</v>
      </c>
      <c r="G96" s="1" t="s">
        <v>262</v>
      </c>
      <c r="H96" s="1" t="s">
        <v>139</v>
      </c>
      <c r="I96" s="1" t="s">
        <v>13</v>
      </c>
      <c r="J96" s="4" t="s">
        <v>21</v>
      </c>
    </row>
    <row r="97" spans="1:10">
      <c r="A97" s="6" t="str">
        <f>Table1[[#This Row],[ID]]&amp;"|"&amp;Table1[[#This Row],[NO.]]</f>
        <v>3|69</v>
      </c>
      <c r="B97" s="1">
        <f>IF(Table1[[#This Row],[เลขประจำตัวนิสิต]]="","",ROW()-1)</f>
        <v>96</v>
      </c>
      <c r="C97">
        <f>INDEX(รายชื่อโรงเรียน!$A$2:$A$55,MATCH(รายชื่อหลักสูตร5ปี!J97,รายชื่อโรงเรียน!$B$2:$B$55,0))</f>
        <v>3</v>
      </c>
      <c r="D97">
        <f>COUNTIF($J$2:J97,J97)</f>
        <v>69</v>
      </c>
      <c r="E97" s="2">
        <v>6300069</v>
      </c>
      <c r="F97" s="2" t="s">
        <v>11</v>
      </c>
      <c r="G97" s="1" t="s">
        <v>263</v>
      </c>
      <c r="H97" s="1" t="s">
        <v>140</v>
      </c>
      <c r="I97" s="1" t="s">
        <v>12</v>
      </c>
      <c r="J97" s="4" t="s">
        <v>21</v>
      </c>
    </row>
    <row r="98" spans="1:10">
      <c r="A98" s="6" t="str">
        <f>Table1[[#This Row],[ID]]&amp;"|"&amp;Table1[[#This Row],[NO.]]</f>
        <v>3|70</v>
      </c>
      <c r="B98" s="1">
        <f>IF(Table1[[#This Row],[เลขประจำตัวนิสิต]]="","",ROW()-1)</f>
        <v>97</v>
      </c>
      <c r="C98">
        <f>INDEX(รายชื่อโรงเรียน!$A$2:$A$55,MATCH(รายชื่อหลักสูตร5ปี!J98,รายชื่อโรงเรียน!$B$2:$B$55,0))</f>
        <v>3</v>
      </c>
      <c r="D98">
        <f>COUNTIF($J$2:J98,J98)</f>
        <v>70</v>
      </c>
      <c r="E98" s="2">
        <v>6300070</v>
      </c>
      <c r="F98" s="2" t="s">
        <v>11</v>
      </c>
      <c r="G98" s="1" t="s">
        <v>264</v>
      </c>
      <c r="H98" s="1" t="s">
        <v>141</v>
      </c>
      <c r="I98" s="1" t="s">
        <v>12</v>
      </c>
      <c r="J98" s="4" t="s">
        <v>21</v>
      </c>
    </row>
    <row r="99" spans="1:10">
      <c r="A99" s="6" t="str">
        <f>Table1[[#This Row],[ID]]&amp;"|"&amp;Table1[[#This Row],[NO.]]</f>
        <v>4|1</v>
      </c>
      <c r="B99" s="1">
        <f>IF(Table1[[#This Row],[เลขประจำตัวนิสิต]]="","",ROW()-1)</f>
        <v>98</v>
      </c>
      <c r="C99" s="5">
        <f>INDEX(รายชื่อโรงเรียน!$A$2:$A$55,MATCH(รายชื่อหลักสูตร5ปี!J99,รายชื่อโรงเรียน!$B$2:$B$55,0))</f>
        <v>4</v>
      </c>
      <c r="D99">
        <f>COUNTIF($J$2:J99,J99)</f>
        <v>1</v>
      </c>
      <c r="E99" s="2">
        <v>7700001</v>
      </c>
      <c r="F99" s="2" t="s">
        <v>11</v>
      </c>
      <c r="G99" s="1" t="s">
        <v>265</v>
      </c>
      <c r="H99" s="8" t="s">
        <v>314</v>
      </c>
      <c r="I99" s="1" t="s">
        <v>13</v>
      </c>
      <c r="J99" s="4" t="s">
        <v>142</v>
      </c>
    </row>
    <row r="100" spans="1:10">
      <c r="A100" s="6" t="str">
        <f>Table1[[#This Row],[ID]]&amp;"|"&amp;Table1[[#This Row],[NO.]]</f>
        <v>4|2</v>
      </c>
      <c r="B100" s="1">
        <f>IF(Table1[[#This Row],[เลขประจำตัวนิสิต]]="","",ROW()-1)</f>
        <v>99</v>
      </c>
      <c r="C100">
        <f>INDEX(รายชื่อโรงเรียน!$A$2:$A$55,MATCH(รายชื่อหลักสูตร5ปี!J100,รายชื่อโรงเรียน!$B$2:$B$55,0))</f>
        <v>4</v>
      </c>
      <c r="D100">
        <f>COUNTIF($J$2:J100,J100)</f>
        <v>2</v>
      </c>
      <c r="E100" s="2">
        <v>7700002</v>
      </c>
      <c r="F100" s="2" t="s">
        <v>7</v>
      </c>
      <c r="G100" s="1" t="s">
        <v>266</v>
      </c>
      <c r="H100" s="8" t="s">
        <v>315</v>
      </c>
      <c r="I100" s="1" t="s">
        <v>12</v>
      </c>
      <c r="J100" s="4" t="s">
        <v>142</v>
      </c>
    </row>
    <row r="101" spans="1:10">
      <c r="A101" s="6" t="str">
        <f>Table1[[#This Row],[ID]]&amp;"|"&amp;Table1[[#This Row],[NO.]]</f>
        <v>4|3</v>
      </c>
      <c r="B101" s="1">
        <f>IF(Table1[[#This Row],[เลขประจำตัวนิสิต]]="","",ROW()-1)</f>
        <v>100</v>
      </c>
      <c r="C101">
        <f>INDEX(รายชื่อโรงเรียน!$A$2:$A$55,MATCH(รายชื่อหลักสูตร5ปี!J101,รายชื่อโรงเรียน!$B$2:$B$55,0))</f>
        <v>4</v>
      </c>
      <c r="D101">
        <f>COUNTIF($J$2:J101,J101)</f>
        <v>3</v>
      </c>
      <c r="E101" s="2">
        <v>7700003</v>
      </c>
      <c r="F101" s="2" t="s">
        <v>11</v>
      </c>
      <c r="G101" s="1" t="s">
        <v>267</v>
      </c>
      <c r="H101" s="8" t="s">
        <v>316</v>
      </c>
      <c r="I101" s="1" t="s">
        <v>12</v>
      </c>
      <c r="J101" s="4" t="s">
        <v>142</v>
      </c>
    </row>
    <row r="102" spans="1:10">
      <c r="A102" s="6" t="str">
        <f>Table1[[#This Row],[ID]]&amp;"|"&amp;Table1[[#This Row],[NO.]]</f>
        <v>4|4</v>
      </c>
      <c r="B102" s="1">
        <f>IF(Table1[[#This Row],[เลขประจำตัวนิสิต]]="","",ROW()-1)</f>
        <v>101</v>
      </c>
      <c r="C102">
        <f>INDEX(รายชื่อโรงเรียน!$A$2:$A$55,MATCH(รายชื่อหลักสูตร5ปี!J102,รายชื่อโรงเรียน!$B$2:$B$55,0))</f>
        <v>4</v>
      </c>
      <c r="D102">
        <f>COUNTIF($J$2:J102,J102)</f>
        <v>4</v>
      </c>
      <c r="E102" s="2">
        <v>7700004</v>
      </c>
      <c r="F102" s="2" t="s">
        <v>11</v>
      </c>
      <c r="G102" s="1" t="s">
        <v>268</v>
      </c>
      <c r="H102" s="8" t="s">
        <v>317</v>
      </c>
      <c r="I102" s="1" t="s">
        <v>12</v>
      </c>
      <c r="J102" s="4" t="s">
        <v>142</v>
      </c>
    </row>
    <row r="103" spans="1:10">
      <c r="A103" s="6" t="str">
        <f>Table1[[#This Row],[ID]]&amp;"|"&amp;Table1[[#This Row],[NO.]]</f>
        <v>4|5</v>
      </c>
      <c r="B103" s="1">
        <f>IF(Table1[[#This Row],[เลขประจำตัวนิสิต]]="","",ROW()-1)</f>
        <v>102</v>
      </c>
      <c r="C103">
        <f>INDEX(รายชื่อโรงเรียน!$A$2:$A$55,MATCH(รายชื่อหลักสูตร5ปี!J103,รายชื่อโรงเรียน!$B$2:$B$55,0))</f>
        <v>4</v>
      </c>
      <c r="D103">
        <f>COUNTIF($J$2:J103,J103)</f>
        <v>5</v>
      </c>
      <c r="E103" s="2">
        <v>7700005</v>
      </c>
      <c r="F103" s="2" t="s">
        <v>11</v>
      </c>
      <c r="G103" s="1" t="s">
        <v>269</v>
      </c>
      <c r="H103" s="8" t="s">
        <v>318</v>
      </c>
      <c r="I103" s="1" t="s">
        <v>13</v>
      </c>
      <c r="J103" s="4" t="s">
        <v>142</v>
      </c>
    </row>
    <row r="104" spans="1:10">
      <c r="A104" s="6" t="str">
        <f>Table1[[#This Row],[ID]]&amp;"|"&amp;Table1[[#This Row],[NO.]]</f>
        <v>4|6</v>
      </c>
      <c r="B104" s="1">
        <f>IF(Table1[[#This Row],[เลขประจำตัวนิสิต]]="","",ROW()-1)</f>
        <v>103</v>
      </c>
      <c r="C104">
        <f>INDEX(รายชื่อโรงเรียน!$A$2:$A$55,MATCH(รายชื่อหลักสูตร5ปี!J104,รายชื่อโรงเรียน!$B$2:$B$55,0))</f>
        <v>4</v>
      </c>
      <c r="D104">
        <f>COUNTIF($J$2:J104,J104)</f>
        <v>6</v>
      </c>
      <c r="E104" s="2">
        <v>7700006</v>
      </c>
      <c r="F104" s="2" t="s">
        <v>7</v>
      </c>
      <c r="G104" s="1" t="s">
        <v>270</v>
      </c>
      <c r="H104" s="8" t="s">
        <v>319</v>
      </c>
      <c r="I104" s="1" t="s">
        <v>12</v>
      </c>
      <c r="J104" s="4" t="s">
        <v>142</v>
      </c>
    </row>
    <row r="105" spans="1:10">
      <c r="A105" s="6" t="str">
        <f>Table1[[#This Row],[ID]]&amp;"|"&amp;Table1[[#This Row],[NO.]]</f>
        <v>4|7</v>
      </c>
      <c r="B105" s="1">
        <f>IF(Table1[[#This Row],[เลขประจำตัวนิสิต]]="","",ROW()-1)</f>
        <v>104</v>
      </c>
      <c r="C105">
        <f>INDEX(รายชื่อโรงเรียน!$A$2:$A$55,MATCH(รายชื่อหลักสูตร5ปี!J105,รายชื่อโรงเรียน!$B$2:$B$55,0))</f>
        <v>4</v>
      </c>
      <c r="D105">
        <f>COUNTIF($J$2:J105,J105)</f>
        <v>7</v>
      </c>
      <c r="E105" s="2">
        <v>7700007</v>
      </c>
      <c r="F105" s="2" t="s">
        <v>11</v>
      </c>
      <c r="G105" s="1" t="s">
        <v>271</v>
      </c>
      <c r="H105" s="8" t="s">
        <v>320</v>
      </c>
      <c r="I105" s="1" t="s">
        <v>12</v>
      </c>
      <c r="J105" s="4" t="s">
        <v>142</v>
      </c>
    </row>
    <row r="106" spans="1:10">
      <c r="A106" s="6" t="str">
        <f>Table1[[#This Row],[ID]]&amp;"|"&amp;Table1[[#This Row],[NO.]]</f>
        <v>4|8</v>
      </c>
      <c r="B106" s="1">
        <f>IF(Table1[[#This Row],[เลขประจำตัวนิสิต]]="","",ROW()-1)</f>
        <v>105</v>
      </c>
      <c r="C106">
        <f>INDEX(รายชื่อโรงเรียน!$A$2:$A$55,MATCH(รายชื่อหลักสูตร5ปี!J106,รายชื่อโรงเรียน!$B$2:$B$55,0))</f>
        <v>4</v>
      </c>
      <c r="D106">
        <f>COUNTIF($J$2:J106,J106)</f>
        <v>8</v>
      </c>
      <c r="E106" s="2">
        <v>7700008</v>
      </c>
      <c r="F106" s="2" t="s">
        <v>11</v>
      </c>
      <c r="G106" s="1" t="s">
        <v>272</v>
      </c>
      <c r="H106" s="8" t="s">
        <v>321</v>
      </c>
      <c r="I106" s="1" t="s">
        <v>12</v>
      </c>
      <c r="J106" s="4" t="s">
        <v>142</v>
      </c>
    </row>
    <row r="107" spans="1:10">
      <c r="A107" s="6" t="str">
        <f>Table1[[#This Row],[ID]]&amp;"|"&amp;Table1[[#This Row],[NO.]]</f>
        <v>4|9</v>
      </c>
      <c r="B107" s="1">
        <f>IF(Table1[[#This Row],[เลขประจำตัวนิสิต]]="","",ROW()-1)</f>
        <v>106</v>
      </c>
      <c r="C107">
        <f>INDEX(รายชื่อโรงเรียน!$A$2:$A$55,MATCH(รายชื่อหลักสูตร5ปี!J107,รายชื่อโรงเรียน!$B$2:$B$55,0))</f>
        <v>4</v>
      </c>
      <c r="D107">
        <f>COUNTIF($J$2:J107,J107)</f>
        <v>9</v>
      </c>
      <c r="E107" s="2">
        <v>7700009</v>
      </c>
      <c r="F107" s="2" t="s">
        <v>11</v>
      </c>
      <c r="G107" s="1" t="s">
        <v>273</v>
      </c>
      <c r="H107" s="8" t="s">
        <v>322</v>
      </c>
      <c r="I107" s="1" t="s">
        <v>13</v>
      </c>
      <c r="J107" s="4" t="s">
        <v>142</v>
      </c>
    </row>
    <row r="108" spans="1:10">
      <c r="A108" s="6" t="str">
        <f>Table1[[#This Row],[ID]]&amp;"|"&amp;Table1[[#This Row],[NO.]]</f>
        <v>4|10</v>
      </c>
      <c r="B108" s="1">
        <f>IF(Table1[[#This Row],[เลขประจำตัวนิสิต]]="","",ROW()-1)</f>
        <v>107</v>
      </c>
      <c r="C108">
        <f>INDEX(รายชื่อโรงเรียน!$A$2:$A$55,MATCH(รายชื่อหลักสูตร5ปี!J108,รายชื่อโรงเรียน!$B$2:$B$55,0))</f>
        <v>4</v>
      </c>
      <c r="D108">
        <f>COUNTIF($J$2:J108,J108)</f>
        <v>10</v>
      </c>
      <c r="E108" s="2">
        <v>7700010</v>
      </c>
      <c r="F108" s="2" t="s">
        <v>7</v>
      </c>
      <c r="G108" s="1" t="s">
        <v>274</v>
      </c>
      <c r="H108" s="8" t="s">
        <v>323</v>
      </c>
      <c r="I108" s="1" t="s">
        <v>12</v>
      </c>
      <c r="J108" s="4" t="s">
        <v>142</v>
      </c>
    </row>
    <row r="109" spans="1:10">
      <c r="A109" s="6" t="str">
        <f>Table1[[#This Row],[ID]]&amp;"|"&amp;Table1[[#This Row],[NO.]]</f>
        <v>4|11</v>
      </c>
      <c r="B109" s="1">
        <f>IF(Table1[[#This Row],[เลขประจำตัวนิสิต]]="","",ROW()-1)</f>
        <v>108</v>
      </c>
      <c r="C109">
        <f>INDEX(รายชื่อโรงเรียน!$A$2:$A$55,MATCH(รายชื่อหลักสูตร5ปี!J109,รายชื่อโรงเรียน!$B$2:$B$55,0))</f>
        <v>4</v>
      </c>
      <c r="D109">
        <f>COUNTIF($J$2:J109,J109)</f>
        <v>11</v>
      </c>
      <c r="E109" s="2">
        <v>7700011</v>
      </c>
      <c r="F109" s="2" t="s">
        <v>11</v>
      </c>
      <c r="G109" s="1" t="s">
        <v>275</v>
      </c>
      <c r="H109" s="8" t="s">
        <v>324</v>
      </c>
      <c r="I109" s="1" t="s">
        <v>12</v>
      </c>
      <c r="J109" s="4" t="s">
        <v>142</v>
      </c>
    </row>
    <row r="110" spans="1:10">
      <c r="A110" s="6" t="str">
        <f>Table1[[#This Row],[ID]]&amp;"|"&amp;Table1[[#This Row],[NO.]]</f>
        <v>4|12</v>
      </c>
      <c r="B110" s="1">
        <f>IF(Table1[[#This Row],[เลขประจำตัวนิสิต]]="","",ROW()-1)</f>
        <v>109</v>
      </c>
      <c r="C110">
        <f>INDEX(รายชื่อโรงเรียน!$A$2:$A$55,MATCH(รายชื่อหลักสูตร5ปี!J110,รายชื่อโรงเรียน!$B$2:$B$55,0))</f>
        <v>4</v>
      </c>
      <c r="D110">
        <f>COUNTIF($J$2:J110,J110)</f>
        <v>12</v>
      </c>
      <c r="E110" s="2">
        <v>7700012</v>
      </c>
      <c r="F110" s="2" t="s">
        <v>11</v>
      </c>
      <c r="G110" s="1" t="s">
        <v>276</v>
      </c>
      <c r="H110" s="8" t="s">
        <v>325</v>
      </c>
      <c r="I110" s="1" t="s">
        <v>12</v>
      </c>
      <c r="J110" s="4" t="s">
        <v>142</v>
      </c>
    </row>
    <row r="111" spans="1:10">
      <c r="A111" s="6" t="str">
        <f>Table1[[#This Row],[ID]]&amp;"|"&amp;Table1[[#This Row],[NO.]]</f>
        <v>4|13</v>
      </c>
      <c r="B111" s="1">
        <f>IF(Table1[[#This Row],[เลขประจำตัวนิสิต]]="","",ROW()-1)</f>
        <v>110</v>
      </c>
      <c r="C111">
        <f>INDEX(รายชื่อโรงเรียน!$A$2:$A$55,MATCH(รายชื่อหลักสูตร5ปี!J111,รายชื่อโรงเรียน!$B$2:$B$55,0))</f>
        <v>4</v>
      </c>
      <c r="D111">
        <f>COUNTIF($J$2:J111,J111)</f>
        <v>13</v>
      </c>
      <c r="E111" s="2">
        <v>7700013</v>
      </c>
      <c r="F111" s="2" t="s">
        <v>11</v>
      </c>
      <c r="G111" s="1" t="s">
        <v>277</v>
      </c>
      <c r="H111" s="8" t="s">
        <v>326</v>
      </c>
      <c r="I111" s="1" t="s">
        <v>13</v>
      </c>
      <c r="J111" s="4" t="s">
        <v>142</v>
      </c>
    </row>
    <row r="112" spans="1:10">
      <c r="A112" s="6" t="str">
        <f>Table1[[#This Row],[ID]]&amp;"|"&amp;Table1[[#This Row],[NO.]]</f>
        <v>4|14</v>
      </c>
      <c r="B112" s="1">
        <f>IF(Table1[[#This Row],[เลขประจำตัวนิสิต]]="","",ROW()-1)</f>
        <v>111</v>
      </c>
      <c r="C112">
        <f>INDEX(รายชื่อโรงเรียน!$A$2:$A$55,MATCH(รายชื่อหลักสูตร5ปี!J112,รายชื่อโรงเรียน!$B$2:$B$55,0))</f>
        <v>4</v>
      </c>
      <c r="D112">
        <f>COUNTIF($J$2:J112,J112)</f>
        <v>14</v>
      </c>
      <c r="E112" s="2">
        <v>7700014</v>
      </c>
      <c r="F112" s="2" t="s">
        <v>7</v>
      </c>
      <c r="G112" s="1" t="s">
        <v>278</v>
      </c>
      <c r="H112" s="8" t="s">
        <v>327</v>
      </c>
      <c r="I112" s="1" t="s">
        <v>12</v>
      </c>
      <c r="J112" s="4" t="s">
        <v>142</v>
      </c>
    </row>
    <row r="113" spans="1:10">
      <c r="A113" s="6" t="str">
        <f>Table1[[#This Row],[ID]]&amp;"|"&amp;Table1[[#This Row],[NO.]]</f>
        <v>4|15</v>
      </c>
      <c r="B113" s="1">
        <f>IF(Table1[[#This Row],[เลขประจำตัวนิสิต]]="","",ROW()-1)</f>
        <v>112</v>
      </c>
      <c r="C113">
        <f>INDEX(รายชื่อโรงเรียน!$A$2:$A$55,MATCH(รายชื่อหลักสูตร5ปี!J113,รายชื่อโรงเรียน!$B$2:$B$55,0))</f>
        <v>4</v>
      </c>
      <c r="D113">
        <f>COUNTIF($J$2:J113,J113)</f>
        <v>15</v>
      </c>
      <c r="E113" s="2">
        <v>7700015</v>
      </c>
      <c r="F113" s="2" t="s">
        <v>11</v>
      </c>
      <c r="G113" s="1" t="s">
        <v>279</v>
      </c>
      <c r="H113" s="8" t="s">
        <v>328</v>
      </c>
      <c r="I113" s="1" t="s">
        <v>12</v>
      </c>
      <c r="J113" s="4" t="s">
        <v>142</v>
      </c>
    </row>
    <row r="114" spans="1:10">
      <c r="A114" s="6" t="str">
        <f>Table1[[#This Row],[ID]]&amp;"|"&amp;Table1[[#This Row],[NO.]]</f>
        <v>4|16</v>
      </c>
      <c r="B114" s="1">
        <f>IF(Table1[[#This Row],[เลขประจำตัวนิสิต]]="","",ROW()-1)</f>
        <v>113</v>
      </c>
      <c r="C114">
        <f>INDEX(รายชื่อโรงเรียน!$A$2:$A$55,MATCH(รายชื่อหลักสูตร5ปี!J114,รายชื่อโรงเรียน!$B$2:$B$55,0))</f>
        <v>4</v>
      </c>
      <c r="D114">
        <f>COUNTIF($J$2:J114,J114)</f>
        <v>16</v>
      </c>
      <c r="E114" s="2">
        <v>7700016</v>
      </c>
      <c r="F114" s="2" t="s">
        <v>11</v>
      </c>
      <c r="G114" s="1" t="s">
        <v>280</v>
      </c>
      <c r="H114" s="8" t="s">
        <v>329</v>
      </c>
      <c r="I114" s="1" t="s">
        <v>12</v>
      </c>
      <c r="J114" s="4" t="s">
        <v>142</v>
      </c>
    </row>
    <row r="115" spans="1:10">
      <c r="A115" s="6" t="str">
        <f>Table1[[#This Row],[ID]]&amp;"|"&amp;Table1[[#This Row],[NO.]]</f>
        <v>4|17</v>
      </c>
      <c r="B115" s="1">
        <f>IF(Table1[[#This Row],[เลขประจำตัวนิสิต]]="","",ROW()-1)</f>
        <v>114</v>
      </c>
      <c r="C115">
        <f>INDEX(รายชื่อโรงเรียน!$A$2:$A$55,MATCH(รายชื่อหลักสูตร5ปี!J115,รายชื่อโรงเรียน!$B$2:$B$55,0))</f>
        <v>4</v>
      </c>
      <c r="D115">
        <f>COUNTIF($J$2:J115,J115)</f>
        <v>17</v>
      </c>
      <c r="E115" s="2">
        <v>7700017</v>
      </c>
      <c r="F115" s="2" t="s">
        <v>11</v>
      </c>
      <c r="G115" s="1" t="s">
        <v>281</v>
      </c>
      <c r="H115" s="8" t="s">
        <v>330</v>
      </c>
      <c r="I115" s="1" t="s">
        <v>13</v>
      </c>
      <c r="J115" s="4" t="s">
        <v>142</v>
      </c>
    </row>
    <row r="116" spans="1:10">
      <c r="A116" s="6" t="str">
        <f>Table1[[#This Row],[ID]]&amp;"|"&amp;Table1[[#This Row],[NO.]]</f>
        <v>4|18</v>
      </c>
      <c r="B116" s="1">
        <f>IF(Table1[[#This Row],[เลขประจำตัวนิสิต]]="","",ROW()-1)</f>
        <v>115</v>
      </c>
      <c r="C116">
        <f>INDEX(รายชื่อโรงเรียน!$A$2:$A$55,MATCH(รายชื่อหลักสูตร5ปี!J116,รายชื่อโรงเรียน!$B$2:$B$55,0))</f>
        <v>4</v>
      </c>
      <c r="D116">
        <f>COUNTIF($J$2:J116,J116)</f>
        <v>18</v>
      </c>
      <c r="E116" s="2">
        <v>7700018</v>
      </c>
      <c r="F116" s="2" t="s">
        <v>7</v>
      </c>
      <c r="G116" s="1" t="s">
        <v>282</v>
      </c>
      <c r="H116" s="8" t="s">
        <v>331</v>
      </c>
      <c r="I116" s="1" t="s">
        <v>12</v>
      </c>
      <c r="J116" s="4" t="s">
        <v>142</v>
      </c>
    </row>
    <row r="117" spans="1:10">
      <c r="A117" s="6" t="str">
        <f>Table1[[#This Row],[ID]]&amp;"|"&amp;Table1[[#This Row],[NO.]]</f>
        <v>4|19</v>
      </c>
      <c r="B117" s="1">
        <f>IF(Table1[[#This Row],[เลขประจำตัวนิสิต]]="","",ROW()-1)</f>
        <v>116</v>
      </c>
      <c r="C117">
        <f>INDEX(รายชื่อโรงเรียน!$A$2:$A$55,MATCH(รายชื่อหลักสูตร5ปี!J117,รายชื่อโรงเรียน!$B$2:$B$55,0))</f>
        <v>4</v>
      </c>
      <c r="D117">
        <f>COUNTIF($J$2:J117,J117)</f>
        <v>19</v>
      </c>
      <c r="E117" s="2">
        <v>7700019</v>
      </c>
      <c r="F117" s="2" t="s">
        <v>11</v>
      </c>
      <c r="G117" s="1" t="s">
        <v>283</v>
      </c>
      <c r="H117" s="8" t="s">
        <v>332</v>
      </c>
      <c r="I117" s="1" t="s">
        <v>12</v>
      </c>
      <c r="J117" s="4" t="s">
        <v>142</v>
      </c>
    </row>
    <row r="118" spans="1:10">
      <c r="A118" s="6" t="str">
        <f>Table1[[#This Row],[ID]]&amp;"|"&amp;Table1[[#This Row],[NO.]]</f>
        <v>4|20</v>
      </c>
      <c r="B118" s="1">
        <f>IF(Table1[[#This Row],[เลขประจำตัวนิสิต]]="","",ROW()-1)</f>
        <v>117</v>
      </c>
      <c r="C118">
        <f>INDEX(รายชื่อโรงเรียน!$A$2:$A$55,MATCH(รายชื่อหลักสูตร5ปี!J118,รายชื่อโรงเรียน!$B$2:$B$55,0))</f>
        <v>4</v>
      </c>
      <c r="D118">
        <f>COUNTIF($J$2:J118,J118)</f>
        <v>20</v>
      </c>
      <c r="E118" s="2">
        <v>7700020</v>
      </c>
      <c r="F118" s="2" t="s">
        <v>11</v>
      </c>
      <c r="G118" s="1" t="s">
        <v>284</v>
      </c>
      <c r="H118" s="8" t="s">
        <v>333</v>
      </c>
      <c r="I118" s="1" t="s">
        <v>12</v>
      </c>
      <c r="J118" s="4" t="s">
        <v>142</v>
      </c>
    </row>
    <row r="119" spans="1:10">
      <c r="A119" s="6" t="str">
        <f>Table1[[#This Row],[ID]]&amp;"|"&amp;Table1[[#This Row],[NO.]]</f>
        <v>4|21</v>
      </c>
      <c r="B119" s="1">
        <f>IF(Table1[[#This Row],[เลขประจำตัวนิสิต]]="","",ROW()-1)</f>
        <v>118</v>
      </c>
      <c r="C119">
        <f>INDEX(รายชื่อโรงเรียน!$A$2:$A$55,MATCH(รายชื่อหลักสูตร5ปี!J119,รายชื่อโรงเรียน!$B$2:$B$55,0))</f>
        <v>4</v>
      </c>
      <c r="D119">
        <f>COUNTIF($J$2:J119,J119)</f>
        <v>21</v>
      </c>
      <c r="E119" s="2">
        <v>7700021</v>
      </c>
      <c r="F119" s="2" t="s">
        <v>11</v>
      </c>
      <c r="G119" s="1" t="s">
        <v>285</v>
      </c>
      <c r="H119" s="8" t="s">
        <v>334</v>
      </c>
      <c r="I119" s="1" t="s">
        <v>13</v>
      </c>
      <c r="J119" s="4" t="s">
        <v>142</v>
      </c>
    </row>
    <row r="120" spans="1:10">
      <c r="A120" s="6" t="str">
        <f>Table1[[#This Row],[ID]]&amp;"|"&amp;Table1[[#This Row],[NO.]]</f>
        <v>4|22</v>
      </c>
      <c r="B120" s="1">
        <f>IF(Table1[[#This Row],[เลขประจำตัวนิสิต]]="","",ROW()-1)</f>
        <v>119</v>
      </c>
      <c r="C120">
        <f>INDEX(รายชื่อโรงเรียน!$A$2:$A$55,MATCH(รายชื่อหลักสูตร5ปี!J120,รายชื่อโรงเรียน!$B$2:$B$55,0))</f>
        <v>4</v>
      </c>
      <c r="D120">
        <f>COUNTIF($J$2:J120,J120)</f>
        <v>22</v>
      </c>
      <c r="E120" s="2">
        <v>7700022</v>
      </c>
      <c r="F120" s="2" t="s">
        <v>7</v>
      </c>
      <c r="G120" s="1" t="s">
        <v>286</v>
      </c>
      <c r="H120" s="8" t="s">
        <v>335</v>
      </c>
      <c r="I120" s="1" t="s">
        <v>12</v>
      </c>
      <c r="J120" s="4" t="s">
        <v>142</v>
      </c>
    </row>
    <row r="121" spans="1:10">
      <c r="A121" s="6" t="str">
        <f>Table1[[#This Row],[ID]]&amp;"|"&amp;Table1[[#This Row],[NO.]]</f>
        <v>4|23</v>
      </c>
      <c r="B121" s="1">
        <f>IF(Table1[[#This Row],[เลขประจำตัวนิสิต]]="","",ROW()-1)</f>
        <v>120</v>
      </c>
      <c r="C121">
        <f>INDEX(รายชื่อโรงเรียน!$A$2:$A$55,MATCH(รายชื่อหลักสูตร5ปี!J121,รายชื่อโรงเรียน!$B$2:$B$55,0))</f>
        <v>4</v>
      </c>
      <c r="D121">
        <f>COUNTIF($J$2:J121,J121)</f>
        <v>23</v>
      </c>
      <c r="E121" s="2">
        <v>7700023</v>
      </c>
      <c r="F121" s="2" t="s">
        <v>11</v>
      </c>
      <c r="G121" s="1" t="s">
        <v>287</v>
      </c>
      <c r="H121" s="8" t="s">
        <v>336</v>
      </c>
      <c r="I121" s="1" t="s">
        <v>12</v>
      </c>
      <c r="J121" s="4" t="s">
        <v>142</v>
      </c>
    </row>
    <row r="122" spans="1:10">
      <c r="A122" s="6" t="str">
        <f>Table1[[#This Row],[ID]]&amp;"|"&amp;Table1[[#This Row],[NO.]]</f>
        <v>4|24</v>
      </c>
      <c r="B122" s="1">
        <f>IF(Table1[[#This Row],[เลขประจำตัวนิสิต]]="","",ROW()-1)</f>
        <v>121</v>
      </c>
      <c r="C122">
        <f>INDEX(รายชื่อโรงเรียน!$A$2:$A$55,MATCH(รายชื่อหลักสูตร5ปี!J122,รายชื่อโรงเรียน!$B$2:$B$55,0))</f>
        <v>4</v>
      </c>
      <c r="D122">
        <f>COUNTIF($J$2:J122,J122)</f>
        <v>24</v>
      </c>
      <c r="E122" s="2">
        <v>7700024</v>
      </c>
      <c r="F122" s="2" t="s">
        <v>11</v>
      </c>
      <c r="G122" s="1" t="s">
        <v>288</v>
      </c>
      <c r="H122" s="8" t="s">
        <v>337</v>
      </c>
      <c r="I122" s="1" t="s">
        <v>12</v>
      </c>
      <c r="J122" s="4" t="s">
        <v>142</v>
      </c>
    </row>
    <row r="123" spans="1:10">
      <c r="A123" s="6" t="str">
        <f>Table1[[#This Row],[ID]]&amp;"|"&amp;Table1[[#This Row],[NO.]]</f>
        <v>4|25</v>
      </c>
      <c r="B123" s="1">
        <f>IF(Table1[[#This Row],[เลขประจำตัวนิสิต]]="","",ROW()-1)</f>
        <v>122</v>
      </c>
      <c r="C123">
        <f>INDEX(รายชื่อโรงเรียน!$A$2:$A$55,MATCH(รายชื่อหลักสูตร5ปี!J123,รายชื่อโรงเรียน!$B$2:$B$55,0))</f>
        <v>4</v>
      </c>
      <c r="D123">
        <f>COUNTIF($J$2:J123,J123)</f>
        <v>25</v>
      </c>
      <c r="E123" s="2">
        <v>7700025</v>
      </c>
      <c r="F123" s="2" t="s">
        <v>11</v>
      </c>
      <c r="G123" s="1" t="s">
        <v>289</v>
      </c>
      <c r="H123" s="8" t="s">
        <v>338</v>
      </c>
      <c r="I123" s="1" t="s">
        <v>13</v>
      </c>
      <c r="J123" s="4" t="s">
        <v>142</v>
      </c>
    </row>
    <row r="124" spans="1:10">
      <c r="A124" s="6" t="str">
        <f>Table1[[#This Row],[ID]]&amp;"|"&amp;Table1[[#This Row],[NO.]]</f>
        <v>4|26</v>
      </c>
      <c r="B124" s="1">
        <f>IF(Table1[[#This Row],[เลขประจำตัวนิสิต]]="","",ROW()-1)</f>
        <v>123</v>
      </c>
      <c r="C124">
        <f>INDEX(รายชื่อโรงเรียน!$A$2:$A$55,MATCH(รายชื่อหลักสูตร5ปี!J124,รายชื่อโรงเรียน!$B$2:$B$55,0))</f>
        <v>4</v>
      </c>
      <c r="D124">
        <f>COUNTIF($J$2:J124,J124)</f>
        <v>26</v>
      </c>
      <c r="E124" s="2">
        <v>7700026</v>
      </c>
      <c r="F124" s="2" t="s">
        <v>7</v>
      </c>
      <c r="G124" s="1" t="s">
        <v>290</v>
      </c>
      <c r="H124" s="8" t="s">
        <v>339</v>
      </c>
      <c r="I124" s="1" t="s">
        <v>12</v>
      </c>
      <c r="J124" s="4" t="s">
        <v>142</v>
      </c>
    </row>
    <row r="125" spans="1:10">
      <c r="A125" s="6" t="str">
        <f>Table1[[#This Row],[ID]]&amp;"|"&amp;Table1[[#This Row],[NO.]]</f>
        <v>4|27</v>
      </c>
      <c r="B125" s="1">
        <f>IF(Table1[[#This Row],[เลขประจำตัวนิสิต]]="","",ROW()-1)</f>
        <v>124</v>
      </c>
      <c r="C125">
        <f>INDEX(รายชื่อโรงเรียน!$A$2:$A$55,MATCH(รายชื่อหลักสูตร5ปี!J125,รายชื่อโรงเรียน!$B$2:$B$55,0))</f>
        <v>4</v>
      </c>
      <c r="D125">
        <f>COUNTIF($J$2:J125,J125)</f>
        <v>27</v>
      </c>
      <c r="E125" s="2">
        <v>7700027</v>
      </c>
      <c r="F125" s="2" t="s">
        <v>11</v>
      </c>
      <c r="G125" s="1" t="s">
        <v>291</v>
      </c>
      <c r="H125" s="8" t="s">
        <v>340</v>
      </c>
      <c r="I125" s="1" t="s">
        <v>12</v>
      </c>
      <c r="J125" s="4" t="s">
        <v>142</v>
      </c>
    </row>
    <row r="126" spans="1:10">
      <c r="A126" s="6" t="str">
        <f>Table1[[#This Row],[ID]]&amp;"|"&amp;Table1[[#This Row],[NO.]]</f>
        <v>4|28</v>
      </c>
      <c r="B126" s="1">
        <f>IF(Table1[[#This Row],[เลขประจำตัวนิสิต]]="","",ROW()-1)</f>
        <v>125</v>
      </c>
      <c r="C126">
        <f>INDEX(รายชื่อโรงเรียน!$A$2:$A$55,MATCH(รายชื่อหลักสูตร5ปี!J126,รายชื่อโรงเรียน!$B$2:$B$55,0))</f>
        <v>4</v>
      </c>
      <c r="D126">
        <f>COUNTIF($J$2:J126,J126)</f>
        <v>28</v>
      </c>
      <c r="E126" s="2">
        <v>7700028</v>
      </c>
      <c r="F126" s="2" t="s">
        <v>11</v>
      </c>
      <c r="G126" s="1" t="s">
        <v>292</v>
      </c>
      <c r="H126" s="8" t="s">
        <v>341</v>
      </c>
      <c r="I126" s="1" t="s">
        <v>12</v>
      </c>
      <c r="J126" s="4" t="s">
        <v>142</v>
      </c>
    </row>
    <row r="127" spans="1:10">
      <c r="A127" s="6" t="str">
        <f>Table1[[#This Row],[ID]]&amp;"|"&amp;Table1[[#This Row],[NO.]]</f>
        <v>4|29</v>
      </c>
      <c r="B127" s="1">
        <f>IF(Table1[[#This Row],[เลขประจำตัวนิสิต]]="","",ROW()-1)</f>
        <v>126</v>
      </c>
      <c r="C127">
        <f>INDEX(รายชื่อโรงเรียน!$A$2:$A$55,MATCH(รายชื่อหลักสูตร5ปี!J127,รายชื่อโรงเรียน!$B$2:$B$55,0))</f>
        <v>4</v>
      </c>
      <c r="D127">
        <f>COUNTIF($J$2:J127,J127)</f>
        <v>29</v>
      </c>
      <c r="E127" s="2">
        <v>7700029</v>
      </c>
      <c r="F127" s="2" t="s">
        <v>11</v>
      </c>
      <c r="G127" s="1" t="s">
        <v>293</v>
      </c>
      <c r="H127" s="8" t="s">
        <v>342</v>
      </c>
      <c r="I127" s="1" t="s">
        <v>13</v>
      </c>
      <c r="J127" s="4" t="s">
        <v>142</v>
      </c>
    </row>
    <row r="128" spans="1:10">
      <c r="A128" s="6" t="str">
        <f>Table1[[#This Row],[ID]]&amp;"|"&amp;Table1[[#This Row],[NO.]]</f>
        <v>4|30</v>
      </c>
      <c r="B128" s="1">
        <f>IF(Table1[[#This Row],[เลขประจำตัวนิสิต]]="","",ROW()-1)</f>
        <v>127</v>
      </c>
      <c r="C128">
        <f>INDEX(รายชื่อโรงเรียน!$A$2:$A$55,MATCH(รายชื่อหลักสูตร5ปี!J128,รายชื่อโรงเรียน!$B$2:$B$55,0))</f>
        <v>4</v>
      </c>
      <c r="D128">
        <f>COUNTIF($J$2:J128,J128)</f>
        <v>30</v>
      </c>
      <c r="E128" s="2">
        <v>7700030</v>
      </c>
      <c r="F128" s="2" t="s">
        <v>7</v>
      </c>
      <c r="G128" s="1" t="s">
        <v>294</v>
      </c>
      <c r="H128" s="8" t="s">
        <v>343</v>
      </c>
      <c r="I128" s="1" t="s">
        <v>12</v>
      </c>
      <c r="J128" s="4" t="s">
        <v>142</v>
      </c>
    </row>
    <row r="129" spans="1:10">
      <c r="A129" s="6" t="str">
        <f>Table1[[#This Row],[ID]]&amp;"|"&amp;Table1[[#This Row],[NO.]]</f>
        <v>4|31</v>
      </c>
      <c r="B129" s="1">
        <f>IF(Table1[[#This Row],[เลขประจำตัวนิสิต]]="","",ROW()-1)</f>
        <v>128</v>
      </c>
      <c r="C129">
        <f>INDEX(รายชื่อโรงเรียน!$A$2:$A$55,MATCH(รายชื่อหลักสูตร5ปี!J129,รายชื่อโรงเรียน!$B$2:$B$55,0))</f>
        <v>4</v>
      </c>
      <c r="D129">
        <f>COUNTIF($J$2:J129,J129)</f>
        <v>31</v>
      </c>
      <c r="E129" s="2">
        <v>7700031</v>
      </c>
      <c r="F129" s="2" t="s">
        <v>11</v>
      </c>
      <c r="G129" s="1" t="s">
        <v>295</v>
      </c>
      <c r="H129" s="8" t="s">
        <v>344</v>
      </c>
      <c r="I129" s="1" t="s">
        <v>12</v>
      </c>
      <c r="J129" s="4" t="s">
        <v>142</v>
      </c>
    </row>
    <row r="130" spans="1:10">
      <c r="A130" s="6" t="str">
        <f>Table1[[#This Row],[ID]]&amp;"|"&amp;Table1[[#This Row],[NO.]]</f>
        <v>4|32</v>
      </c>
      <c r="B130" s="1">
        <f>IF(Table1[[#This Row],[เลขประจำตัวนิสิต]]="","",ROW()-1)</f>
        <v>129</v>
      </c>
      <c r="C130">
        <f>INDEX(รายชื่อโรงเรียน!$A$2:$A$55,MATCH(รายชื่อหลักสูตร5ปี!J130,รายชื่อโรงเรียน!$B$2:$B$55,0))</f>
        <v>4</v>
      </c>
      <c r="D130">
        <f>COUNTIF($J$2:J130,J130)</f>
        <v>32</v>
      </c>
      <c r="E130" s="2">
        <v>7700032</v>
      </c>
      <c r="F130" s="2" t="s">
        <v>11</v>
      </c>
      <c r="G130" s="1" t="s">
        <v>296</v>
      </c>
      <c r="H130" s="8" t="s">
        <v>345</v>
      </c>
      <c r="I130" s="1" t="s">
        <v>12</v>
      </c>
      <c r="J130" s="4" t="s">
        <v>142</v>
      </c>
    </row>
    <row r="131" spans="1:10">
      <c r="A131" s="6" t="str">
        <f>Table1[[#This Row],[ID]]&amp;"|"&amp;Table1[[#This Row],[NO.]]</f>
        <v>4|33</v>
      </c>
      <c r="B131" s="1">
        <f>IF(Table1[[#This Row],[เลขประจำตัวนิสิต]]="","",ROW()-1)</f>
        <v>130</v>
      </c>
      <c r="C131">
        <f>INDEX(รายชื่อโรงเรียน!$A$2:$A$55,MATCH(รายชื่อหลักสูตร5ปี!J131,รายชื่อโรงเรียน!$B$2:$B$55,0))</f>
        <v>4</v>
      </c>
      <c r="D131">
        <f>COUNTIF($J$2:J131,J131)</f>
        <v>33</v>
      </c>
      <c r="E131" s="2">
        <v>7700033</v>
      </c>
      <c r="F131" s="2" t="s">
        <v>11</v>
      </c>
      <c r="G131" s="1" t="s">
        <v>297</v>
      </c>
      <c r="H131" s="8" t="s">
        <v>346</v>
      </c>
      <c r="I131" s="1" t="s">
        <v>13</v>
      </c>
      <c r="J131" s="4" t="s">
        <v>142</v>
      </c>
    </row>
    <row r="132" spans="1:10">
      <c r="A132" s="6" t="str">
        <f>Table1[[#This Row],[ID]]&amp;"|"&amp;Table1[[#This Row],[NO.]]</f>
        <v>4|34</v>
      </c>
      <c r="B132" s="1">
        <f>IF(Table1[[#This Row],[เลขประจำตัวนิสิต]]="","",ROW()-1)</f>
        <v>131</v>
      </c>
      <c r="C132">
        <f>INDEX(รายชื่อโรงเรียน!$A$2:$A$55,MATCH(รายชื่อหลักสูตร5ปี!J132,รายชื่อโรงเรียน!$B$2:$B$55,0))</f>
        <v>4</v>
      </c>
      <c r="D132">
        <f>COUNTIF($J$2:J132,J132)</f>
        <v>34</v>
      </c>
      <c r="E132" s="2">
        <v>7700034</v>
      </c>
      <c r="F132" s="2" t="s">
        <v>7</v>
      </c>
      <c r="G132" s="1" t="s">
        <v>298</v>
      </c>
      <c r="H132" s="8" t="s">
        <v>347</v>
      </c>
      <c r="I132" s="1" t="s">
        <v>12</v>
      </c>
      <c r="J132" s="4" t="s">
        <v>142</v>
      </c>
    </row>
    <row r="133" spans="1:10">
      <c r="A133" s="6" t="str">
        <f>Table1[[#This Row],[ID]]&amp;"|"&amp;Table1[[#This Row],[NO.]]</f>
        <v>4|35</v>
      </c>
      <c r="B133" s="1">
        <f>IF(Table1[[#This Row],[เลขประจำตัวนิสิต]]="","",ROW()-1)</f>
        <v>132</v>
      </c>
      <c r="C133">
        <f>INDEX(รายชื่อโรงเรียน!$A$2:$A$55,MATCH(รายชื่อหลักสูตร5ปี!J133,รายชื่อโรงเรียน!$B$2:$B$55,0))</f>
        <v>4</v>
      </c>
      <c r="D133">
        <f>COUNTIF($J$2:J133,J133)</f>
        <v>35</v>
      </c>
      <c r="E133" s="2">
        <v>7700035</v>
      </c>
      <c r="F133" s="2" t="s">
        <v>11</v>
      </c>
      <c r="G133" s="1" t="s">
        <v>299</v>
      </c>
      <c r="H133" s="8" t="s">
        <v>348</v>
      </c>
      <c r="I133" s="1" t="s">
        <v>12</v>
      </c>
      <c r="J133" s="4" t="s">
        <v>142</v>
      </c>
    </row>
    <row r="134" spans="1:10">
      <c r="A134" s="6" t="str">
        <f>Table1[[#This Row],[ID]]&amp;"|"&amp;Table1[[#This Row],[NO.]]</f>
        <v>4|36</v>
      </c>
      <c r="B134" s="1">
        <f>IF(Table1[[#This Row],[เลขประจำตัวนิสิต]]="","",ROW()-1)</f>
        <v>133</v>
      </c>
      <c r="C134">
        <f>INDEX(รายชื่อโรงเรียน!$A$2:$A$55,MATCH(รายชื่อหลักสูตร5ปี!J134,รายชื่อโรงเรียน!$B$2:$B$55,0))</f>
        <v>4</v>
      </c>
      <c r="D134">
        <f>COUNTIF($J$2:J134,J134)</f>
        <v>36</v>
      </c>
      <c r="E134" s="2">
        <v>7700036</v>
      </c>
      <c r="F134" s="2" t="s">
        <v>11</v>
      </c>
      <c r="G134" s="1" t="s">
        <v>300</v>
      </c>
      <c r="H134" s="8" t="s">
        <v>349</v>
      </c>
      <c r="I134" s="1" t="s">
        <v>12</v>
      </c>
      <c r="J134" s="4" t="s">
        <v>142</v>
      </c>
    </row>
    <row r="135" spans="1:10">
      <c r="A135" s="6" t="str">
        <f>Table1[[#This Row],[ID]]&amp;"|"&amp;Table1[[#This Row],[NO.]]</f>
        <v>4|37</v>
      </c>
      <c r="B135" s="1">
        <f>IF(Table1[[#This Row],[เลขประจำตัวนิสิต]]="","",ROW()-1)</f>
        <v>134</v>
      </c>
      <c r="C135">
        <f>INDEX(รายชื่อโรงเรียน!$A$2:$A$55,MATCH(รายชื่อหลักสูตร5ปี!J135,รายชื่อโรงเรียน!$B$2:$B$55,0))</f>
        <v>4</v>
      </c>
      <c r="D135">
        <f>COUNTIF($J$2:J135,J135)</f>
        <v>37</v>
      </c>
      <c r="E135" s="2">
        <v>7700037</v>
      </c>
      <c r="F135" s="2" t="s">
        <v>11</v>
      </c>
      <c r="G135" s="1" t="s">
        <v>301</v>
      </c>
      <c r="H135" s="8" t="s">
        <v>350</v>
      </c>
      <c r="I135" s="1" t="s">
        <v>13</v>
      </c>
      <c r="J135" s="4" t="s">
        <v>142</v>
      </c>
    </row>
    <row r="136" spans="1:10">
      <c r="A136" s="6" t="str">
        <f>Table1[[#This Row],[ID]]&amp;"|"&amp;Table1[[#This Row],[NO.]]</f>
        <v>4|38</v>
      </c>
      <c r="B136" s="1">
        <f>IF(Table1[[#This Row],[เลขประจำตัวนิสิต]]="","",ROW()-1)</f>
        <v>135</v>
      </c>
      <c r="C136">
        <f>INDEX(รายชื่อโรงเรียน!$A$2:$A$55,MATCH(รายชื่อหลักสูตร5ปี!J136,รายชื่อโรงเรียน!$B$2:$B$55,0))</f>
        <v>4</v>
      </c>
      <c r="D136">
        <f>COUNTIF($J$2:J136,J136)</f>
        <v>38</v>
      </c>
      <c r="E136" s="2">
        <v>7700038</v>
      </c>
      <c r="F136" s="2" t="s">
        <v>7</v>
      </c>
      <c r="G136" s="1" t="s">
        <v>302</v>
      </c>
      <c r="H136" s="8" t="s">
        <v>351</v>
      </c>
      <c r="I136" s="1" t="s">
        <v>12</v>
      </c>
      <c r="J136" s="4" t="s">
        <v>142</v>
      </c>
    </row>
    <row r="137" spans="1:10">
      <c r="A137" s="6" t="str">
        <f>Table1[[#This Row],[ID]]&amp;"|"&amp;Table1[[#This Row],[NO.]]</f>
        <v>4|39</v>
      </c>
      <c r="B137" s="1">
        <f>IF(Table1[[#This Row],[เลขประจำตัวนิสิต]]="","",ROW()-1)</f>
        <v>136</v>
      </c>
      <c r="C137">
        <f>INDEX(รายชื่อโรงเรียน!$A$2:$A$55,MATCH(รายชื่อหลักสูตร5ปี!J137,รายชื่อโรงเรียน!$B$2:$B$55,0))</f>
        <v>4</v>
      </c>
      <c r="D137">
        <f>COUNTIF($J$2:J137,J137)</f>
        <v>39</v>
      </c>
      <c r="E137" s="2">
        <v>7700039</v>
      </c>
      <c r="F137" s="2" t="s">
        <v>11</v>
      </c>
      <c r="G137" s="1" t="s">
        <v>303</v>
      </c>
      <c r="H137" s="8" t="s">
        <v>352</v>
      </c>
      <c r="I137" s="1" t="s">
        <v>12</v>
      </c>
      <c r="J137" s="4" t="s">
        <v>142</v>
      </c>
    </row>
    <row r="138" spans="1:10">
      <c r="A138" s="6" t="str">
        <f>Table1[[#This Row],[ID]]&amp;"|"&amp;Table1[[#This Row],[NO.]]</f>
        <v>4|40</v>
      </c>
      <c r="B138" s="1">
        <f>IF(Table1[[#This Row],[เลขประจำตัวนิสิต]]="","",ROW()-1)</f>
        <v>137</v>
      </c>
      <c r="C138">
        <f>INDEX(รายชื่อโรงเรียน!$A$2:$A$55,MATCH(รายชื่อหลักสูตร5ปี!J138,รายชื่อโรงเรียน!$B$2:$B$55,0))</f>
        <v>4</v>
      </c>
      <c r="D138">
        <f>COUNTIF($J$2:J138,J138)</f>
        <v>40</v>
      </c>
      <c r="E138" s="2">
        <v>7700040</v>
      </c>
      <c r="F138" s="2" t="s">
        <v>11</v>
      </c>
      <c r="G138" s="1" t="s">
        <v>304</v>
      </c>
      <c r="H138" s="8" t="s">
        <v>353</v>
      </c>
      <c r="I138" s="1" t="s">
        <v>12</v>
      </c>
      <c r="J138" s="4" t="s">
        <v>142</v>
      </c>
    </row>
    <row r="139" spans="1:10">
      <c r="A139" s="6" t="str">
        <f>Table1[[#This Row],[ID]]&amp;"|"&amp;Table1[[#This Row],[NO.]]</f>
        <v>4|41</v>
      </c>
      <c r="B139" s="1">
        <f>IF(Table1[[#This Row],[เลขประจำตัวนิสิต]]="","",ROW()-1)</f>
        <v>138</v>
      </c>
      <c r="C139">
        <f>INDEX(รายชื่อโรงเรียน!$A$2:$A$55,MATCH(รายชื่อหลักสูตร5ปี!J139,รายชื่อโรงเรียน!$B$2:$B$55,0))</f>
        <v>4</v>
      </c>
      <c r="D139">
        <f>COUNTIF($J$2:J139,J139)</f>
        <v>41</v>
      </c>
      <c r="E139" s="2">
        <v>7700041</v>
      </c>
      <c r="F139" s="2" t="s">
        <v>11</v>
      </c>
      <c r="G139" s="1" t="s">
        <v>305</v>
      </c>
      <c r="H139" s="8" t="s">
        <v>354</v>
      </c>
      <c r="I139" s="1" t="s">
        <v>13</v>
      </c>
      <c r="J139" s="4" t="s">
        <v>142</v>
      </c>
    </row>
    <row r="140" spans="1:10">
      <c r="A140" s="6" t="str">
        <f>Table1[[#This Row],[ID]]&amp;"|"&amp;Table1[[#This Row],[NO.]]</f>
        <v>4|42</v>
      </c>
      <c r="B140" s="1">
        <f>IF(Table1[[#This Row],[เลขประจำตัวนิสิต]]="","",ROW()-1)</f>
        <v>139</v>
      </c>
      <c r="C140">
        <f>INDEX(รายชื่อโรงเรียน!$A$2:$A$55,MATCH(รายชื่อหลักสูตร5ปี!J140,รายชื่อโรงเรียน!$B$2:$B$55,0))</f>
        <v>4</v>
      </c>
      <c r="D140">
        <f>COUNTIF($J$2:J140,J140)</f>
        <v>42</v>
      </c>
      <c r="E140" s="2">
        <v>7700042</v>
      </c>
      <c r="F140" s="2" t="s">
        <v>7</v>
      </c>
      <c r="G140" s="1" t="s">
        <v>306</v>
      </c>
      <c r="H140" s="8" t="s">
        <v>355</v>
      </c>
      <c r="I140" s="1" t="s">
        <v>12</v>
      </c>
      <c r="J140" s="4" t="s">
        <v>142</v>
      </c>
    </row>
    <row r="141" spans="1:10">
      <c r="A141" s="6" t="str">
        <f>Table1[[#This Row],[ID]]&amp;"|"&amp;Table1[[#This Row],[NO.]]</f>
        <v>4|43</v>
      </c>
      <c r="B141" s="1">
        <f>IF(Table1[[#This Row],[เลขประจำตัวนิสิต]]="","",ROW()-1)</f>
        <v>140</v>
      </c>
      <c r="C141">
        <f>INDEX(รายชื่อโรงเรียน!$A$2:$A$55,MATCH(รายชื่อหลักสูตร5ปี!J141,รายชื่อโรงเรียน!$B$2:$B$55,0))</f>
        <v>4</v>
      </c>
      <c r="D141">
        <f>COUNTIF($J$2:J141,J141)</f>
        <v>43</v>
      </c>
      <c r="E141" s="2">
        <v>7700043</v>
      </c>
      <c r="F141" s="2" t="s">
        <v>11</v>
      </c>
      <c r="G141" s="1" t="s">
        <v>307</v>
      </c>
      <c r="H141" s="8" t="s">
        <v>356</v>
      </c>
      <c r="I141" s="1" t="s">
        <v>12</v>
      </c>
      <c r="J141" s="4" t="s">
        <v>142</v>
      </c>
    </row>
    <row r="142" spans="1:10">
      <c r="A142" s="6" t="str">
        <f>Table1[[#This Row],[ID]]&amp;"|"&amp;Table1[[#This Row],[NO.]]</f>
        <v>4|44</v>
      </c>
      <c r="B142" s="1">
        <f>IF(Table1[[#This Row],[เลขประจำตัวนิสิต]]="","",ROW()-1)</f>
        <v>141</v>
      </c>
      <c r="C142">
        <f>INDEX(รายชื่อโรงเรียน!$A$2:$A$55,MATCH(รายชื่อหลักสูตร5ปี!J142,รายชื่อโรงเรียน!$B$2:$B$55,0))</f>
        <v>4</v>
      </c>
      <c r="D142">
        <f>COUNTIF($J$2:J142,J142)</f>
        <v>44</v>
      </c>
      <c r="E142" s="2">
        <v>7700044</v>
      </c>
      <c r="F142" s="2" t="s">
        <v>11</v>
      </c>
      <c r="G142" s="1" t="s">
        <v>308</v>
      </c>
      <c r="H142" s="8" t="s">
        <v>357</v>
      </c>
      <c r="I142" s="1" t="s">
        <v>12</v>
      </c>
      <c r="J142" s="4" t="s">
        <v>142</v>
      </c>
    </row>
    <row r="143" spans="1:10">
      <c r="A143" s="6" t="str">
        <f>Table1[[#This Row],[ID]]&amp;"|"&amp;Table1[[#This Row],[NO.]]</f>
        <v>4|45</v>
      </c>
      <c r="B143" s="1">
        <f>IF(Table1[[#This Row],[เลขประจำตัวนิสิต]]="","",ROW()-1)</f>
        <v>142</v>
      </c>
      <c r="C143">
        <f>INDEX(รายชื่อโรงเรียน!$A$2:$A$55,MATCH(รายชื่อหลักสูตร5ปี!J143,รายชื่อโรงเรียน!$B$2:$B$55,0))</f>
        <v>4</v>
      </c>
      <c r="D143">
        <f>COUNTIF($J$2:J143,J143)</f>
        <v>45</v>
      </c>
      <c r="E143" s="2">
        <v>7700045</v>
      </c>
      <c r="F143" s="2" t="s">
        <v>11</v>
      </c>
      <c r="G143" s="1" t="s">
        <v>309</v>
      </c>
      <c r="H143" s="8" t="s">
        <v>358</v>
      </c>
      <c r="I143" s="1" t="s">
        <v>13</v>
      </c>
      <c r="J143" s="4" t="s">
        <v>142</v>
      </c>
    </row>
    <row r="144" spans="1:10">
      <c r="A144" s="6" t="str">
        <f>Table1[[#This Row],[ID]]&amp;"|"&amp;Table1[[#This Row],[NO.]]</f>
        <v>4|46</v>
      </c>
      <c r="B144" s="1">
        <f>IF(Table1[[#This Row],[เลขประจำตัวนิสิต]]="","",ROW()-1)</f>
        <v>143</v>
      </c>
      <c r="C144">
        <f>INDEX(รายชื่อโรงเรียน!$A$2:$A$55,MATCH(รายชื่อหลักสูตร5ปี!J144,รายชื่อโรงเรียน!$B$2:$B$55,0))</f>
        <v>4</v>
      </c>
      <c r="D144">
        <f>COUNTIF($J$2:J144,J144)</f>
        <v>46</v>
      </c>
      <c r="E144" s="2">
        <v>7700046</v>
      </c>
      <c r="F144" s="2" t="s">
        <v>7</v>
      </c>
      <c r="G144" s="1" t="s">
        <v>310</v>
      </c>
      <c r="H144" s="8" t="s">
        <v>359</v>
      </c>
      <c r="I144" s="1" t="s">
        <v>12</v>
      </c>
      <c r="J144" s="4" t="s">
        <v>142</v>
      </c>
    </row>
    <row r="145" spans="1:10">
      <c r="A145" s="6" t="str">
        <f>Table1[[#This Row],[ID]]&amp;"|"&amp;Table1[[#This Row],[NO.]]</f>
        <v>4|47</v>
      </c>
      <c r="B145" s="1">
        <f>IF(Table1[[#This Row],[เลขประจำตัวนิสิต]]="","",ROW()-1)</f>
        <v>144</v>
      </c>
      <c r="C145">
        <f>INDEX(รายชื่อโรงเรียน!$A$2:$A$55,MATCH(รายชื่อหลักสูตร5ปี!J145,รายชื่อโรงเรียน!$B$2:$B$55,0))</f>
        <v>4</v>
      </c>
      <c r="D145">
        <f>COUNTIF($J$2:J145,J145)</f>
        <v>47</v>
      </c>
      <c r="E145" s="2">
        <v>7700047</v>
      </c>
      <c r="F145" s="2" t="s">
        <v>11</v>
      </c>
      <c r="G145" s="1" t="s">
        <v>311</v>
      </c>
      <c r="H145" s="8" t="s">
        <v>360</v>
      </c>
      <c r="I145" s="1" t="s">
        <v>12</v>
      </c>
      <c r="J145" s="4" t="s">
        <v>142</v>
      </c>
    </row>
    <row r="146" spans="1:10">
      <c r="A146" s="6" t="str">
        <f>Table1[[#This Row],[ID]]&amp;"|"&amp;Table1[[#This Row],[NO.]]</f>
        <v>4|48</v>
      </c>
      <c r="B146" s="1">
        <f>IF(Table1[[#This Row],[เลขประจำตัวนิสิต]]="","",ROW()-1)</f>
        <v>145</v>
      </c>
      <c r="C146">
        <f>INDEX(รายชื่อโรงเรียน!$A$2:$A$55,MATCH(รายชื่อหลักสูตร5ปี!J146,รายชื่อโรงเรียน!$B$2:$B$55,0))</f>
        <v>4</v>
      </c>
      <c r="D146">
        <f>COUNTIF($J$2:J146,J146)</f>
        <v>48</v>
      </c>
      <c r="E146" s="2">
        <v>7700048</v>
      </c>
      <c r="F146" s="2" t="s">
        <v>11</v>
      </c>
      <c r="G146" s="1" t="s">
        <v>312</v>
      </c>
      <c r="H146" s="8" t="s">
        <v>361</v>
      </c>
      <c r="I146" s="1" t="s">
        <v>12</v>
      </c>
      <c r="J146" s="4" t="s">
        <v>142</v>
      </c>
    </row>
    <row r="147" spans="1:10">
      <c r="A147" s="18" t="str">
        <f>Table1[[#This Row],[ID]]&amp;"|"&amp;Table1[[#This Row],[NO.]]</f>
        <v>4|49</v>
      </c>
      <c r="B147" s="8">
        <f>IF(Table1[[#This Row],[เลขประจำตัวนิสิต]]="","",ROW()-1)</f>
        <v>146</v>
      </c>
      <c r="C147">
        <f>INDEX(รายชื่อโรงเรียน!$A$2:$A$55,MATCH(รายชื่อหลักสูตร5ปี!J147,รายชื่อโรงเรียน!$B$2:$B$55,0))</f>
        <v>4</v>
      </c>
      <c r="D147">
        <f>COUNTIF($J$2:J147,J147)</f>
        <v>49</v>
      </c>
      <c r="E147" s="2">
        <v>7700049</v>
      </c>
      <c r="F147" s="2" t="s">
        <v>11</v>
      </c>
      <c r="G147" s="1" t="s">
        <v>313</v>
      </c>
      <c r="H147" s="8" t="s">
        <v>362</v>
      </c>
      <c r="I147" s="1" t="s">
        <v>13</v>
      </c>
      <c r="J147" s="4" t="s">
        <v>142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2F223-1A70-E341-AADA-E462C3878C49}">
  <sheetPr codeName="Sheet1"/>
  <dimension ref="A1:R73"/>
  <sheetViews>
    <sheetView showGridLines="0" tabSelected="1" zoomScaleNormal="100" workbookViewId="0">
      <selection activeCell="M21" sqref="M21"/>
    </sheetView>
  </sheetViews>
  <sheetFormatPr defaultColWidth="11" defaultRowHeight="21"/>
  <cols>
    <col min="1" max="1" width="11" style="9"/>
    <col min="2" max="2" width="14.5" style="9" customWidth="1"/>
    <col min="3" max="3" width="9" style="9" customWidth="1"/>
    <col min="4" max="4" width="24.625" style="9" customWidth="1"/>
    <col min="5" max="5" width="14.75" style="9" customWidth="1"/>
    <col min="6" max="6" width="30.375" style="9" customWidth="1"/>
    <col min="7" max="7" width="23.25" style="9" customWidth="1"/>
    <col min="8" max="8" width="6.5" style="9" customWidth="1"/>
    <col min="9" max="10" width="12.5" style="9" customWidth="1"/>
    <col min="11" max="11" width="11.375" style="9" customWidth="1"/>
    <col min="12" max="12" width="6.875" style="9" customWidth="1"/>
    <col min="13" max="13" width="15.5" style="9" customWidth="1"/>
    <col min="14" max="14" width="21.25" style="9" customWidth="1"/>
    <col min="15" max="16384" width="11" style="9"/>
  </cols>
  <sheetData>
    <row r="1" spans="1:18" ht="26.25">
      <c r="A1" s="21" t="s">
        <v>19</v>
      </c>
      <c r="B1" s="21"/>
      <c r="C1" s="21"/>
      <c r="D1" s="36" t="s">
        <v>368</v>
      </c>
      <c r="E1" s="19">
        <v>4</v>
      </c>
      <c r="F1" s="37" t="str">
        <f>VLOOKUP(E1,รายชื่อหลักสูตร5ปี!C2:J147,8)</f>
        <v>โรงเรียนที่ 4</v>
      </c>
      <c r="G1" s="37"/>
      <c r="H1" s="22"/>
    </row>
    <row r="2" spans="1:18" ht="2.25" customHeight="1">
      <c r="A2" s="21"/>
      <c r="B2" s="21"/>
      <c r="C2" s="21"/>
      <c r="E2" s="19">
        <v>3</v>
      </c>
      <c r="F2" s="20"/>
      <c r="G2" s="20"/>
      <c r="H2" s="22"/>
    </row>
    <row r="3" spans="1:18" s="10" customFormat="1">
      <c r="A3" s="25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6" t="s">
        <v>5</v>
      </c>
      <c r="G3" s="27" t="s">
        <v>6</v>
      </c>
      <c r="H3" s="23"/>
      <c r="I3" s="36" t="s">
        <v>369</v>
      </c>
      <c r="J3" s="9"/>
      <c r="K3" s="38" t="s">
        <v>366</v>
      </c>
      <c r="L3" s="38"/>
      <c r="M3" s="38"/>
      <c r="N3" s="38"/>
      <c r="O3" s="9"/>
      <c r="P3" s="9"/>
      <c r="Q3" s="9"/>
      <c r="R3" s="9"/>
    </row>
    <row r="4" spans="1:18">
      <c r="A4" s="28">
        <f>IFERROR(VLOOKUP($E$1&amp;"|"&amp;I4,Table1[],4,FALSE),"")</f>
        <v>1</v>
      </c>
      <c r="B4" s="29">
        <f>IFERROR(VLOOKUP($E$1&amp;"|"&amp;A4,Table1[],5,FALSE),"")</f>
        <v>7700001</v>
      </c>
      <c r="C4" s="29" t="str">
        <f>IFERROR(VLOOKUP($E$1&amp;"|"&amp;A4,Table1[],6,FALSE),"")</f>
        <v>นาย</v>
      </c>
      <c r="D4" s="30" t="str">
        <f>IFERROR(VLOOKUP($E$1&amp;"|"&amp;A4,Table1[],7,FALSE),"")</f>
        <v>ชื่อ สกุลBBB71</v>
      </c>
      <c r="E4" s="30" t="str">
        <f>IFERROR(VLOOKUP($E$1&amp;"|"&amp;A4,Table1[],8,FALSE),"")</f>
        <v>088-22222201</v>
      </c>
      <c r="F4" s="30" t="str">
        <f>IFERROR(VLOOKUP($E$1&amp;"|"&amp;A4,Table1[],9,FALSE),"")</f>
        <v>การสอนดนตรีไทย</v>
      </c>
      <c r="G4" s="31" t="str">
        <f>IFERROR(VLOOKUP($E$1&amp;"|"&amp;A4,Table1[],10,FALSE),"")</f>
        <v>โรงเรียนที่ 4</v>
      </c>
      <c r="H4" s="24"/>
      <c r="I4" s="9">
        <v>1</v>
      </c>
    </row>
    <row r="5" spans="1:18">
      <c r="A5" s="28">
        <f>IFERROR(VLOOKUP($E$1&amp;"|"&amp;I5,Table1[],4,FALSE),"")</f>
        <v>2</v>
      </c>
      <c r="B5" s="29">
        <f>IFERROR(VLOOKUP($E$1&amp;"|"&amp;A5,Table1[],5,FALSE),"")</f>
        <v>7700002</v>
      </c>
      <c r="C5" s="29" t="str">
        <f>IFERROR(VLOOKUP($E$1&amp;"|"&amp;A5,Table1[],6,FALSE),"")</f>
        <v>น.ส.</v>
      </c>
      <c r="D5" s="30" t="str">
        <f>IFERROR(VLOOKUP($E$1&amp;"|"&amp;A5,Table1[],7,FALSE),"")</f>
        <v>ชื่อ สกุลBBB72</v>
      </c>
      <c r="E5" s="30" t="str">
        <f>IFERROR(VLOOKUP($E$1&amp;"|"&amp;A5,Table1[],8,FALSE),"")</f>
        <v>088-22222202</v>
      </c>
      <c r="F5" s="30" t="str">
        <f>IFERROR(VLOOKUP($E$1&amp;"|"&amp;A5,Table1[],9,FALSE),"")</f>
        <v>เทคโนโลยีการศึกษา</v>
      </c>
      <c r="G5" s="31" t="str">
        <f>IFERROR(VLOOKUP($E$1&amp;"|"&amp;A5,Table1[],10,FALSE),"")</f>
        <v>โรงเรียนที่ 4</v>
      </c>
      <c r="H5" s="24"/>
      <c r="I5" s="9">
        <v>2</v>
      </c>
    </row>
    <row r="6" spans="1:18">
      <c r="A6" s="28">
        <f>IFERROR(VLOOKUP($E$1&amp;"|"&amp;I6,Table1[],4,FALSE),"")</f>
        <v>3</v>
      </c>
      <c r="B6" s="29">
        <f>IFERROR(VLOOKUP($E$1&amp;"|"&amp;A6,Table1[],5,FALSE),"")</f>
        <v>7700003</v>
      </c>
      <c r="C6" s="29" t="str">
        <f>IFERROR(VLOOKUP($E$1&amp;"|"&amp;A6,Table1[],6,FALSE),"")</f>
        <v>นาย</v>
      </c>
      <c r="D6" s="30" t="str">
        <f>IFERROR(VLOOKUP($E$1&amp;"|"&amp;A6,Table1[],7,FALSE),"")</f>
        <v>ชื่อ สกุลBBB73</v>
      </c>
      <c r="E6" s="30" t="str">
        <f>IFERROR(VLOOKUP($E$1&amp;"|"&amp;A6,Table1[],8,FALSE),"")</f>
        <v>088-22222203</v>
      </c>
      <c r="F6" s="30" t="str">
        <f>IFERROR(VLOOKUP($E$1&amp;"|"&amp;A6,Table1[],9,FALSE),"")</f>
        <v>เทคโนโลยีการศึกษา</v>
      </c>
      <c r="G6" s="31" t="str">
        <f>IFERROR(VLOOKUP($E$1&amp;"|"&amp;A6,Table1[],10,FALSE),"")</f>
        <v>โรงเรียนที่ 4</v>
      </c>
      <c r="H6" s="24"/>
      <c r="I6" s="9">
        <v>3</v>
      </c>
    </row>
    <row r="7" spans="1:18">
      <c r="A7" s="28">
        <f>IFERROR(VLOOKUP($E$1&amp;"|"&amp;I7,Table1[],4,FALSE),"")</f>
        <v>4</v>
      </c>
      <c r="B7" s="29">
        <f>IFERROR(VLOOKUP($E$1&amp;"|"&amp;A7,Table1[],5,FALSE),"")</f>
        <v>7700004</v>
      </c>
      <c r="C7" s="29" t="str">
        <f>IFERROR(VLOOKUP($E$1&amp;"|"&amp;A7,Table1[],6,FALSE),"")</f>
        <v>นาย</v>
      </c>
      <c r="D7" s="30" t="str">
        <f>IFERROR(VLOOKUP($E$1&amp;"|"&amp;A7,Table1[],7,FALSE),"")</f>
        <v>ชื่อ สกุลBBB74</v>
      </c>
      <c r="E7" s="30" t="str">
        <f>IFERROR(VLOOKUP($E$1&amp;"|"&amp;A7,Table1[],8,FALSE),"")</f>
        <v>088-22222204</v>
      </c>
      <c r="F7" s="30" t="str">
        <f>IFERROR(VLOOKUP($E$1&amp;"|"&amp;A7,Table1[],9,FALSE),"")</f>
        <v>เทคโนโลยีการศึกษา</v>
      </c>
      <c r="G7" s="31" t="str">
        <f>IFERROR(VLOOKUP($E$1&amp;"|"&amp;A7,Table1[],10,FALSE),"")</f>
        <v>โรงเรียนที่ 4</v>
      </c>
      <c r="H7" s="24"/>
      <c r="I7" s="9">
        <v>4</v>
      </c>
    </row>
    <row r="8" spans="1:18">
      <c r="A8" s="28">
        <f>IFERROR(VLOOKUP($E$1&amp;"|"&amp;I8,Table1[],4,FALSE),"")</f>
        <v>5</v>
      </c>
      <c r="B8" s="29">
        <f>IFERROR(VLOOKUP($E$1&amp;"|"&amp;A8,Table1[],5,FALSE),"")</f>
        <v>7700005</v>
      </c>
      <c r="C8" s="29" t="str">
        <f>IFERROR(VLOOKUP($E$1&amp;"|"&amp;A8,Table1[],6,FALSE),"")</f>
        <v>นาย</v>
      </c>
      <c r="D8" s="30" t="str">
        <f>IFERROR(VLOOKUP($E$1&amp;"|"&amp;A8,Table1[],7,FALSE),"")</f>
        <v>ชื่อ สกุลBBB75</v>
      </c>
      <c r="E8" s="30" t="str">
        <f>IFERROR(VLOOKUP($E$1&amp;"|"&amp;A8,Table1[],8,FALSE),"")</f>
        <v>088-22222205</v>
      </c>
      <c r="F8" s="30" t="str">
        <f>IFERROR(VLOOKUP($E$1&amp;"|"&amp;A8,Table1[],9,FALSE),"")</f>
        <v>การสอนดนตรีไทย</v>
      </c>
      <c r="G8" s="31" t="str">
        <f>IFERROR(VLOOKUP($E$1&amp;"|"&amp;A8,Table1[],10,FALSE),"")</f>
        <v>โรงเรียนที่ 4</v>
      </c>
      <c r="H8" s="24"/>
      <c r="I8" s="9">
        <v>5</v>
      </c>
    </row>
    <row r="9" spans="1:18">
      <c r="A9" s="28">
        <f>IFERROR(VLOOKUP($E$1&amp;"|"&amp;I9,Table1[],4,FALSE),"")</f>
        <v>6</v>
      </c>
      <c r="B9" s="29">
        <f>IFERROR(VLOOKUP($E$1&amp;"|"&amp;A9,Table1[],5,FALSE),"")</f>
        <v>7700006</v>
      </c>
      <c r="C9" s="29" t="str">
        <f>IFERROR(VLOOKUP($E$1&amp;"|"&amp;A9,Table1[],6,FALSE),"")</f>
        <v>น.ส.</v>
      </c>
      <c r="D9" s="30" t="str">
        <f>IFERROR(VLOOKUP($E$1&amp;"|"&amp;A9,Table1[],7,FALSE),"")</f>
        <v>ชื่อ สกุลBBB76</v>
      </c>
      <c r="E9" s="30" t="str">
        <f>IFERROR(VLOOKUP($E$1&amp;"|"&amp;A9,Table1[],8,FALSE),"")</f>
        <v>088-22222206</v>
      </c>
      <c r="F9" s="30" t="str">
        <f>IFERROR(VLOOKUP($E$1&amp;"|"&amp;A9,Table1[],9,FALSE),"")</f>
        <v>เทคโนโลยีการศึกษา</v>
      </c>
      <c r="G9" s="31" t="str">
        <f>IFERROR(VLOOKUP($E$1&amp;"|"&amp;A9,Table1[],10,FALSE),"")</f>
        <v>โรงเรียนที่ 4</v>
      </c>
      <c r="H9" s="24"/>
      <c r="I9" s="9">
        <v>6</v>
      </c>
    </row>
    <row r="10" spans="1:18">
      <c r="A10" s="28">
        <f>IFERROR(VLOOKUP($E$1&amp;"|"&amp;I10,Table1[],4,FALSE),"")</f>
        <v>7</v>
      </c>
      <c r="B10" s="29">
        <f>IFERROR(VLOOKUP($E$1&amp;"|"&amp;A10,Table1[],5,FALSE),"")</f>
        <v>7700007</v>
      </c>
      <c r="C10" s="29" t="str">
        <f>IFERROR(VLOOKUP($E$1&amp;"|"&amp;A10,Table1[],6,FALSE),"")</f>
        <v>นาย</v>
      </c>
      <c r="D10" s="30" t="str">
        <f>IFERROR(VLOOKUP($E$1&amp;"|"&amp;A10,Table1[],7,FALSE),"")</f>
        <v>ชื่อ สกุลBBB77</v>
      </c>
      <c r="E10" s="30" t="str">
        <f>IFERROR(VLOOKUP($E$1&amp;"|"&amp;A10,Table1[],8,FALSE),"")</f>
        <v>088-22222207</v>
      </c>
      <c r="F10" s="30" t="str">
        <f>IFERROR(VLOOKUP($E$1&amp;"|"&amp;A10,Table1[],9,FALSE),"")</f>
        <v>เทคโนโลยีการศึกษา</v>
      </c>
      <c r="G10" s="31" t="str">
        <f>IFERROR(VLOOKUP($E$1&amp;"|"&amp;A10,Table1[],10,FALSE),"")</f>
        <v>โรงเรียนที่ 4</v>
      </c>
      <c r="H10" s="24"/>
      <c r="I10" s="9">
        <v>7</v>
      </c>
    </row>
    <row r="11" spans="1:18">
      <c r="A11" s="28">
        <f>IFERROR(VLOOKUP($E$1&amp;"|"&amp;I11,Table1[],4,FALSE),"")</f>
        <v>8</v>
      </c>
      <c r="B11" s="29">
        <f>IFERROR(VLOOKUP($E$1&amp;"|"&amp;A11,Table1[],5,FALSE),"")</f>
        <v>7700008</v>
      </c>
      <c r="C11" s="29" t="str">
        <f>IFERROR(VLOOKUP($E$1&amp;"|"&amp;A11,Table1[],6,FALSE),"")</f>
        <v>นาย</v>
      </c>
      <c r="D11" s="30" t="str">
        <f>IFERROR(VLOOKUP($E$1&amp;"|"&amp;A11,Table1[],7,FALSE),"")</f>
        <v>ชื่อ สกุลBBB78</v>
      </c>
      <c r="E11" s="30" t="str">
        <f>IFERROR(VLOOKUP($E$1&amp;"|"&amp;A11,Table1[],8,FALSE),"")</f>
        <v>088-22222208</v>
      </c>
      <c r="F11" s="30" t="str">
        <f>IFERROR(VLOOKUP($E$1&amp;"|"&amp;A11,Table1[],9,FALSE),"")</f>
        <v>เทคโนโลยีการศึกษา</v>
      </c>
      <c r="G11" s="31" t="str">
        <f>IFERROR(VLOOKUP($E$1&amp;"|"&amp;A11,Table1[],10,FALSE),"")</f>
        <v>โรงเรียนที่ 4</v>
      </c>
      <c r="H11" s="24"/>
      <c r="I11" s="9">
        <v>8</v>
      </c>
    </row>
    <row r="12" spans="1:18">
      <c r="A12" s="28">
        <f>IFERROR(VLOOKUP($E$1&amp;"|"&amp;I12,Table1[],4,FALSE),"")</f>
        <v>9</v>
      </c>
      <c r="B12" s="29">
        <f>IFERROR(VLOOKUP($E$1&amp;"|"&amp;A12,Table1[],5,FALSE),"")</f>
        <v>7700009</v>
      </c>
      <c r="C12" s="29" t="str">
        <f>IFERROR(VLOOKUP($E$1&amp;"|"&amp;A12,Table1[],6,FALSE),"")</f>
        <v>นาย</v>
      </c>
      <c r="D12" s="30" t="str">
        <f>IFERROR(VLOOKUP($E$1&amp;"|"&amp;A12,Table1[],7,FALSE),"")</f>
        <v>ชื่อ สกุลBBB79</v>
      </c>
      <c r="E12" s="30" t="str">
        <f>IFERROR(VLOOKUP($E$1&amp;"|"&amp;A12,Table1[],8,FALSE),"")</f>
        <v>088-22222209</v>
      </c>
      <c r="F12" s="30" t="str">
        <f>IFERROR(VLOOKUP($E$1&amp;"|"&amp;A12,Table1[],9,FALSE),"")</f>
        <v>การสอนดนตรีไทย</v>
      </c>
      <c r="G12" s="31" t="str">
        <f>IFERROR(VLOOKUP($E$1&amp;"|"&amp;A12,Table1[],10,FALSE),"")</f>
        <v>โรงเรียนที่ 4</v>
      </c>
      <c r="H12" s="24"/>
      <c r="I12" s="9">
        <v>9</v>
      </c>
    </row>
    <row r="13" spans="1:18">
      <c r="A13" s="28">
        <f>IFERROR(VLOOKUP($E$1&amp;"|"&amp;I13,Table1[],4,FALSE),"")</f>
        <v>10</v>
      </c>
      <c r="B13" s="29">
        <f>IFERROR(VLOOKUP($E$1&amp;"|"&amp;A13,Table1[],5,FALSE),"")</f>
        <v>7700010</v>
      </c>
      <c r="C13" s="29" t="str">
        <f>IFERROR(VLOOKUP($E$1&amp;"|"&amp;A13,Table1[],6,FALSE),"")</f>
        <v>น.ส.</v>
      </c>
      <c r="D13" s="30" t="str">
        <f>IFERROR(VLOOKUP($E$1&amp;"|"&amp;A13,Table1[],7,FALSE),"")</f>
        <v>ชื่อ สกุลBBB80</v>
      </c>
      <c r="E13" s="30" t="str">
        <f>IFERROR(VLOOKUP($E$1&amp;"|"&amp;A13,Table1[],8,FALSE),"")</f>
        <v>088-22222210</v>
      </c>
      <c r="F13" s="30" t="str">
        <f>IFERROR(VLOOKUP($E$1&amp;"|"&amp;A13,Table1[],9,FALSE),"")</f>
        <v>เทคโนโลยีการศึกษา</v>
      </c>
      <c r="G13" s="31" t="str">
        <f>IFERROR(VLOOKUP($E$1&amp;"|"&amp;A13,Table1[],10,FALSE),"")</f>
        <v>โรงเรียนที่ 4</v>
      </c>
      <c r="H13" s="24"/>
      <c r="I13" s="9">
        <v>10</v>
      </c>
    </row>
    <row r="14" spans="1:18">
      <c r="A14" s="28">
        <f>IFERROR(VLOOKUP($E$1&amp;"|"&amp;I14,Table1[],4,FALSE),"")</f>
        <v>11</v>
      </c>
      <c r="B14" s="29">
        <f>IFERROR(VLOOKUP($E$1&amp;"|"&amp;A14,Table1[],5,FALSE),"")</f>
        <v>7700011</v>
      </c>
      <c r="C14" s="29" t="str">
        <f>IFERROR(VLOOKUP($E$1&amp;"|"&amp;A14,Table1[],6,FALSE),"")</f>
        <v>นาย</v>
      </c>
      <c r="D14" s="30" t="str">
        <f>IFERROR(VLOOKUP($E$1&amp;"|"&amp;A14,Table1[],7,FALSE),"")</f>
        <v>ชื่อ สกุลBBB81</v>
      </c>
      <c r="E14" s="30" t="str">
        <f>IFERROR(VLOOKUP($E$1&amp;"|"&amp;A14,Table1[],8,FALSE),"")</f>
        <v>088-22222211</v>
      </c>
      <c r="F14" s="30" t="str">
        <f>IFERROR(VLOOKUP($E$1&amp;"|"&amp;A14,Table1[],9,FALSE),"")</f>
        <v>เทคโนโลยีการศึกษา</v>
      </c>
      <c r="G14" s="31" t="str">
        <f>IFERROR(VLOOKUP($E$1&amp;"|"&amp;A14,Table1[],10,FALSE),"")</f>
        <v>โรงเรียนที่ 4</v>
      </c>
      <c r="H14" s="24"/>
      <c r="I14" s="9">
        <v>11</v>
      </c>
    </row>
    <row r="15" spans="1:18">
      <c r="A15" s="28">
        <f>IFERROR(VLOOKUP($E$1&amp;"|"&amp;I15,Table1[],4,FALSE),"")</f>
        <v>12</v>
      </c>
      <c r="B15" s="29">
        <f>IFERROR(VLOOKUP($E$1&amp;"|"&amp;A15,Table1[],5,FALSE),"")</f>
        <v>7700012</v>
      </c>
      <c r="C15" s="29" t="str">
        <f>IFERROR(VLOOKUP($E$1&amp;"|"&amp;A15,Table1[],6,FALSE),"")</f>
        <v>นาย</v>
      </c>
      <c r="D15" s="30" t="str">
        <f>IFERROR(VLOOKUP($E$1&amp;"|"&amp;A15,Table1[],7,FALSE),"")</f>
        <v>ชื่อ สกุลBBB82</v>
      </c>
      <c r="E15" s="30" t="str">
        <f>IFERROR(VLOOKUP($E$1&amp;"|"&amp;A15,Table1[],8,FALSE),"")</f>
        <v>088-22222212</v>
      </c>
      <c r="F15" s="30" t="str">
        <f>IFERROR(VLOOKUP($E$1&amp;"|"&amp;A15,Table1[],9,FALSE),"")</f>
        <v>เทคโนโลยีการศึกษา</v>
      </c>
      <c r="G15" s="31" t="str">
        <f>IFERROR(VLOOKUP($E$1&amp;"|"&amp;A15,Table1[],10,FALSE),"")</f>
        <v>โรงเรียนที่ 4</v>
      </c>
      <c r="H15" s="24"/>
      <c r="I15" s="9">
        <v>12</v>
      </c>
    </row>
    <row r="16" spans="1:18">
      <c r="A16" s="28">
        <f>IFERROR(VLOOKUP($E$1&amp;"|"&amp;I16,Table1[],4,FALSE),"")</f>
        <v>13</v>
      </c>
      <c r="B16" s="29">
        <f>IFERROR(VLOOKUP($E$1&amp;"|"&amp;A16,Table1[],5,FALSE),"")</f>
        <v>7700013</v>
      </c>
      <c r="C16" s="29" t="str">
        <f>IFERROR(VLOOKUP($E$1&amp;"|"&amp;A16,Table1[],6,FALSE),"")</f>
        <v>นาย</v>
      </c>
      <c r="D16" s="30" t="str">
        <f>IFERROR(VLOOKUP($E$1&amp;"|"&amp;A16,Table1[],7,FALSE),"")</f>
        <v>ชื่อ สกุลBBB83</v>
      </c>
      <c r="E16" s="30" t="str">
        <f>IFERROR(VLOOKUP($E$1&amp;"|"&amp;A16,Table1[],8,FALSE),"")</f>
        <v>088-22222213</v>
      </c>
      <c r="F16" s="30" t="str">
        <f>IFERROR(VLOOKUP($E$1&amp;"|"&amp;A16,Table1[],9,FALSE),"")</f>
        <v>การสอนดนตรีไทย</v>
      </c>
      <c r="G16" s="31" t="str">
        <f>IFERROR(VLOOKUP($E$1&amp;"|"&amp;A16,Table1[],10,FALSE),"")</f>
        <v>โรงเรียนที่ 4</v>
      </c>
      <c r="H16" s="24"/>
      <c r="I16" s="9">
        <v>13</v>
      </c>
    </row>
    <row r="17" spans="1:10" s="10" customFormat="1">
      <c r="A17" s="28">
        <f>IFERROR(VLOOKUP($E$1&amp;"|"&amp;I17,Table1[],4,FALSE),"")</f>
        <v>14</v>
      </c>
      <c r="B17" s="29">
        <f>IFERROR(VLOOKUP($E$1&amp;"|"&amp;A17,Table1[],5,FALSE),"")</f>
        <v>7700014</v>
      </c>
      <c r="C17" s="29" t="str">
        <f>IFERROR(VLOOKUP($E$1&amp;"|"&amp;A17,Table1[],6,FALSE),"")</f>
        <v>น.ส.</v>
      </c>
      <c r="D17" s="30" t="str">
        <f>IFERROR(VLOOKUP($E$1&amp;"|"&amp;A17,Table1[],7,FALSE),"")</f>
        <v>ชื่อ สกุลBBB84</v>
      </c>
      <c r="E17" s="30" t="str">
        <f>IFERROR(VLOOKUP($E$1&amp;"|"&amp;A17,Table1[],8,FALSE),"")</f>
        <v>088-22222214</v>
      </c>
      <c r="F17" s="30" t="str">
        <f>IFERROR(VLOOKUP($E$1&amp;"|"&amp;A17,Table1[],9,FALSE),"")</f>
        <v>เทคโนโลยีการศึกษา</v>
      </c>
      <c r="G17" s="31" t="str">
        <f>IFERROR(VLOOKUP($E$1&amp;"|"&amp;A17,Table1[],10,FALSE),"")</f>
        <v>โรงเรียนที่ 4</v>
      </c>
      <c r="H17" s="24"/>
      <c r="I17" s="9">
        <v>14</v>
      </c>
      <c r="J17" s="9"/>
    </row>
    <row r="18" spans="1:10">
      <c r="A18" s="28">
        <f>IFERROR(VLOOKUP($E$1&amp;"|"&amp;I18,Table1[],4,FALSE),"")</f>
        <v>15</v>
      </c>
      <c r="B18" s="29">
        <f>IFERROR(VLOOKUP($E$1&amp;"|"&amp;A18,Table1[],5,FALSE),"")</f>
        <v>7700015</v>
      </c>
      <c r="C18" s="29" t="str">
        <f>IFERROR(VLOOKUP($E$1&amp;"|"&amp;A18,Table1[],6,FALSE),"")</f>
        <v>นาย</v>
      </c>
      <c r="D18" s="30" t="str">
        <f>IFERROR(VLOOKUP($E$1&amp;"|"&amp;A18,Table1[],7,FALSE),"")</f>
        <v>ชื่อ สกุลBBB85</v>
      </c>
      <c r="E18" s="30" t="str">
        <f>IFERROR(VLOOKUP($E$1&amp;"|"&amp;A18,Table1[],8,FALSE),"")</f>
        <v>088-22222215</v>
      </c>
      <c r="F18" s="30" t="str">
        <f>IFERROR(VLOOKUP($E$1&amp;"|"&amp;A18,Table1[],9,FALSE),"")</f>
        <v>เทคโนโลยีการศึกษา</v>
      </c>
      <c r="G18" s="31" t="str">
        <f>IFERROR(VLOOKUP($E$1&amp;"|"&amp;A18,Table1[],10,FALSE),"")</f>
        <v>โรงเรียนที่ 4</v>
      </c>
      <c r="H18" s="24"/>
      <c r="I18" s="9">
        <v>15</v>
      </c>
    </row>
    <row r="19" spans="1:10">
      <c r="A19" s="28">
        <f>IFERROR(VLOOKUP($E$1&amp;"|"&amp;I19,Table1[],4,FALSE),"")</f>
        <v>16</v>
      </c>
      <c r="B19" s="29">
        <f>IFERROR(VLOOKUP($E$1&amp;"|"&amp;A19,Table1[],5,FALSE),"")</f>
        <v>7700016</v>
      </c>
      <c r="C19" s="29" t="str">
        <f>IFERROR(VLOOKUP($E$1&amp;"|"&amp;A19,Table1[],6,FALSE),"")</f>
        <v>นาย</v>
      </c>
      <c r="D19" s="30" t="str">
        <f>IFERROR(VLOOKUP($E$1&amp;"|"&amp;A19,Table1[],7,FALSE),"")</f>
        <v>ชื่อ สกุลBBB86</v>
      </c>
      <c r="E19" s="30" t="str">
        <f>IFERROR(VLOOKUP($E$1&amp;"|"&amp;A19,Table1[],8,FALSE),"")</f>
        <v>088-22222216</v>
      </c>
      <c r="F19" s="30" t="str">
        <f>IFERROR(VLOOKUP($E$1&amp;"|"&amp;A19,Table1[],9,FALSE),"")</f>
        <v>เทคโนโลยีการศึกษา</v>
      </c>
      <c r="G19" s="31" t="str">
        <f>IFERROR(VLOOKUP($E$1&amp;"|"&amp;A19,Table1[],10,FALSE),"")</f>
        <v>โรงเรียนที่ 4</v>
      </c>
      <c r="H19" s="24"/>
      <c r="I19" s="9">
        <v>16</v>
      </c>
    </row>
    <row r="20" spans="1:10">
      <c r="A20" s="28">
        <f>IFERROR(VLOOKUP($E$1&amp;"|"&amp;I20,Table1[],4,FALSE),"")</f>
        <v>17</v>
      </c>
      <c r="B20" s="29">
        <f>IFERROR(VLOOKUP($E$1&amp;"|"&amp;A20,Table1[],5,FALSE),"")</f>
        <v>7700017</v>
      </c>
      <c r="C20" s="29" t="str">
        <f>IFERROR(VLOOKUP($E$1&amp;"|"&amp;A20,Table1[],6,FALSE),"")</f>
        <v>นาย</v>
      </c>
      <c r="D20" s="30" t="str">
        <f>IFERROR(VLOOKUP($E$1&amp;"|"&amp;A20,Table1[],7,FALSE),"")</f>
        <v>ชื่อ สกุลBBB87</v>
      </c>
      <c r="E20" s="30" t="str">
        <f>IFERROR(VLOOKUP($E$1&amp;"|"&amp;A20,Table1[],8,FALSE),"")</f>
        <v>088-22222217</v>
      </c>
      <c r="F20" s="30" t="str">
        <f>IFERROR(VLOOKUP($E$1&amp;"|"&amp;A20,Table1[],9,FALSE),"")</f>
        <v>การสอนดนตรีไทย</v>
      </c>
      <c r="G20" s="31" t="str">
        <f>IFERROR(VLOOKUP($E$1&amp;"|"&amp;A20,Table1[],10,FALSE),"")</f>
        <v>โรงเรียนที่ 4</v>
      </c>
      <c r="H20" s="24"/>
      <c r="I20" s="9">
        <v>17</v>
      </c>
    </row>
    <row r="21" spans="1:10">
      <c r="A21" s="28">
        <f>IFERROR(VLOOKUP($E$1&amp;"|"&amp;I21,Table1[],4,FALSE),"")</f>
        <v>18</v>
      </c>
      <c r="B21" s="29">
        <f>IFERROR(VLOOKUP($E$1&amp;"|"&amp;A21,Table1[],5,FALSE),"")</f>
        <v>7700018</v>
      </c>
      <c r="C21" s="29" t="str">
        <f>IFERROR(VLOOKUP($E$1&amp;"|"&amp;A21,Table1[],6,FALSE),"")</f>
        <v>น.ส.</v>
      </c>
      <c r="D21" s="30" t="str">
        <f>IFERROR(VLOOKUP($E$1&amp;"|"&amp;A21,Table1[],7,FALSE),"")</f>
        <v>ชื่อ สกุลBBB88</v>
      </c>
      <c r="E21" s="30" t="str">
        <f>IFERROR(VLOOKUP($E$1&amp;"|"&amp;A21,Table1[],8,FALSE),"")</f>
        <v>088-22222218</v>
      </c>
      <c r="F21" s="30" t="str">
        <f>IFERROR(VLOOKUP($E$1&amp;"|"&amp;A21,Table1[],9,FALSE),"")</f>
        <v>เทคโนโลยีการศึกษา</v>
      </c>
      <c r="G21" s="31" t="str">
        <f>IFERROR(VLOOKUP($E$1&amp;"|"&amp;A21,Table1[],10,FALSE),"")</f>
        <v>โรงเรียนที่ 4</v>
      </c>
      <c r="H21" s="24"/>
      <c r="I21" s="9">
        <v>18</v>
      </c>
    </row>
    <row r="22" spans="1:10">
      <c r="A22" s="28">
        <f>IFERROR(VLOOKUP($E$1&amp;"|"&amp;I22,Table1[],4,FALSE),"")</f>
        <v>19</v>
      </c>
      <c r="B22" s="29">
        <f>IFERROR(VLOOKUP($E$1&amp;"|"&amp;A22,Table1[],5,FALSE),"")</f>
        <v>7700019</v>
      </c>
      <c r="C22" s="29" t="str">
        <f>IFERROR(VLOOKUP($E$1&amp;"|"&amp;A22,Table1[],6,FALSE),"")</f>
        <v>นาย</v>
      </c>
      <c r="D22" s="30" t="str">
        <f>IFERROR(VLOOKUP($E$1&amp;"|"&amp;A22,Table1[],7,FALSE),"")</f>
        <v>ชื่อ สกุลBBB89</v>
      </c>
      <c r="E22" s="30" t="str">
        <f>IFERROR(VLOOKUP($E$1&amp;"|"&amp;A22,Table1[],8,FALSE),"")</f>
        <v>088-22222219</v>
      </c>
      <c r="F22" s="30" t="str">
        <f>IFERROR(VLOOKUP($E$1&amp;"|"&amp;A22,Table1[],9,FALSE),"")</f>
        <v>เทคโนโลยีการศึกษา</v>
      </c>
      <c r="G22" s="31" t="str">
        <f>IFERROR(VLOOKUP($E$1&amp;"|"&amp;A22,Table1[],10,FALSE),"")</f>
        <v>โรงเรียนที่ 4</v>
      </c>
      <c r="H22" s="24"/>
      <c r="I22" s="9">
        <v>19</v>
      </c>
    </row>
    <row r="23" spans="1:10">
      <c r="A23" s="28">
        <f>IFERROR(VLOOKUP($E$1&amp;"|"&amp;I23,Table1[],4,FALSE),"")</f>
        <v>20</v>
      </c>
      <c r="B23" s="29">
        <f>IFERROR(VLOOKUP($E$1&amp;"|"&amp;A23,Table1[],5,FALSE),"")</f>
        <v>7700020</v>
      </c>
      <c r="C23" s="29" t="str">
        <f>IFERROR(VLOOKUP($E$1&amp;"|"&amp;A23,Table1[],6,FALSE),"")</f>
        <v>นาย</v>
      </c>
      <c r="D23" s="30" t="str">
        <f>IFERROR(VLOOKUP($E$1&amp;"|"&amp;A23,Table1[],7,FALSE),"")</f>
        <v>ชื่อ สกุลBBB90</v>
      </c>
      <c r="E23" s="30" t="str">
        <f>IFERROR(VLOOKUP($E$1&amp;"|"&amp;A23,Table1[],8,FALSE),"")</f>
        <v>088-22222220</v>
      </c>
      <c r="F23" s="30" t="str">
        <f>IFERROR(VLOOKUP($E$1&amp;"|"&amp;A23,Table1[],9,FALSE),"")</f>
        <v>เทคโนโลยีการศึกษา</v>
      </c>
      <c r="G23" s="31" t="str">
        <f>IFERROR(VLOOKUP($E$1&amp;"|"&amp;A23,Table1[],10,FALSE),"")</f>
        <v>โรงเรียนที่ 4</v>
      </c>
      <c r="H23" s="24"/>
      <c r="I23" s="9">
        <v>20</v>
      </c>
    </row>
    <row r="24" spans="1:10">
      <c r="A24" s="28">
        <f>IFERROR(VLOOKUP($E$1&amp;"|"&amp;I24,Table1[],4,FALSE),"")</f>
        <v>21</v>
      </c>
      <c r="B24" s="29">
        <f>IFERROR(VLOOKUP($E$1&amp;"|"&amp;A24,Table1[],5,FALSE),"")</f>
        <v>7700021</v>
      </c>
      <c r="C24" s="29" t="str">
        <f>IFERROR(VLOOKUP($E$1&amp;"|"&amp;A24,Table1[],6,FALSE),"")</f>
        <v>นาย</v>
      </c>
      <c r="D24" s="30" t="str">
        <f>IFERROR(VLOOKUP($E$1&amp;"|"&amp;A24,Table1[],7,FALSE),"")</f>
        <v>ชื่อ สกุลBBB91</v>
      </c>
      <c r="E24" s="30" t="str">
        <f>IFERROR(VLOOKUP($E$1&amp;"|"&amp;A24,Table1[],8,FALSE),"")</f>
        <v>088-22222221</v>
      </c>
      <c r="F24" s="30" t="str">
        <f>IFERROR(VLOOKUP($E$1&amp;"|"&amp;A24,Table1[],9,FALSE),"")</f>
        <v>การสอนดนตรีไทย</v>
      </c>
      <c r="G24" s="31" t="str">
        <f>IFERROR(VLOOKUP($E$1&amp;"|"&amp;A24,Table1[],10,FALSE),"")</f>
        <v>โรงเรียนที่ 4</v>
      </c>
      <c r="H24" s="24"/>
      <c r="I24" s="9">
        <v>21</v>
      </c>
    </row>
    <row r="25" spans="1:10">
      <c r="A25" s="28">
        <f>IFERROR(VLOOKUP($E$1&amp;"|"&amp;I25,Table1[],4,FALSE),"")</f>
        <v>22</v>
      </c>
      <c r="B25" s="29">
        <f>IFERROR(VLOOKUP($E$1&amp;"|"&amp;A25,Table1[],5,FALSE),"")</f>
        <v>7700022</v>
      </c>
      <c r="C25" s="29" t="str">
        <f>IFERROR(VLOOKUP($E$1&amp;"|"&amp;A25,Table1[],6,FALSE),"")</f>
        <v>น.ส.</v>
      </c>
      <c r="D25" s="30" t="str">
        <f>IFERROR(VLOOKUP($E$1&amp;"|"&amp;A25,Table1[],7,FALSE),"")</f>
        <v>ชื่อ สกุลBBB92</v>
      </c>
      <c r="E25" s="30" t="str">
        <f>IFERROR(VLOOKUP($E$1&amp;"|"&amp;A25,Table1[],8,FALSE),"")</f>
        <v>088-22222222</v>
      </c>
      <c r="F25" s="30" t="str">
        <f>IFERROR(VLOOKUP($E$1&amp;"|"&amp;A25,Table1[],9,FALSE),"")</f>
        <v>เทคโนโลยีการศึกษา</v>
      </c>
      <c r="G25" s="31" t="str">
        <f>IFERROR(VLOOKUP($E$1&amp;"|"&amp;A25,Table1[],10,FALSE),"")</f>
        <v>โรงเรียนที่ 4</v>
      </c>
      <c r="H25" s="24"/>
      <c r="I25" s="9">
        <v>22</v>
      </c>
    </row>
    <row r="26" spans="1:10">
      <c r="A26" s="28">
        <f>IFERROR(VLOOKUP($E$1&amp;"|"&amp;I26,Table1[],4,FALSE),"")</f>
        <v>23</v>
      </c>
      <c r="B26" s="29">
        <f>IFERROR(VLOOKUP($E$1&amp;"|"&amp;A26,Table1[],5,FALSE),"")</f>
        <v>7700023</v>
      </c>
      <c r="C26" s="29" t="str">
        <f>IFERROR(VLOOKUP($E$1&amp;"|"&amp;A26,Table1[],6,FALSE),"")</f>
        <v>นาย</v>
      </c>
      <c r="D26" s="30" t="str">
        <f>IFERROR(VLOOKUP($E$1&amp;"|"&amp;A26,Table1[],7,FALSE),"")</f>
        <v>ชื่อ สกุลBBB93</v>
      </c>
      <c r="E26" s="30" t="str">
        <f>IFERROR(VLOOKUP($E$1&amp;"|"&amp;A26,Table1[],8,FALSE),"")</f>
        <v>088-22222223</v>
      </c>
      <c r="F26" s="30" t="str">
        <f>IFERROR(VLOOKUP($E$1&amp;"|"&amp;A26,Table1[],9,FALSE),"")</f>
        <v>เทคโนโลยีการศึกษา</v>
      </c>
      <c r="G26" s="31" t="str">
        <f>IFERROR(VLOOKUP($E$1&amp;"|"&amp;A26,Table1[],10,FALSE),"")</f>
        <v>โรงเรียนที่ 4</v>
      </c>
      <c r="H26" s="24"/>
      <c r="I26" s="9">
        <v>23</v>
      </c>
    </row>
    <row r="27" spans="1:10">
      <c r="A27" s="28">
        <f>IFERROR(VLOOKUP($E$1&amp;"|"&amp;I27,Table1[],4,FALSE),"")</f>
        <v>24</v>
      </c>
      <c r="B27" s="29">
        <f>IFERROR(VLOOKUP($E$1&amp;"|"&amp;A27,Table1[],5,FALSE),"")</f>
        <v>7700024</v>
      </c>
      <c r="C27" s="29" t="str">
        <f>IFERROR(VLOOKUP($E$1&amp;"|"&amp;A27,Table1[],6,FALSE),"")</f>
        <v>นาย</v>
      </c>
      <c r="D27" s="30" t="str">
        <f>IFERROR(VLOOKUP($E$1&amp;"|"&amp;A27,Table1[],7,FALSE),"")</f>
        <v>ชื่อ สกุลBBB94</v>
      </c>
      <c r="E27" s="30" t="str">
        <f>IFERROR(VLOOKUP($E$1&amp;"|"&amp;A27,Table1[],8,FALSE),"")</f>
        <v>088-22222224</v>
      </c>
      <c r="F27" s="30" t="str">
        <f>IFERROR(VLOOKUP($E$1&amp;"|"&amp;A27,Table1[],9,FALSE),"")</f>
        <v>เทคโนโลยีการศึกษา</v>
      </c>
      <c r="G27" s="31" t="str">
        <f>IFERROR(VLOOKUP($E$1&amp;"|"&amp;A27,Table1[],10,FALSE),"")</f>
        <v>โรงเรียนที่ 4</v>
      </c>
      <c r="H27" s="24"/>
      <c r="I27" s="9">
        <v>24</v>
      </c>
    </row>
    <row r="28" spans="1:10">
      <c r="A28" s="28">
        <f>IFERROR(VLOOKUP($E$1&amp;"|"&amp;I28,Table1[],4,FALSE),"")</f>
        <v>25</v>
      </c>
      <c r="B28" s="29">
        <f>IFERROR(VLOOKUP($E$1&amp;"|"&amp;A28,Table1[],5,FALSE),"")</f>
        <v>7700025</v>
      </c>
      <c r="C28" s="29" t="str">
        <f>IFERROR(VLOOKUP($E$1&amp;"|"&amp;A28,Table1[],6,FALSE),"")</f>
        <v>นาย</v>
      </c>
      <c r="D28" s="30" t="str">
        <f>IFERROR(VLOOKUP($E$1&amp;"|"&amp;A28,Table1[],7,FALSE),"")</f>
        <v>ชื่อ สกุลBBB95</v>
      </c>
      <c r="E28" s="30" t="str">
        <f>IFERROR(VLOOKUP($E$1&amp;"|"&amp;A28,Table1[],8,FALSE),"")</f>
        <v>088-22222225</v>
      </c>
      <c r="F28" s="30" t="str">
        <f>IFERROR(VLOOKUP($E$1&amp;"|"&amp;A28,Table1[],9,FALSE),"")</f>
        <v>การสอนดนตรีไทย</v>
      </c>
      <c r="G28" s="31" t="str">
        <f>IFERROR(VLOOKUP($E$1&amp;"|"&amp;A28,Table1[],10,FALSE),"")</f>
        <v>โรงเรียนที่ 4</v>
      </c>
      <c r="H28" s="24"/>
      <c r="I28" s="9">
        <v>25</v>
      </c>
    </row>
    <row r="29" spans="1:10">
      <c r="A29" s="28">
        <f>IFERROR(VLOOKUP($E$1&amp;"|"&amp;I29,Table1[],4,FALSE),"")</f>
        <v>26</v>
      </c>
      <c r="B29" s="29">
        <f>IFERROR(VLOOKUP($E$1&amp;"|"&amp;A29,Table1[],5,FALSE),"")</f>
        <v>7700026</v>
      </c>
      <c r="C29" s="29" t="str">
        <f>IFERROR(VLOOKUP($E$1&amp;"|"&amp;A29,Table1[],6,FALSE),"")</f>
        <v>น.ส.</v>
      </c>
      <c r="D29" s="30" t="str">
        <f>IFERROR(VLOOKUP($E$1&amp;"|"&amp;A29,Table1[],7,FALSE),"")</f>
        <v>ชื่อ สกุลBBB96</v>
      </c>
      <c r="E29" s="30" t="str">
        <f>IFERROR(VLOOKUP($E$1&amp;"|"&amp;A29,Table1[],8,FALSE),"")</f>
        <v>088-22222226</v>
      </c>
      <c r="F29" s="30" t="str">
        <f>IFERROR(VLOOKUP($E$1&amp;"|"&amp;A29,Table1[],9,FALSE),"")</f>
        <v>เทคโนโลยีการศึกษา</v>
      </c>
      <c r="G29" s="31" t="str">
        <f>IFERROR(VLOOKUP($E$1&amp;"|"&amp;A29,Table1[],10,FALSE),"")</f>
        <v>โรงเรียนที่ 4</v>
      </c>
      <c r="H29" s="24"/>
      <c r="I29" s="9">
        <v>26</v>
      </c>
    </row>
    <row r="30" spans="1:10">
      <c r="A30" s="28">
        <f>IFERROR(VLOOKUP($E$1&amp;"|"&amp;I30,Table1[],4,FALSE),"")</f>
        <v>27</v>
      </c>
      <c r="B30" s="29">
        <f>IFERROR(VLOOKUP($E$1&amp;"|"&amp;A30,Table1[],5,FALSE),"")</f>
        <v>7700027</v>
      </c>
      <c r="C30" s="29" t="str">
        <f>IFERROR(VLOOKUP($E$1&amp;"|"&amp;A30,Table1[],6,FALSE),"")</f>
        <v>นาย</v>
      </c>
      <c r="D30" s="30" t="str">
        <f>IFERROR(VLOOKUP($E$1&amp;"|"&amp;A30,Table1[],7,FALSE),"")</f>
        <v>ชื่อ สกุลBBB97</v>
      </c>
      <c r="E30" s="30" t="str">
        <f>IFERROR(VLOOKUP($E$1&amp;"|"&amp;A30,Table1[],8,FALSE),"")</f>
        <v>088-22222227</v>
      </c>
      <c r="F30" s="30" t="str">
        <f>IFERROR(VLOOKUP($E$1&amp;"|"&amp;A30,Table1[],9,FALSE),"")</f>
        <v>เทคโนโลยีการศึกษา</v>
      </c>
      <c r="G30" s="31" t="str">
        <f>IFERROR(VLOOKUP($E$1&amp;"|"&amp;A30,Table1[],10,FALSE),"")</f>
        <v>โรงเรียนที่ 4</v>
      </c>
      <c r="H30" s="24"/>
      <c r="I30" s="9">
        <v>27</v>
      </c>
    </row>
    <row r="31" spans="1:10">
      <c r="A31" s="28">
        <f>IFERROR(VLOOKUP($E$1&amp;"|"&amp;I31,Table1[],4,FALSE),"")</f>
        <v>28</v>
      </c>
      <c r="B31" s="29">
        <f>IFERROR(VLOOKUP($E$1&amp;"|"&amp;A31,Table1[],5,FALSE),"")</f>
        <v>7700028</v>
      </c>
      <c r="C31" s="29" t="str">
        <f>IFERROR(VLOOKUP($E$1&amp;"|"&amp;A31,Table1[],6,FALSE),"")</f>
        <v>นาย</v>
      </c>
      <c r="D31" s="30" t="str">
        <f>IFERROR(VLOOKUP($E$1&amp;"|"&amp;A31,Table1[],7,FALSE),"")</f>
        <v>ชื่อ สกุลBBB98</v>
      </c>
      <c r="E31" s="30" t="str">
        <f>IFERROR(VLOOKUP($E$1&amp;"|"&amp;A31,Table1[],8,FALSE),"")</f>
        <v>088-22222228</v>
      </c>
      <c r="F31" s="30" t="str">
        <f>IFERROR(VLOOKUP($E$1&amp;"|"&amp;A31,Table1[],9,FALSE),"")</f>
        <v>เทคโนโลยีการศึกษา</v>
      </c>
      <c r="G31" s="31" t="str">
        <f>IFERROR(VLOOKUP($E$1&amp;"|"&amp;A31,Table1[],10,FALSE),"")</f>
        <v>โรงเรียนที่ 4</v>
      </c>
      <c r="H31" s="24"/>
      <c r="I31" s="9">
        <v>28</v>
      </c>
    </row>
    <row r="32" spans="1:10">
      <c r="A32" s="28">
        <f>IFERROR(VLOOKUP($E$1&amp;"|"&amp;I32,Table1[],4,FALSE),"")</f>
        <v>29</v>
      </c>
      <c r="B32" s="29">
        <f>IFERROR(VLOOKUP($E$1&amp;"|"&amp;A32,Table1[],5,FALSE),"")</f>
        <v>7700029</v>
      </c>
      <c r="C32" s="29" t="str">
        <f>IFERROR(VLOOKUP($E$1&amp;"|"&amp;A32,Table1[],6,FALSE),"")</f>
        <v>นาย</v>
      </c>
      <c r="D32" s="30" t="str">
        <f>IFERROR(VLOOKUP($E$1&amp;"|"&amp;A32,Table1[],7,FALSE),"")</f>
        <v>ชื่อ สกุลBBB99</v>
      </c>
      <c r="E32" s="30" t="str">
        <f>IFERROR(VLOOKUP($E$1&amp;"|"&amp;A32,Table1[],8,FALSE),"")</f>
        <v>088-22222229</v>
      </c>
      <c r="F32" s="30" t="str">
        <f>IFERROR(VLOOKUP($E$1&amp;"|"&amp;A32,Table1[],9,FALSE),"")</f>
        <v>การสอนดนตรีไทย</v>
      </c>
      <c r="G32" s="31" t="str">
        <f>IFERROR(VLOOKUP($E$1&amp;"|"&amp;A32,Table1[],10,FALSE),"")</f>
        <v>โรงเรียนที่ 4</v>
      </c>
      <c r="H32" s="24"/>
      <c r="I32" s="9">
        <v>29</v>
      </c>
    </row>
    <row r="33" spans="1:9">
      <c r="A33" s="28">
        <f>IFERROR(VLOOKUP($E$1&amp;"|"&amp;I33,Table1[],4,FALSE),"")</f>
        <v>30</v>
      </c>
      <c r="B33" s="29">
        <f>IFERROR(VLOOKUP($E$1&amp;"|"&amp;A33,Table1[],5,FALSE),"")</f>
        <v>7700030</v>
      </c>
      <c r="C33" s="29" t="str">
        <f>IFERROR(VLOOKUP($E$1&amp;"|"&amp;A33,Table1[],6,FALSE),"")</f>
        <v>น.ส.</v>
      </c>
      <c r="D33" s="30" t="str">
        <f>IFERROR(VLOOKUP($E$1&amp;"|"&amp;A33,Table1[],7,FALSE),"")</f>
        <v>ชื่อ สกุลBBB100</v>
      </c>
      <c r="E33" s="30" t="str">
        <f>IFERROR(VLOOKUP($E$1&amp;"|"&amp;A33,Table1[],8,FALSE),"")</f>
        <v>088-22222230</v>
      </c>
      <c r="F33" s="30" t="str">
        <f>IFERROR(VLOOKUP($E$1&amp;"|"&amp;A33,Table1[],9,FALSE),"")</f>
        <v>เทคโนโลยีการศึกษา</v>
      </c>
      <c r="G33" s="31" t="str">
        <f>IFERROR(VLOOKUP($E$1&amp;"|"&amp;A33,Table1[],10,FALSE),"")</f>
        <v>โรงเรียนที่ 4</v>
      </c>
      <c r="H33" s="24"/>
      <c r="I33" s="9">
        <v>30</v>
      </c>
    </row>
    <row r="34" spans="1:9">
      <c r="A34" s="28">
        <f>IFERROR(VLOOKUP($E$1&amp;"|"&amp;I34,Table1[],4,FALSE),"")</f>
        <v>31</v>
      </c>
      <c r="B34" s="29">
        <f>IFERROR(VLOOKUP($E$1&amp;"|"&amp;A34,Table1[],5,FALSE),"")</f>
        <v>7700031</v>
      </c>
      <c r="C34" s="29" t="str">
        <f>IFERROR(VLOOKUP($E$1&amp;"|"&amp;A34,Table1[],6,FALSE),"")</f>
        <v>นาย</v>
      </c>
      <c r="D34" s="30" t="str">
        <f>IFERROR(VLOOKUP($E$1&amp;"|"&amp;A34,Table1[],7,FALSE),"")</f>
        <v>ชื่อ สกุลBBB101</v>
      </c>
      <c r="E34" s="30" t="str">
        <f>IFERROR(VLOOKUP($E$1&amp;"|"&amp;A34,Table1[],8,FALSE),"")</f>
        <v>088-22222231</v>
      </c>
      <c r="F34" s="30" t="str">
        <f>IFERROR(VLOOKUP($E$1&amp;"|"&amp;A34,Table1[],9,FALSE),"")</f>
        <v>เทคโนโลยีการศึกษา</v>
      </c>
      <c r="G34" s="31" t="str">
        <f>IFERROR(VLOOKUP($E$1&amp;"|"&amp;A34,Table1[],10,FALSE),"")</f>
        <v>โรงเรียนที่ 4</v>
      </c>
      <c r="H34" s="24"/>
      <c r="I34" s="9">
        <v>31</v>
      </c>
    </row>
    <row r="35" spans="1:9">
      <c r="A35" s="28">
        <f>IFERROR(VLOOKUP($E$1&amp;"|"&amp;I35,Table1[],4,FALSE),"")</f>
        <v>32</v>
      </c>
      <c r="B35" s="29">
        <f>IFERROR(VLOOKUP($E$1&amp;"|"&amp;A35,Table1[],5,FALSE),"")</f>
        <v>7700032</v>
      </c>
      <c r="C35" s="29" t="str">
        <f>IFERROR(VLOOKUP($E$1&amp;"|"&amp;A35,Table1[],6,FALSE),"")</f>
        <v>นาย</v>
      </c>
      <c r="D35" s="30" t="str">
        <f>IFERROR(VLOOKUP($E$1&amp;"|"&amp;A35,Table1[],7,FALSE),"")</f>
        <v>ชื่อ สกุลBBB102</v>
      </c>
      <c r="E35" s="30" t="str">
        <f>IFERROR(VLOOKUP($E$1&amp;"|"&amp;A35,Table1[],8,FALSE),"")</f>
        <v>088-22222232</v>
      </c>
      <c r="F35" s="30" t="str">
        <f>IFERROR(VLOOKUP($E$1&amp;"|"&amp;A35,Table1[],9,FALSE),"")</f>
        <v>เทคโนโลยีการศึกษา</v>
      </c>
      <c r="G35" s="31" t="str">
        <f>IFERROR(VLOOKUP($E$1&amp;"|"&amp;A35,Table1[],10,FALSE),"")</f>
        <v>โรงเรียนที่ 4</v>
      </c>
      <c r="H35" s="24"/>
      <c r="I35" s="9">
        <v>32</v>
      </c>
    </row>
    <row r="36" spans="1:9">
      <c r="A36" s="28">
        <f>IFERROR(VLOOKUP($E$1&amp;"|"&amp;I36,Table1[],4,FALSE),"")</f>
        <v>33</v>
      </c>
      <c r="B36" s="29">
        <f>IFERROR(VLOOKUP($E$1&amp;"|"&amp;A36,Table1[],5,FALSE),"")</f>
        <v>7700033</v>
      </c>
      <c r="C36" s="29" t="str">
        <f>IFERROR(VLOOKUP($E$1&amp;"|"&amp;A36,Table1[],6,FALSE),"")</f>
        <v>นาย</v>
      </c>
      <c r="D36" s="30" t="str">
        <f>IFERROR(VLOOKUP($E$1&amp;"|"&amp;A36,Table1[],7,FALSE),"")</f>
        <v>ชื่อ สกุลBBB103</v>
      </c>
      <c r="E36" s="30" t="str">
        <f>IFERROR(VLOOKUP($E$1&amp;"|"&amp;A36,Table1[],8,FALSE),"")</f>
        <v>088-22222233</v>
      </c>
      <c r="F36" s="30" t="str">
        <f>IFERROR(VLOOKUP($E$1&amp;"|"&amp;A36,Table1[],9,FALSE),"")</f>
        <v>การสอนดนตรีไทย</v>
      </c>
      <c r="G36" s="31" t="str">
        <f>IFERROR(VLOOKUP($E$1&amp;"|"&amp;A36,Table1[],10,FALSE),"")</f>
        <v>โรงเรียนที่ 4</v>
      </c>
      <c r="H36" s="24"/>
      <c r="I36" s="9">
        <v>33</v>
      </c>
    </row>
    <row r="37" spans="1:9">
      <c r="A37" s="28">
        <f>IFERROR(VLOOKUP($E$1&amp;"|"&amp;I37,Table1[],4,FALSE),"")</f>
        <v>34</v>
      </c>
      <c r="B37" s="29">
        <f>IFERROR(VLOOKUP($E$1&amp;"|"&amp;A37,Table1[],5,FALSE),"")</f>
        <v>7700034</v>
      </c>
      <c r="C37" s="29" t="str">
        <f>IFERROR(VLOOKUP($E$1&amp;"|"&amp;A37,Table1[],6,FALSE),"")</f>
        <v>น.ส.</v>
      </c>
      <c r="D37" s="30" t="str">
        <f>IFERROR(VLOOKUP($E$1&amp;"|"&amp;A37,Table1[],7,FALSE),"")</f>
        <v>ชื่อ สกุลBBB104</v>
      </c>
      <c r="E37" s="30" t="str">
        <f>IFERROR(VLOOKUP($E$1&amp;"|"&amp;A37,Table1[],8,FALSE),"")</f>
        <v>088-22222234</v>
      </c>
      <c r="F37" s="30" t="str">
        <f>IFERROR(VLOOKUP($E$1&amp;"|"&amp;A37,Table1[],9,FALSE),"")</f>
        <v>เทคโนโลยีการศึกษา</v>
      </c>
      <c r="G37" s="31" t="str">
        <f>IFERROR(VLOOKUP($E$1&amp;"|"&amp;A37,Table1[],10,FALSE),"")</f>
        <v>โรงเรียนที่ 4</v>
      </c>
      <c r="H37" s="24"/>
      <c r="I37" s="9">
        <v>34</v>
      </c>
    </row>
    <row r="38" spans="1:9">
      <c r="A38" s="28">
        <f>IFERROR(VLOOKUP($E$1&amp;"|"&amp;I38,Table1[],4,FALSE),"")</f>
        <v>35</v>
      </c>
      <c r="B38" s="29">
        <f>IFERROR(VLOOKUP($E$1&amp;"|"&amp;A38,Table1[],5,FALSE),"")</f>
        <v>7700035</v>
      </c>
      <c r="C38" s="29" t="str">
        <f>IFERROR(VLOOKUP($E$1&amp;"|"&amp;A38,Table1[],6,FALSE),"")</f>
        <v>นาย</v>
      </c>
      <c r="D38" s="30" t="str">
        <f>IFERROR(VLOOKUP($E$1&amp;"|"&amp;A38,Table1[],7,FALSE),"")</f>
        <v>ชื่อ สกุลBBB105</v>
      </c>
      <c r="E38" s="30" t="str">
        <f>IFERROR(VLOOKUP($E$1&amp;"|"&amp;A38,Table1[],8,FALSE),"")</f>
        <v>088-22222235</v>
      </c>
      <c r="F38" s="30" t="str">
        <f>IFERROR(VLOOKUP($E$1&amp;"|"&amp;A38,Table1[],9,FALSE),"")</f>
        <v>เทคโนโลยีการศึกษา</v>
      </c>
      <c r="G38" s="31" t="str">
        <f>IFERROR(VLOOKUP($E$1&amp;"|"&amp;A38,Table1[],10,FALSE),"")</f>
        <v>โรงเรียนที่ 4</v>
      </c>
      <c r="H38" s="24"/>
      <c r="I38" s="9">
        <v>35</v>
      </c>
    </row>
    <row r="39" spans="1:9">
      <c r="A39" s="28">
        <f>IFERROR(VLOOKUP($E$1&amp;"|"&amp;I39,Table1[],4,FALSE),"")</f>
        <v>36</v>
      </c>
      <c r="B39" s="29">
        <f>IFERROR(VLOOKUP($E$1&amp;"|"&amp;A39,Table1[],5,FALSE),"")</f>
        <v>7700036</v>
      </c>
      <c r="C39" s="29" t="str">
        <f>IFERROR(VLOOKUP($E$1&amp;"|"&amp;A39,Table1[],6,FALSE),"")</f>
        <v>นาย</v>
      </c>
      <c r="D39" s="30" t="str">
        <f>IFERROR(VLOOKUP($E$1&amp;"|"&amp;A39,Table1[],7,FALSE),"")</f>
        <v>ชื่อ สกุลBBB106</v>
      </c>
      <c r="E39" s="30" t="str">
        <f>IFERROR(VLOOKUP($E$1&amp;"|"&amp;A39,Table1[],8,FALSE),"")</f>
        <v>088-22222236</v>
      </c>
      <c r="F39" s="30" t="str">
        <f>IFERROR(VLOOKUP($E$1&amp;"|"&amp;A39,Table1[],9,FALSE),"")</f>
        <v>เทคโนโลยีการศึกษา</v>
      </c>
      <c r="G39" s="31" t="str">
        <f>IFERROR(VLOOKUP($E$1&amp;"|"&amp;A39,Table1[],10,FALSE),"")</f>
        <v>โรงเรียนที่ 4</v>
      </c>
      <c r="H39" s="24"/>
      <c r="I39" s="9">
        <v>36</v>
      </c>
    </row>
    <row r="40" spans="1:9">
      <c r="A40" s="28">
        <f>IFERROR(VLOOKUP($E$1&amp;"|"&amp;I40,Table1[],4,FALSE),"")</f>
        <v>37</v>
      </c>
      <c r="B40" s="29">
        <f>IFERROR(VLOOKUP($E$1&amp;"|"&amp;A40,Table1[],5,FALSE),"")</f>
        <v>7700037</v>
      </c>
      <c r="C40" s="29" t="str">
        <f>IFERROR(VLOOKUP($E$1&amp;"|"&amp;A40,Table1[],6,FALSE),"")</f>
        <v>นาย</v>
      </c>
      <c r="D40" s="30" t="str">
        <f>IFERROR(VLOOKUP($E$1&amp;"|"&amp;A40,Table1[],7,FALSE),"")</f>
        <v>ชื่อ สกุลBBB107</v>
      </c>
      <c r="E40" s="30" t="str">
        <f>IFERROR(VLOOKUP($E$1&amp;"|"&amp;A40,Table1[],8,FALSE),"")</f>
        <v>088-22222237</v>
      </c>
      <c r="F40" s="30" t="str">
        <f>IFERROR(VLOOKUP($E$1&amp;"|"&amp;A40,Table1[],9,FALSE),"")</f>
        <v>การสอนดนตรีไทย</v>
      </c>
      <c r="G40" s="31" t="str">
        <f>IFERROR(VLOOKUP($E$1&amp;"|"&amp;A40,Table1[],10,FALSE),"")</f>
        <v>โรงเรียนที่ 4</v>
      </c>
      <c r="H40" s="24"/>
      <c r="I40" s="9">
        <v>37</v>
      </c>
    </row>
    <row r="41" spans="1:9">
      <c r="A41" s="28">
        <f>IFERROR(VLOOKUP($E$1&amp;"|"&amp;I41,Table1[],4,FALSE),"")</f>
        <v>38</v>
      </c>
      <c r="B41" s="29">
        <f>IFERROR(VLOOKUP($E$1&amp;"|"&amp;A41,Table1[],5,FALSE),"")</f>
        <v>7700038</v>
      </c>
      <c r="C41" s="29" t="str">
        <f>IFERROR(VLOOKUP($E$1&amp;"|"&amp;A41,Table1[],6,FALSE),"")</f>
        <v>น.ส.</v>
      </c>
      <c r="D41" s="30" t="str">
        <f>IFERROR(VLOOKUP($E$1&amp;"|"&amp;A41,Table1[],7,FALSE),"")</f>
        <v>ชื่อ สกุลBBB108</v>
      </c>
      <c r="E41" s="30" t="str">
        <f>IFERROR(VLOOKUP($E$1&amp;"|"&amp;A41,Table1[],8,FALSE),"")</f>
        <v>088-22222238</v>
      </c>
      <c r="F41" s="30" t="str">
        <f>IFERROR(VLOOKUP($E$1&amp;"|"&amp;A41,Table1[],9,FALSE),"")</f>
        <v>เทคโนโลยีการศึกษา</v>
      </c>
      <c r="G41" s="31" t="str">
        <f>IFERROR(VLOOKUP($E$1&amp;"|"&amp;A41,Table1[],10,FALSE),"")</f>
        <v>โรงเรียนที่ 4</v>
      </c>
      <c r="H41" s="24"/>
      <c r="I41" s="9">
        <v>38</v>
      </c>
    </row>
    <row r="42" spans="1:9">
      <c r="A42" s="28">
        <f>IFERROR(VLOOKUP($E$1&amp;"|"&amp;I42,Table1[],4,FALSE),"")</f>
        <v>39</v>
      </c>
      <c r="B42" s="29">
        <f>IFERROR(VLOOKUP($E$1&amp;"|"&amp;A42,Table1[],5,FALSE),"")</f>
        <v>7700039</v>
      </c>
      <c r="C42" s="29" t="str">
        <f>IFERROR(VLOOKUP($E$1&amp;"|"&amp;A42,Table1[],6,FALSE),"")</f>
        <v>นาย</v>
      </c>
      <c r="D42" s="30" t="str">
        <f>IFERROR(VLOOKUP($E$1&amp;"|"&amp;A42,Table1[],7,FALSE),"")</f>
        <v>ชื่อ สกุลBBB109</v>
      </c>
      <c r="E42" s="30" t="str">
        <f>IFERROR(VLOOKUP($E$1&amp;"|"&amp;A42,Table1[],8,FALSE),"")</f>
        <v>088-22222239</v>
      </c>
      <c r="F42" s="30" t="str">
        <f>IFERROR(VLOOKUP($E$1&amp;"|"&amp;A42,Table1[],9,FALSE),"")</f>
        <v>เทคโนโลยีการศึกษา</v>
      </c>
      <c r="G42" s="31" t="str">
        <f>IFERROR(VLOOKUP($E$1&amp;"|"&amp;A42,Table1[],10,FALSE),"")</f>
        <v>โรงเรียนที่ 4</v>
      </c>
      <c r="H42" s="24"/>
      <c r="I42" s="9">
        <v>39</v>
      </c>
    </row>
    <row r="43" spans="1:9">
      <c r="A43" s="28">
        <f>IFERROR(VLOOKUP($E$1&amp;"|"&amp;I43,Table1[],4,FALSE),"")</f>
        <v>40</v>
      </c>
      <c r="B43" s="29">
        <f>IFERROR(VLOOKUP($E$1&amp;"|"&amp;A43,Table1[],5,FALSE),"")</f>
        <v>7700040</v>
      </c>
      <c r="C43" s="29" t="str">
        <f>IFERROR(VLOOKUP($E$1&amp;"|"&amp;A43,Table1[],6,FALSE),"")</f>
        <v>นาย</v>
      </c>
      <c r="D43" s="30" t="str">
        <f>IFERROR(VLOOKUP($E$1&amp;"|"&amp;A43,Table1[],7,FALSE),"")</f>
        <v>ชื่อ สกุลBBB110</v>
      </c>
      <c r="E43" s="30" t="str">
        <f>IFERROR(VLOOKUP($E$1&amp;"|"&amp;A43,Table1[],8,FALSE),"")</f>
        <v>088-22222240</v>
      </c>
      <c r="F43" s="30" t="str">
        <f>IFERROR(VLOOKUP($E$1&amp;"|"&amp;A43,Table1[],9,FALSE),"")</f>
        <v>เทคโนโลยีการศึกษา</v>
      </c>
      <c r="G43" s="31" t="str">
        <f>IFERROR(VLOOKUP($E$1&amp;"|"&amp;A43,Table1[],10,FALSE),"")</f>
        <v>โรงเรียนที่ 4</v>
      </c>
      <c r="H43" s="24"/>
      <c r="I43" s="9">
        <v>40</v>
      </c>
    </row>
    <row r="44" spans="1:9">
      <c r="A44" s="28">
        <f>IFERROR(VLOOKUP($E$1&amp;"|"&amp;I44,Table1[],4,FALSE),"")</f>
        <v>41</v>
      </c>
      <c r="B44" s="29">
        <f>IFERROR(VLOOKUP($E$1&amp;"|"&amp;A44,Table1[],5,FALSE),"")</f>
        <v>7700041</v>
      </c>
      <c r="C44" s="29" t="str">
        <f>IFERROR(VLOOKUP($E$1&amp;"|"&amp;A44,Table1[],6,FALSE),"")</f>
        <v>นาย</v>
      </c>
      <c r="D44" s="30" t="str">
        <f>IFERROR(VLOOKUP($E$1&amp;"|"&amp;A44,Table1[],7,FALSE),"")</f>
        <v>ชื่อ สกุลBBB111</v>
      </c>
      <c r="E44" s="30" t="str">
        <f>IFERROR(VLOOKUP($E$1&amp;"|"&amp;A44,Table1[],8,FALSE),"")</f>
        <v>088-22222241</v>
      </c>
      <c r="F44" s="30" t="str">
        <f>IFERROR(VLOOKUP($E$1&amp;"|"&amp;A44,Table1[],9,FALSE),"")</f>
        <v>การสอนดนตรีไทย</v>
      </c>
      <c r="G44" s="31" t="str">
        <f>IFERROR(VLOOKUP($E$1&amp;"|"&amp;A44,Table1[],10,FALSE),"")</f>
        <v>โรงเรียนที่ 4</v>
      </c>
      <c r="H44" s="24"/>
      <c r="I44" s="9">
        <v>41</v>
      </c>
    </row>
    <row r="45" spans="1:9">
      <c r="A45" s="28">
        <f>IFERROR(VLOOKUP($E$1&amp;"|"&amp;I45,Table1[],4,FALSE),"")</f>
        <v>42</v>
      </c>
      <c r="B45" s="29">
        <f>IFERROR(VLOOKUP($E$1&amp;"|"&amp;A45,Table1[],5,FALSE),"")</f>
        <v>7700042</v>
      </c>
      <c r="C45" s="29" t="str">
        <f>IFERROR(VLOOKUP($E$1&amp;"|"&amp;A45,Table1[],6,FALSE),"")</f>
        <v>น.ส.</v>
      </c>
      <c r="D45" s="30" t="str">
        <f>IFERROR(VLOOKUP($E$1&amp;"|"&amp;A45,Table1[],7,FALSE),"")</f>
        <v>ชื่อ สกุลBBB112</v>
      </c>
      <c r="E45" s="30" t="str">
        <f>IFERROR(VLOOKUP($E$1&amp;"|"&amp;A45,Table1[],8,FALSE),"")</f>
        <v>088-22222242</v>
      </c>
      <c r="F45" s="30" t="str">
        <f>IFERROR(VLOOKUP($E$1&amp;"|"&amp;A45,Table1[],9,FALSE),"")</f>
        <v>เทคโนโลยีการศึกษา</v>
      </c>
      <c r="G45" s="31" t="str">
        <f>IFERROR(VLOOKUP($E$1&amp;"|"&amp;A45,Table1[],10,FALSE),"")</f>
        <v>โรงเรียนที่ 4</v>
      </c>
      <c r="H45" s="24"/>
      <c r="I45" s="9">
        <v>42</v>
      </c>
    </row>
    <row r="46" spans="1:9">
      <c r="A46" s="28">
        <f>IFERROR(VLOOKUP($E$1&amp;"|"&amp;I46,Table1[],4,FALSE),"")</f>
        <v>43</v>
      </c>
      <c r="B46" s="29">
        <f>IFERROR(VLOOKUP($E$1&amp;"|"&amp;A46,Table1[],5,FALSE),"")</f>
        <v>7700043</v>
      </c>
      <c r="C46" s="29" t="str">
        <f>IFERROR(VLOOKUP($E$1&amp;"|"&amp;A46,Table1[],6,FALSE),"")</f>
        <v>นาย</v>
      </c>
      <c r="D46" s="30" t="str">
        <f>IFERROR(VLOOKUP($E$1&amp;"|"&amp;A46,Table1[],7,FALSE),"")</f>
        <v>ชื่อ สกุลBBB113</v>
      </c>
      <c r="E46" s="30" t="str">
        <f>IFERROR(VLOOKUP($E$1&amp;"|"&amp;A46,Table1[],8,FALSE),"")</f>
        <v>088-22222243</v>
      </c>
      <c r="F46" s="30" t="str">
        <f>IFERROR(VLOOKUP($E$1&amp;"|"&amp;A46,Table1[],9,FALSE),"")</f>
        <v>เทคโนโลยีการศึกษา</v>
      </c>
      <c r="G46" s="31" t="str">
        <f>IFERROR(VLOOKUP($E$1&amp;"|"&amp;A46,Table1[],10,FALSE),"")</f>
        <v>โรงเรียนที่ 4</v>
      </c>
      <c r="H46" s="24"/>
      <c r="I46" s="9">
        <v>43</v>
      </c>
    </row>
    <row r="47" spans="1:9">
      <c r="A47" s="28">
        <f>IFERROR(VLOOKUP($E$1&amp;"|"&amp;I47,Table1[],4,FALSE),"")</f>
        <v>44</v>
      </c>
      <c r="B47" s="29">
        <f>IFERROR(VLOOKUP($E$1&amp;"|"&amp;A47,Table1[],5,FALSE),"")</f>
        <v>7700044</v>
      </c>
      <c r="C47" s="29" t="str">
        <f>IFERROR(VLOOKUP($E$1&amp;"|"&amp;A47,Table1[],6,FALSE),"")</f>
        <v>นาย</v>
      </c>
      <c r="D47" s="30" t="str">
        <f>IFERROR(VLOOKUP($E$1&amp;"|"&amp;A47,Table1[],7,FALSE),"")</f>
        <v>ชื่อ สกุลBBB114</v>
      </c>
      <c r="E47" s="30" t="str">
        <f>IFERROR(VLOOKUP($E$1&amp;"|"&amp;A47,Table1[],8,FALSE),"")</f>
        <v>088-22222244</v>
      </c>
      <c r="F47" s="30" t="str">
        <f>IFERROR(VLOOKUP($E$1&amp;"|"&amp;A47,Table1[],9,FALSE),"")</f>
        <v>เทคโนโลยีการศึกษา</v>
      </c>
      <c r="G47" s="31" t="str">
        <f>IFERROR(VLOOKUP($E$1&amp;"|"&amp;A47,Table1[],10,FALSE),"")</f>
        <v>โรงเรียนที่ 4</v>
      </c>
      <c r="H47" s="24"/>
      <c r="I47" s="9">
        <v>44</v>
      </c>
    </row>
    <row r="48" spans="1:9">
      <c r="A48" s="28">
        <f>IFERROR(VLOOKUP($E$1&amp;"|"&amp;I48,Table1[],4,FALSE),"")</f>
        <v>45</v>
      </c>
      <c r="B48" s="29">
        <f>IFERROR(VLOOKUP($E$1&amp;"|"&amp;A48,Table1[],5,FALSE),"")</f>
        <v>7700045</v>
      </c>
      <c r="C48" s="29" t="str">
        <f>IFERROR(VLOOKUP($E$1&amp;"|"&amp;A48,Table1[],6,FALSE),"")</f>
        <v>นาย</v>
      </c>
      <c r="D48" s="30" t="str">
        <f>IFERROR(VLOOKUP($E$1&amp;"|"&amp;A48,Table1[],7,FALSE),"")</f>
        <v>ชื่อ สกุลBBB115</v>
      </c>
      <c r="E48" s="30" t="str">
        <f>IFERROR(VLOOKUP($E$1&amp;"|"&amp;A48,Table1[],8,FALSE),"")</f>
        <v>088-22222245</v>
      </c>
      <c r="F48" s="30" t="str">
        <f>IFERROR(VLOOKUP($E$1&amp;"|"&amp;A48,Table1[],9,FALSE),"")</f>
        <v>การสอนดนตรีไทย</v>
      </c>
      <c r="G48" s="31" t="str">
        <f>IFERROR(VLOOKUP($E$1&amp;"|"&amp;A48,Table1[],10,FALSE),"")</f>
        <v>โรงเรียนที่ 4</v>
      </c>
      <c r="H48" s="24"/>
      <c r="I48" s="9">
        <v>45</v>
      </c>
    </row>
    <row r="49" spans="1:9">
      <c r="A49" s="28">
        <f>IFERROR(VLOOKUP($E$1&amp;"|"&amp;I49,Table1[],4,FALSE),"")</f>
        <v>46</v>
      </c>
      <c r="B49" s="29">
        <f>IFERROR(VLOOKUP($E$1&amp;"|"&amp;A49,Table1[],5,FALSE),"")</f>
        <v>7700046</v>
      </c>
      <c r="C49" s="29" t="str">
        <f>IFERROR(VLOOKUP($E$1&amp;"|"&amp;A49,Table1[],6,FALSE),"")</f>
        <v>น.ส.</v>
      </c>
      <c r="D49" s="30" t="str">
        <f>IFERROR(VLOOKUP($E$1&amp;"|"&amp;A49,Table1[],7,FALSE),"")</f>
        <v>ชื่อ สกุลBBB116</v>
      </c>
      <c r="E49" s="30" t="str">
        <f>IFERROR(VLOOKUP($E$1&amp;"|"&amp;A49,Table1[],8,FALSE),"")</f>
        <v>088-22222246</v>
      </c>
      <c r="F49" s="30" t="str">
        <f>IFERROR(VLOOKUP($E$1&amp;"|"&amp;A49,Table1[],9,FALSE),"")</f>
        <v>เทคโนโลยีการศึกษา</v>
      </c>
      <c r="G49" s="31" t="str">
        <f>IFERROR(VLOOKUP($E$1&amp;"|"&amp;A49,Table1[],10,FALSE),"")</f>
        <v>โรงเรียนที่ 4</v>
      </c>
      <c r="H49" s="24"/>
      <c r="I49" s="9">
        <v>46</v>
      </c>
    </row>
    <row r="50" spans="1:9">
      <c r="A50" s="28">
        <f>IFERROR(VLOOKUP($E$1&amp;"|"&amp;I50,Table1[],4,FALSE),"")</f>
        <v>47</v>
      </c>
      <c r="B50" s="29">
        <f>IFERROR(VLOOKUP($E$1&amp;"|"&amp;A50,Table1[],5,FALSE),"")</f>
        <v>7700047</v>
      </c>
      <c r="C50" s="29" t="str">
        <f>IFERROR(VLOOKUP($E$1&amp;"|"&amp;A50,Table1[],6,FALSE),"")</f>
        <v>นาย</v>
      </c>
      <c r="D50" s="30" t="str">
        <f>IFERROR(VLOOKUP($E$1&amp;"|"&amp;A50,Table1[],7,FALSE),"")</f>
        <v>ชื่อ สกุลBBB117</v>
      </c>
      <c r="E50" s="30" t="str">
        <f>IFERROR(VLOOKUP($E$1&amp;"|"&amp;A50,Table1[],8,FALSE),"")</f>
        <v>088-22222247</v>
      </c>
      <c r="F50" s="30" t="str">
        <f>IFERROR(VLOOKUP($E$1&amp;"|"&amp;A50,Table1[],9,FALSE),"")</f>
        <v>เทคโนโลยีการศึกษา</v>
      </c>
      <c r="G50" s="31" t="str">
        <f>IFERROR(VLOOKUP($E$1&amp;"|"&amp;A50,Table1[],10,FALSE),"")</f>
        <v>โรงเรียนที่ 4</v>
      </c>
      <c r="H50" s="24"/>
      <c r="I50" s="9">
        <v>47</v>
      </c>
    </row>
    <row r="51" spans="1:9">
      <c r="A51" s="28">
        <f>IFERROR(VLOOKUP($E$1&amp;"|"&amp;I51,Table1[],4,FALSE),"")</f>
        <v>48</v>
      </c>
      <c r="B51" s="29">
        <f>IFERROR(VLOOKUP($E$1&amp;"|"&amp;A51,Table1[],5,FALSE),"")</f>
        <v>7700048</v>
      </c>
      <c r="C51" s="29" t="str">
        <f>IFERROR(VLOOKUP($E$1&amp;"|"&amp;A51,Table1[],6,FALSE),"")</f>
        <v>นาย</v>
      </c>
      <c r="D51" s="30" t="str">
        <f>IFERROR(VLOOKUP($E$1&amp;"|"&amp;A51,Table1[],7,FALSE),"")</f>
        <v>ชื่อ สกุลBBB118</v>
      </c>
      <c r="E51" s="30" t="str">
        <f>IFERROR(VLOOKUP($E$1&amp;"|"&amp;A51,Table1[],8,FALSE),"")</f>
        <v>088-22222248</v>
      </c>
      <c r="F51" s="30" t="str">
        <f>IFERROR(VLOOKUP($E$1&amp;"|"&amp;A51,Table1[],9,FALSE),"")</f>
        <v>เทคโนโลยีการศึกษา</v>
      </c>
      <c r="G51" s="31" t="str">
        <f>IFERROR(VLOOKUP($E$1&amp;"|"&amp;A51,Table1[],10,FALSE),"")</f>
        <v>โรงเรียนที่ 4</v>
      </c>
      <c r="H51" s="24"/>
      <c r="I51" s="9">
        <v>48</v>
      </c>
    </row>
    <row r="52" spans="1:9">
      <c r="A52" s="28">
        <f>IFERROR(VLOOKUP($E$1&amp;"|"&amp;I52,Table1[],4,FALSE),"")</f>
        <v>49</v>
      </c>
      <c r="B52" s="29">
        <f>IFERROR(VLOOKUP($E$1&amp;"|"&amp;A52,Table1[],5,FALSE),"")</f>
        <v>7700049</v>
      </c>
      <c r="C52" s="29" t="str">
        <f>IFERROR(VLOOKUP($E$1&amp;"|"&amp;A52,Table1[],6,FALSE),"")</f>
        <v>นาย</v>
      </c>
      <c r="D52" s="30" t="str">
        <f>IFERROR(VLOOKUP($E$1&amp;"|"&amp;A52,Table1[],7,FALSE),"")</f>
        <v>ชื่อ สกุลBBB119</v>
      </c>
      <c r="E52" s="30" t="str">
        <f>IFERROR(VLOOKUP($E$1&amp;"|"&amp;A52,Table1[],8,FALSE),"")</f>
        <v>088-22222249</v>
      </c>
      <c r="F52" s="30" t="str">
        <f>IFERROR(VLOOKUP($E$1&amp;"|"&amp;A52,Table1[],9,FALSE),"")</f>
        <v>การสอนดนตรีไทย</v>
      </c>
      <c r="G52" s="31" t="str">
        <f>IFERROR(VLOOKUP($E$1&amp;"|"&amp;A52,Table1[],10,FALSE),"")</f>
        <v>โรงเรียนที่ 4</v>
      </c>
      <c r="H52" s="24"/>
      <c r="I52" s="9">
        <v>49</v>
      </c>
    </row>
    <row r="53" spans="1:9">
      <c r="A53" s="28" t="str">
        <f>IFERROR(VLOOKUP($E$1&amp;"|"&amp;I53,Table1[],4,FALSE),"")</f>
        <v/>
      </c>
      <c r="B53" s="29" t="str">
        <f>IFERROR(VLOOKUP($E$1&amp;"|"&amp;A53,Table1[],5,FALSE),"")</f>
        <v/>
      </c>
      <c r="C53" s="29" t="str">
        <f>IFERROR(VLOOKUP($E$1&amp;"|"&amp;A53,Table1[],6,FALSE),"")</f>
        <v/>
      </c>
      <c r="D53" s="30" t="str">
        <f>IFERROR(VLOOKUP($E$1&amp;"|"&amp;A53,Table1[],7,FALSE),"")</f>
        <v/>
      </c>
      <c r="E53" s="30" t="str">
        <f>IFERROR(VLOOKUP($E$1&amp;"|"&amp;A53,Table1[],8,FALSE),"")</f>
        <v/>
      </c>
      <c r="F53" s="30" t="str">
        <f>IFERROR(VLOOKUP($E$1&amp;"|"&amp;A53,Table1[],9,FALSE),"")</f>
        <v/>
      </c>
      <c r="G53" s="31" t="str">
        <f>IFERROR(VLOOKUP($E$1&amp;"|"&amp;A53,Table1[],10,FALSE),"")</f>
        <v/>
      </c>
      <c r="H53" s="24"/>
      <c r="I53" s="9">
        <v>50</v>
      </c>
    </row>
    <row r="54" spans="1:9">
      <c r="A54" s="28" t="str">
        <f>IFERROR(VLOOKUP($E$1&amp;"|"&amp;I54,Table1[],4,FALSE),"")</f>
        <v/>
      </c>
      <c r="B54" s="29" t="str">
        <f>IFERROR(VLOOKUP($E$1&amp;"|"&amp;A54,Table1[],5,FALSE),"")</f>
        <v/>
      </c>
      <c r="C54" s="29" t="str">
        <f>IFERROR(VLOOKUP($E$1&amp;"|"&amp;A54,Table1[],6,FALSE),"")</f>
        <v/>
      </c>
      <c r="D54" s="30" t="str">
        <f>IFERROR(VLOOKUP($E$1&amp;"|"&amp;A54,Table1[],7,FALSE),"")</f>
        <v/>
      </c>
      <c r="E54" s="30" t="str">
        <f>IFERROR(VLOOKUP($E$1&amp;"|"&amp;A54,Table1[],8,FALSE),"")</f>
        <v/>
      </c>
      <c r="F54" s="30" t="str">
        <f>IFERROR(VLOOKUP($E$1&amp;"|"&amp;A54,Table1[],9,FALSE),"")</f>
        <v/>
      </c>
      <c r="G54" s="31" t="str">
        <f>IFERROR(VLOOKUP($E$1&amp;"|"&amp;A54,Table1[],10,FALSE),"")</f>
        <v/>
      </c>
      <c r="H54" s="24"/>
      <c r="I54" s="9">
        <v>51</v>
      </c>
    </row>
    <row r="55" spans="1:9">
      <c r="A55" s="28" t="str">
        <f>IFERROR(VLOOKUP($E$1&amp;"|"&amp;I55,Table1[],4,FALSE),"")</f>
        <v/>
      </c>
      <c r="B55" s="29" t="str">
        <f>IFERROR(VLOOKUP($E$1&amp;"|"&amp;A55,Table1[],5,FALSE),"")</f>
        <v/>
      </c>
      <c r="C55" s="29" t="str">
        <f>IFERROR(VLOOKUP($E$1&amp;"|"&amp;A55,Table1[],6,FALSE),"")</f>
        <v/>
      </c>
      <c r="D55" s="30" t="str">
        <f>IFERROR(VLOOKUP($E$1&amp;"|"&amp;A55,Table1[],7,FALSE),"")</f>
        <v/>
      </c>
      <c r="E55" s="30" t="str">
        <f>IFERROR(VLOOKUP($E$1&amp;"|"&amp;A55,Table1[],8,FALSE),"")</f>
        <v/>
      </c>
      <c r="F55" s="30" t="str">
        <f>IFERROR(VLOOKUP($E$1&amp;"|"&amp;A55,Table1[],9,FALSE),"")</f>
        <v/>
      </c>
      <c r="G55" s="31" t="str">
        <f>IFERROR(VLOOKUP($E$1&amp;"|"&amp;A55,Table1[],10,FALSE),"")</f>
        <v/>
      </c>
      <c r="H55" s="24"/>
      <c r="I55" s="9">
        <v>52</v>
      </c>
    </row>
    <row r="56" spans="1:9">
      <c r="A56" s="28" t="str">
        <f>IFERROR(VLOOKUP($E$1&amp;"|"&amp;I56,Table1[],4,FALSE),"")</f>
        <v/>
      </c>
      <c r="B56" s="29" t="str">
        <f>IFERROR(VLOOKUP($E$1&amp;"|"&amp;A56,Table1[],5,FALSE),"")</f>
        <v/>
      </c>
      <c r="C56" s="29" t="str">
        <f>IFERROR(VLOOKUP($E$1&amp;"|"&amp;A56,Table1[],6,FALSE),"")</f>
        <v/>
      </c>
      <c r="D56" s="30" t="str">
        <f>IFERROR(VLOOKUP($E$1&amp;"|"&amp;A56,Table1[],7,FALSE),"")</f>
        <v/>
      </c>
      <c r="E56" s="30" t="str">
        <f>IFERROR(VLOOKUP($E$1&amp;"|"&amp;A56,Table1[],8,FALSE),"")</f>
        <v/>
      </c>
      <c r="F56" s="30" t="str">
        <f>IFERROR(VLOOKUP($E$1&amp;"|"&amp;A56,Table1[],9,FALSE),"")</f>
        <v/>
      </c>
      <c r="G56" s="31" t="str">
        <f>IFERROR(VLOOKUP($E$1&amp;"|"&amp;A56,Table1[],10,FALSE),"")</f>
        <v/>
      </c>
      <c r="H56" s="24"/>
      <c r="I56" s="9">
        <v>53</v>
      </c>
    </row>
    <row r="57" spans="1:9">
      <c r="A57" s="28" t="str">
        <f>IFERROR(VLOOKUP($E$1&amp;"|"&amp;I57,Table1[],4,FALSE),"")</f>
        <v/>
      </c>
      <c r="B57" s="29" t="str">
        <f>IFERROR(VLOOKUP($E$1&amp;"|"&amp;A57,Table1[],5,FALSE),"")</f>
        <v/>
      </c>
      <c r="C57" s="29" t="str">
        <f>IFERROR(VLOOKUP($E$1&amp;"|"&amp;A57,Table1[],6,FALSE),"")</f>
        <v/>
      </c>
      <c r="D57" s="30" t="str">
        <f>IFERROR(VLOOKUP($E$1&amp;"|"&amp;A57,Table1[],7,FALSE),"")</f>
        <v/>
      </c>
      <c r="E57" s="30" t="str">
        <f>IFERROR(VLOOKUP($E$1&amp;"|"&amp;A57,Table1[],8,FALSE),"")</f>
        <v/>
      </c>
      <c r="F57" s="30" t="str">
        <f>IFERROR(VLOOKUP($E$1&amp;"|"&amp;A57,Table1[],9,FALSE),"")</f>
        <v/>
      </c>
      <c r="G57" s="31" t="str">
        <f>IFERROR(VLOOKUP($E$1&amp;"|"&amp;A57,Table1[],10,FALSE),"")</f>
        <v/>
      </c>
      <c r="H57" s="24"/>
      <c r="I57" s="9">
        <v>54</v>
      </c>
    </row>
    <row r="58" spans="1:9">
      <c r="A58" s="28" t="str">
        <f>IFERROR(VLOOKUP($E$1&amp;"|"&amp;I58,Table1[],4,FALSE),"")</f>
        <v/>
      </c>
      <c r="B58" s="29" t="str">
        <f>IFERROR(VLOOKUP($E$1&amp;"|"&amp;A58,Table1[],5,FALSE),"")</f>
        <v/>
      </c>
      <c r="C58" s="29" t="str">
        <f>IFERROR(VLOOKUP($E$1&amp;"|"&amp;A58,Table1[],6,FALSE),"")</f>
        <v/>
      </c>
      <c r="D58" s="30" t="str">
        <f>IFERROR(VLOOKUP($E$1&amp;"|"&amp;A58,Table1[],7,FALSE),"")</f>
        <v/>
      </c>
      <c r="E58" s="30" t="str">
        <f>IFERROR(VLOOKUP($E$1&amp;"|"&amp;A58,Table1[],8,FALSE),"")</f>
        <v/>
      </c>
      <c r="F58" s="30" t="str">
        <f>IFERROR(VLOOKUP($E$1&amp;"|"&amp;A58,Table1[],9,FALSE),"")</f>
        <v/>
      </c>
      <c r="G58" s="31" t="str">
        <f>IFERROR(VLOOKUP($E$1&amp;"|"&amp;A58,Table1[],10,FALSE),"")</f>
        <v/>
      </c>
      <c r="H58" s="24"/>
      <c r="I58" s="9">
        <v>55</v>
      </c>
    </row>
    <row r="59" spans="1:9">
      <c r="A59" s="28" t="str">
        <f>IFERROR(VLOOKUP($E$1&amp;"|"&amp;I59,Table1[],4,FALSE),"")</f>
        <v/>
      </c>
      <c r="B59" s="29" t="str">
        <f>IFERROR(VLOOKUP($E$1&amp;"|"&amp;A59,Table1[],5,FALSE),"")</f>
        <v/>
      </c>
      <c r="C59" s="29" t="str">
        <f>IFERROR(VLOOKUP($E$1&amp;"|"&amp;A59,Table1[],6,FALSE),"")</f>
        <v/>
      </c>
      <c r="D59" s="30" t="str">
        <f>IFERROR(VLOOKUP($E$1&amp;"|"&amp;A59,Table1[],7,FALSE),"")</f>
        <v/>
      </c>
      <c r="E59" s="30" t="str">
        <f>IFERROR(VLOOKUP($E$1&amp;"|"&amp;A59,Table1[],8,FALSE),"")</f>
        <v/>
      </c>
      <c r="F59" s="30" t="str">
        <f>IFERROR(VLOOKUP($E$1&amp;"|"&amp;A59,Table1[],9,FALSE),"")</f>
        <v/>
      </c>
      <c r="G59" s="31" t="str">
        <f>IFERROR(VLOOKUP($E$1&amp;"|"&amp;A59,Table1[],10,FALSE),"")</f>
        <v/>
      </c>
      <c r="H59" s="24"/>
      <c r="I59" s="9">
        <v>56</v>
      </c>
    </row>
    <row r="60" spans="1:9">
      <c r="A60" s="28" t="str">
        <f>IFERROR(VLOOKUP($E$1&amp;"|"&amp;I60,Table1[],4,FALSE),"")</f>
        <v/>
      </c>
      <c r="B60" s="29" t="str">
        <f>IFERROR(VLOOKUP($E$1&amp;"|"&amp;A60,Table1[],5,FALSE),"")</f>
        <v/>
      </c>
      <c r="C60" s="29" t="str">
        <f>IFERROR(VLOOKUP($E$1&amp;"|"&amp;A60,Table1[],6,FALSE),"")</f>
        <v/>
      </c>
      <c r="D60" s="30" t="str">
        <f>IFERROR(VLOOKUP($E$1&amp;"|"&amp;A60,Table1[],7,FALSE),"")</f>
        <v/>
      </c>
      <c r="E60" s="30" t="str">
        <f>IFERROR(VLOOKUP($E$1&amp;"|"&amp;A60,Table1[],8,FALSE),"")</f>
        <v/>
      </c>
      <c r="F60" s="30" t="str">
        <f>IFERROR(VLOOKUP($E$1&amp;"|"&amp;A60,Table1[],9,FALSE),"")</f>
        <v/>
      </c>
      <c r="G60" s="31" t="str">
        <f>IFERROR(VLOOKUP($E$1&amp;"|"&amp;A60,Table1[],10,FALSE),"")</f>
        <v/>
      </c>
      <c r="H60" s="24"/>
      <c r="I60" s="9">
        <v>57</v>
      </c>
    </row>
    <row r="61" spans="1:9">
      <c r="A61" s="28" t="str">
        <f>IFERROR(VLOOKUP($E$1&amp;"|"&amp;I61,Table1[],4,FALSE),"")</f>
        <v/>
      </c>
      <c r="B61" s="29" t="str">
        <f>IFERROR(VLOOKUP($E$1&amp;"|"&amp;A61,Table1[],5,FALSE),"")</f>
        <v/>
      </c>
      <c r="C61" s="29" t="str">
        <f>IFERROR(VLOOKUP($E$1&amp;"|"&amp;A61,Table1[],6,FALSE),"")</f>
        <v/>
      </c>
      <c r="D61" s="30" t="str">
        <f>IFERROR(VLOOKUP($E$1&amp;"|"&amp;A61,Table1[],7,FALSE),"")</f>
        <v/>
      </c>
      <c r="E61" s="30" t="str">
        <f>IFERROR(VLOOKUP($E$1&amp;"|"&amp;A61,Table1[],8,FALSE),"")</f>
        <v/>
      </c>
      <c r="F61" s="30" t="str">
        <f>IFERROR(VLOOKUP($E$1&amp;"|"&amp;A61,Table1[],9,FALSE),"")</f>
        <v/>
      </c>
      <c r="G61" s="31" t="str">
        <f>IFERROR(VLOOKUP($E$1&amp;"|"&amp;A61,Table1[],10,FALSE),"")</f>
        <v/>
      </c>
      <c r="H61" s="24"/>
      <c r="I61" s="9">
        <v>58</v>
      </c>
    </row>
    <row r="62" spans="1:9">
      <c r="A62" s="28" t="str">
        <f>IFERROR(VLOOKUP($E$1&amp;"|"&amp;I62,Table1[],4,FALSE),"")</f>
        <v/>
      </c>
      <c r="B62" s="29" t="str">
        <f>IFERROR(VLOOKUP($E$1&amp;"|"&amp;A62,Table1[],5,FALSE),"")</f>
        <v/>
      </c>
      <c r="C62" s="29" t="str">
        <f>IFERROR(VLOOKUP($E$1&amp;"|"&amp;A62,Table1[],6,FALSE),"")</f>
        <v/>
      </c>
      <c r="D62" s="30" t="str">
        <f>IFERROR(VLOOKUP($E$1&amp;"|"&amp;A62,Table1[],7,FALSE),"")</f>
        <v/>
      </c>
      <c r="E62" s="30" t="str">
        <f>IFERROR(VLOOKUP($E$1&amp;"|"&amp;A62,Table1[],8,FALSE),"")</f>
        <v/>
      </c>
      <c r="F62" s="30" t="str">
        <f>IFERROR(VLOOKUP($E$1&amp;"|"&amp;A62,Table1[],9,FALSE),"")</f>
        <v/>
      </c>
      <c r="G62" s="31" t="str">
        <f>IFERROR(VLOOKUP($E$1&amp;"|"&amp;A62,Table1[],10,FALSE),"")</f>
        <v/>
      </c>
      <c r="H62" s="24"/>
      <c r="I62" s="9">
        <v>59</v>
      </c>
    </row>
    <row r="63" spans="1:9">
      <c r="A63" s="28" t="str">
        <f>IFERROR(VLOOKUP($E$1&amp;"|"&amp;I63,Table1[],4,FALSE),"")</f>
        <v/>
      </c>
      <c r="B63" s="29" t="str">
        <f>IFERROR(VLOOKUP($E$1&amp;"|"&amp;A63,Table1[],5,FALSE),"")</f>
        <v/>
      </c>
      <c r="C63" s="29" t="str">
        <f>IFERROR(VLOOKUP($E$1&amp;"|"&amp;A63,Table1[],6,FALSE),"")</f>
        <v/>
      </c>
      <c r="D63" s="30" t="str">
        <f>IFERROR(VLOOKUP($E$1&amp;"|"&amp;A63,Table1[],7,FALSE),"")</f>
        <v/>
      </c>
      <c r="E63" s="30" t="str">
        <f>IFERROR(VLOOKUP($E$1&amp;"|"&amp;A63,Table1[],8,FALSE),"")</f>
        <v/>
      </c>
      <c r="F63" s="30" t="str">
        <f>IFERROR(VLOOKUP($E$1&amp;"|"&amp;A63,Table1[],9,FALSE),"")</f>
        <v/>
      </c>
      <c r="G63" s="31" t="str">
        <f>IFERROR(VLOOKUP($E$1&amp;"|"&amp;A63,Table1[],10,FALSE),"")</f>
        <v/>
      </c>
      <c r="H63" s="24"/>
      <c r="I63" s="9">
        <v>60</v>
      </c>
    </row>
    <row r="64" spans="1:9">
      <c r="A64" s="28" t="str">
        <f>IFERROR(VLOOKUP($E$1&amp;"|"&amp;I64,Table1[],4,FALSE),"")</f>
        <v/>
      </c>
      <c r="B64" s="29" t="str">
        <f>IFERROR(VLOOKUP($E$1&amp;"|"&amp;A64,Table1[],5,FALSE),"")</f>
        <v/>
      </c>
      <c r="C64" s="29" t="str">
        <f>IFERROR(VLOOKUP($E$1&amp;"|"&amp;A64,Table1[],6,FALSE),"")</f>
        <v/>
      </c>
      <c r="D64" s="30" t="str">
        <f>IFERROR(VLOOKUP($E$1&amp;"|"&amp;A64,Table1[],7,FALSE),"")</f>
        <v/>
      </c>
      <c r="E64" s="30" t="str">
        <f>IFERROR(VLOOKUP($E$1&amp;"|"&amp;A64,Table1[],8,FALSE),"")</f>
        <v/>
      </c>
      <c r="F64" s="30" t="str">
        <f>IFERROR(VLOOKUP($E$1&amp;"|"&amp;A64,Table1[],9,FALSE),"")</f>
        <v/>
      </c>
      <c r="G64" s="31" t="str">
        <f>IFERROR(VLOOKUP($E$1&amp;"|"&amp;A64,Table1[],10,FALSE),"")</f>
        <v/>
      </c>
      <c r="H64" s="24"/>
      <c r="I64" s="9">
        <v>61</v>
      </c>
    </row>
    <row r="65" spans="1:9">
      <c r="A65" s="28" t="str">
        <f>IFERROR(VLOOKUP($E$1&amp;"|"&amp;I65,Table1[],4,FALSE),"")</f>
        <v/>
      </c>
      <c r="B65" s="29" t="str">
        <f>IFERROR(VLOOKUP($E$1&amp;"|"&amp;A65,Table1[],5,FALSE),"")</f>
        <v/>
      </c>
      <c r="C65" s="29" t="str">
        <f>IFERROR(VLOOKUP($E$1&amp;"|"&amp;A65,Table1[],6,FALSE),"")</f>
        <v/>
      </c>
      <c r="D65" s="30" t="str">
        <f>IFERROR(VLOOKUP($E$1&amp;"|"&amp;A65,Table1[],7,FALSE),"")</f>
        <v/>
      </c>
      <c r="E65" s="30" t="str">
        <f>IFERROR(VLOOKUP($E$1&amp;"|"&amp;A65,Table1[],8,FALSE),"")</f>
        <v/>
      </c>
      <c r="F65" s="30" t="str">
        <f>IFERROR(VLOOKUP($E$1&amp;"|"&amp;A65,Table1[],9,FALSE),"")</f>
        <v/>
      </c>
      <c r="G65" s="31" t="str">
        <f>IFERROR(VLOOKUP($E$1&amp;"|"&amp;A65,Table1[],10,FALSE),"")</f>
        <v/>
      </c>
      <c r="H65" s="24"/>
      <c r="I65" s="9">
        <v>62</v>
      </c>
    </row>
    <row r="66" spans="1:9">
      <c r="A66" s="28" t="str">
        <f>IFERROR(VLOOKUP($E$1&amp;"|"&amp;I66,Table1[],4,FALSE),"")</f>
        <v/>
      </c>
      <c r="B66" s="29" t="str">
        <f>IFERROR(VLOOKUP($E$1&amp;"|"&amp;A66,Table1[],5,FALSE),"")</f>
        <v/>
      </c>
      <c r="C66" s="29" t="str">
        <f>IFERROR(VLOOKUP($E$1&amp;"|"&amp;A66,Table1[],6,FALSE),"")</f>
        <v/>
      </c>
      <c r="D66" s="30" t="str">
        <f>IFERROR(VLOOKUP($E$1&amp;"|"&amp;A66,Table1[],7,FALSE),"")</f>
        <v/>
      </c>
      <c r="E66" s="30" t="str">
        <f>IFERROR(VLOOKUP($E$1&amp;"|"&amp;A66,Table1[],8,FALSE),"")</f>
        <v/>
      </c>
      <c r="F66" s="30" t="str">
        <f>IFERROR(VLOOKUP($E$1&amp;"|"&amp;A66,Table1[],9,FALSE),"")</f>
        <v/>
      </c>
      <c r="G66" s="31" t="str">
        <f>IFERROR(VLOOKUP($E$1&amp;"|"&amp;A66,Table1[],10,FALSE),"")</f>
        <v/>
      </c>
      <c r="H66" s="24"/>
      <c r="I66" s="9">
        <v>63</v>
      </c>
    </row>
    <row r="67" spans="1:9">
      <c r="A67" s="28" t="str">
        <f>IFERROR(VLOOKUP($E$1&amp;"|"&amp;I67,Table1[],4,FALSE),"")</f>
        <v/>
      </c>
      <c r="B67" s="29" t="str">
        <f>IFERROR(VLOOKUP($E$1&amp;"|"&amp;A67,Table1[],5,FALSE),"")</f>
        <v/>
      </c>
      <c r="C67" s="29" t="str">
        <f>IFERROR(VLOOKUP($E$1&amp;"|"&amp;A67,Table1[],6,FALSE),"")</f>
        <v/>
      </c>
      <c r="D67" s="30" t="str">
        <f>IFERROR(VLOOKUP($E$1&amp;"|"&amp;A67,Table1[],7,FALSE),"")</f>
        <v/>
      </c>
      <c r="E67" s="30" t="str">
        <f>IFERROR(VLOOKUP($E$1&amp;"|"&amp;A67,Table1[],8,FALSE),"")</f>
        <v/>
      </c>
      <c r="F67" s="30" t="str">
        <f>IFERROR(VLOOKUP($E$1&amp;"|"&amp;A67,Table1[],9,FALSE),"")</f>
        <v/>
      </c>
      <c r="G67" s="31" t="str">
        <f>IFERROR(VLOOKUP($E$1&amp;"|"&amp;A67,Table1[],10,FALSE),"")</f>
        <v/>
      </c>
      <c r="H67" s="24"/>
      <c r="I67" s="9">
        <v>64</v>
      </c>
    </row>
    <row r="68" spans="1:9">
      <c r="A68" s="28" t="str">
        <f>IFERROR(VLOOKUP($E$1&amp;"|"&amp;I68,Table1[],4,FALSE),"")</f>
        <v/>
      </c>
      <c r="B68" s="29" t="str">
        <f>IFERROR(VLOOKUP($E$1&amp;"|"&amp;A68,Table1[],5,FALSE),"")</f>
        <v/>
      </c>
      <c r="C68" s="29" t="str">
        <f>IFERROR(VLOOKUP($E$1&amp;"|"&amp;A68,Table1[],6,FALSE),"")</f>
        <v/>
      </c>
      <c r="D68" s="30" t="str">
        <f>IFERROR(VLOOKUP($E$1&amp;"|"&amp;A68,Table1[],7,FALSE),"")</f>
        <v/>
      </c>
      <c r="E68" s="30" t="str">
        <f>IFERROR(VLOOKUP($E$1&amp;"|"&amp;A68,Table1[],8,FALSE),"")</f>
        <v/>
      </c>
      <c r="F68" s="30" t="str">
        <f>IFERROR(VLOOKUP($E$1&amp;"|"&amp;A68,Table1[],9,FALSE),"")</f>
        <v/>
      </c>
      <c r="G68" s="31" t="str">
        <f>IFERROR(VLOOKUP($E$1&amp;"|"&amp;A68,Table1[],10,FALSE),"")</f>
        <v/>
      </c>
      <c r="H68" s="24"/>
      <c r="I68" s="9">
        <v>65</v>
      </c>
    </row>
    <row r="69" spans="1:9">
      <c r="A69" s="28" t="str">
        <f>IFERROR(VLOOKUP($E$1&amp;"|"&amp;I69,Table1[],4,FALSE),"")</f>
        <v/>
      </c>
      <c r="B69" s="29" t="str">
        <f>IFERROR(VLOOKUP($E$1&amp;"|"&amp;A69,Table1[],5,FALSE),"")</f>
        <v/>
      </c>
      <c r="C69" s="29" t="str">
        <f>IFERROR(VLOOKUP($E$1&amp;"|"&amp;A69,Table1[],6,FALSE),"")</f>
        <v/>
      </c>
      <c r="D69" s="30" t="str">
        <f>IFERROR(VLOOKUP($E$1&amp;"|"&amp;A69,Table1[],7,FALSE),"")</f>
        <v/>
      </c>
      <c r="E69" s="30" t="str">
        <f>IFERROR(VLOOKUP($E$1&amp;"|"&amp;A69,Table1[],8,FALSE),"")</f>
        <v/>
      </c>
      <c r="F69" s="30" t="str">
        <f>IFERROR(VLOOKUP($E$1&amp;"|"&amp;A69,Table1[],9,FALSE),"")</f>
        <v/>
      </c>
      <c r="G69" s="31" t="str">
        <f>IFERROR(VLOOKUP($E$1&amp;"|"&amp;A69,Table1[],10,FALSE),"")</f>
        <v/>
      </c>
      <c r="H69" s="24"/>
      <c r="I69" s="9">
        <v>66</v>
      </c>
    </row>
    <row r="70" spans="1:9">
      <c r="A70" s="28" t="str">
        <f>IFERROR(VLOOKUP($E$1&amp;"|"&amp;I70,Table1[],4,FALSE),"")</f>
        <v/>
      </c>
      <c r="B70" s="29" t="str">
        <f>IFERROR(VLOOKUP($E$1&amp;"|"&amp;A70,Table1[],5,FALSE),"")</f>
        <v/>
      </c>
      <c r="C70" s="29" t="str">
        <f>IFERROR(VLOOKUP($E$1&amp;"|"&amp;A70,Table1[],6,FALSE),"")</f>
        <v/>
      </c>
      <c r="D70" s="30" t="str">
        <f>IFERROR(VLOOKUP($E$1&amp;"|"&amp;A70,Table1[],7,FALSE),"")</f>
        <v/>
      </c>
      <c r="E70" s="30" t="str">
        <f>IFERROR(VLOOKUP($E$1&amp;"|"&amp;A70,Table1[],8,FALSE),"")</f>
        <v/>
      </c>
      <c r="F70" s="30" t="str">
        <f>IFERROR(VLOOKUP($E$1&amp;"|"&amp;A70,Table1[],9,FALSE),"")</f>
        <v/>
      </c>
      <c r="G70" s="31" t="str">
        <f>IFERROR(VLOOKUP($E$1&amp;"|"&amp;A70,Table1[],10,FALSE),"")</f>
        <v/>
      </c>
      <c r="H70" s="24"/>
      <c r="I70" s="9">
        <v>67</v>
      </c>
    </row>
    <row r="71" spans="1:9">
      <c r="A71" s="28" t="str">
        <f>IFERROR(VLOOKUP($E$1&amp;"|"&amp;I71,Table1[],4,FALSE),"")</f>
        <v/>
      </c>
      <c r="B71" s="29" t="str">
        <f>IFERROR(VLOOKUP($E$1&amp;"|"&amp;A71,Table1[],5,FALSE),"")</f>
        <v/>
      </c>
      <c r="C71" s="29" t="str">
        <f>IFERROR(VLOOKUP($E$1&amp;"|"&amp;A71,Table1[],6,FALSE),"")</f>
        <v/>
      </c>
      <c r="D71" s="30" t="str">
        <f>IFERROR(VLOOKUP($E$1&amp;"|"&amp;A71,Table1[],7,FALSE),"")</f>
        <v/>
      </c>
      <c r="E71" s="30" t="str">
        <f>IFERROR(VLOOKUP($E$1&amp;"|"&amp;A71,Table1[],8,FALSE),"")</f>
        <v/>
      </c>
      <c r="F71" s="30" t="str">
        <f>IFERROR(VLOOKUP($E$1&amp;"|"&amp;A71,Table1[],9,FALSE),"")</f>
        <v/>
      </c>
      <c r="G71" s="31" t="str">
        <f>IFERROR(VLOOKUP($E$1&amp;"|"&amp;A71,Table1[],10,FALSE),"")</f>
        <v/>
      </c>
      <c r="H71" s="24"/>
      <c r="I71" s="9">
        <v>68</v>
      </c>
    </row>
    <row r="72" spans="1:9">
      <c r="A72" s="28" t="str">
        <f>IFERROR(VLOOKUP($E$1&amp;"|"&amp;I72,Table1[],4,FALSE),"")</f>
        <v/>
      </c>
      <c r="B72" s="29" t="str">
        <f>IFERROR(VLOOKUP($E$1&amp;"|"&amp;A72,Table1[],5,FALSE),"")</f>
        <v/>
      </c>
      <c r="C72" s="29" t="str">
        <f>IFERROR(VLOOKUP($E$1&amp;"|"&amp;A72,Table1[],6,FALSE),"")</f>
        <v/>
      </c>
      <c r="D72" s="30" t="str">
        <f>IFERROR(VLOOKUP($E$1&amp;"|"&amp;A72,Table1[],7,FALSE),"")</f>
        <v/>
      </c>
      <c r="E72" s="30" t="str">
        <f>IFERROR(VLOOKUP($E$1&amp;"|"&amp;A72,Table1[],8,FALSE),"")</f>
        <v/>
      </c>
      <c r="F72" s="30" t="str">
        <f>IFERROR(VLOOKUP($E$1&amp;"|"&amp;A72,Table1[],9,FALSE),"")</f>
        <v/>
      </c>
      <c r="G72" s="31" t="str">
        <f>IFERROR(VLOOKUP($E$1&amp;"|"&amp;A72,Table1[],10,FALSE),"")</f>
        <v/>
      </c>
      <c r="H72" s="24"/>
      <c r="I72" s="9">
        <v>69</v>
      </c>
    </row>
    <row r="73" spans="1:9">
      <c r="A73" s="32" t="str">
        <f>IFERROR(VLOOKUP($E$1&amp;"|"&amp;I73,Table1[],4,FALSE),"")</f>
        <v/>
      </c>
      <c r="B73" s="33" t="str">
        <f>IFERROR(VLOOKUP($E$1&amp;"|"&amp;A73,Table1[],5,FALSE),"")</f>
        <v/>
      </c>
      <c r="C73" s="33" t="str">
        <f>IFERROR(VLOOKUP($E$1&amp;"|"&amp;A73,Table1[],6,FALSE),"")</f>
        <v/>
      </c>
      <c r="D73" s="34" t="str">
        <f>IFERROR(VLOOKUP($E$1&amp;"|"&amp;A73,Table1[],7,FALSE),"")</f>
        <v/>
      </c>
      <c r="E73" s="34" t="str">
        <f>IFERROR(VLOOKUP($E$1&amp;"|"&amp;A73,Table1[],8,FALSE),"")</f>
        <v/>
      </c>
      <c r="F73" s="34" t="str">
        <f>IFERROR(VLOOKUP($E$1&amp;"|"&amp;A73,Table1[],9,FALSE),"")</f>
        <v/>
      </c>
      <c r="G73" s="35" t="str">
        <f>IFERROR(VLOOKUP($E$1&amp;"|"&amp;A73,Table1[],10,FALSE),"")</f>
        <v/>
      </c>
      <c r="H73" s="24"/>
      <c r="I73" s="9">
        <v>70</v>
      </c>
    </row>
  </sheetData>
  <mergeCells count="2">
    <mergeCell ref="F1:G1"/>
    <mergeCell ref="K3:N3"/>
  </mergeCells>
  <pageMargins left="0.51181102362204722" right="0.15748031496062992" top="0.59055118110236227" bottom="1.5354330708661419" header="7.874015748031496E-2" footer="7.874015748031496E-2"/>
  <pageSetup paperSize="9" orientation="landscape" r:id="rId1"/>
  <headerFooter>
    <oddHeader>&amp;C&amp;"Thonburi,ธรรมดา"&amp;11&amp;K000000รายชื่อผู้ฝึกปฏิบัติการ
ปีการศึกษา&amp;"Calibri,ธรรมดา" 2565&amp;R&amp;P</oddHeader>
    <oddFooter>&amp;L&amp;"Thonburi,ธรรมดา"&amp;11&amp;K000000&amp;G&amp;R&amp;"Calibri,ธรรมดา"&amp;K000000&amp;D &amp;T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Printrang">
                <anchor moveWithCells="1" sizeWithCells="1">
                  <from>
                    <xdr:col>10</xdr:col>
                    <xdr:colOff>485775</xdr:colOff>
                    <xdr:row>3</xdr:row>
                    <xdr:rowOff>200025</xdr:rowOff>
                  </from>
                  <to>
                    <xdr:col>13</xdr:col>
                    <xdr:colOff>457200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SetPrintAreaSetPrintAreaBeforePrint">
                <anchor moveWithCells="1" sizeWithCells="1">
                  <from>
                    <xdr:col>10</xdr:col>
                    <xdr:colOff>504825</xdr:colOff>
                    <xdr:row>6</xdr:row>
                    <xdr:rowOff>219075</xdr:rowOff>
                  </from>
                  <to>
                    <xdr:col>13</xdr:col>
                    <xdr:colOff>476250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16C2-B7C1-46EC-AE3B-317673ED7894}">
  <sheetPr codeName="Sheet5"/>
  <dimension ref="A1:G79"/>
  <sheetViews>
    <sheetView workbookViewId="0">
      <selection activeCell="A3" sqref="A3"/>
    </sheetView>
  </sheetViews>
  <sheetFormatPr defaultRowHeight="15.75"/>
  <cols>
    <col min="1" max="1" width="20" customWidth="1"/>
    <col min="2" max="2" width="21" customWidth="1"/>
    <col min="3" max="3" width="25.25" customWidth="1"/>
    <col min="4" max="4" width="19.625" bestFit="1" customWidth="1"/>
    <col min="5" max="5" width="20.875" customWidth="1"/>
    <col min="6" max="6" width="17.875" bestFit="1" customWidth="1"/>
  </cols>
  <sheetData>
    <row r="1" spans="1:5">
      <c r="A1" s="13" t="s">
        <v>6</v>
      </c>
      <c r="B1" t="s">
        <v>21</v>
      </c>
    </row>
    <row r="3" spans="1: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</row>
    <row r="4" spans="1:5">
      <c r="A4">
        <v>6300001</v>
      </c>
      <c r="B4" t="s">
        <v>11</v>
      </c>
      <c r="C4" t="s">
        <v>195</v>
      </c>
      <c r="D4" t="s">
        <v>72</v>
      </c>
      <c r="E4" t="s">
        <v>12</v>
      </c>
    </row>
    <row r="5" spans="1:5">
      <c r="A5">
        <v>6300002</v>
      </c>
      <c r="B5" t="s">
        <v>11</v>
      </c>
      <c r="C5" t="s">
        <v>196</v>
      </c>
      <c r="D5" t="s">
        <v>73</v>
      </c>
      <c r="E5" t="s">
        <v>12</v>
      </c>
    </row>
    <row r="6" spans="1:5">
      <c r="A6">
        <v>6300003</v>
      </c>
      <c r="B6" t="s">
        <v>11</v>
      </c>
      <c r="C6" t="s">
        <v>197</v>
      </c>
      <c r="D6" t="s">
        <v>74</v>
      </c>
      <c r="E6" t="s">
        <v>12</v>
      </c>
    </row>
    <row r="7" spans="1:5">
      <c r="A7">
        <v>6300004</v>
      </c>
      <c r="B7" t="s">
        <v>7</v>
      </c>
      <c r="C7" t="s">
        <v>198</v>
      </c>
      <c r="D7" t="s">
        <v>75</v>
      </c>
      <c r="E7" t="s">
        <v>13</v>
      </c>
    </row>
    <row r="8" spans="1:5">
      <c r="A8">
        <v>6300005</v>
      </c>
      <c r="B8" t="s">
        <v>11</v>
      </c>
      <c r="C8" t="s">
        <v>199</v>
      </c>
      <c r="D8" t="s">
        <v>76</v>
      </c>
      <c r="E8" t="s">
        <v>12</v>
      </c>
    </row>
    <row r="9" spans="1:5">
      <c r="A9">
        <v>6300006</v>
      </c>
      <c r="B9" t="s">
        <v>11</v>
      </c>
      <c r="C9" t="s">
        <v>200</v>
      </c>
      <c r="D9" t="s">
        <v>77</v>
      </c>
      <c r="E9" t="s">
        <v>12</v>
      </c>
    </row>
    <row r="10" spans="1:5">
      <c r="A10">
        <v>6300007</v>
      </c>
      <c r="B10" t="s">
        <v>11</v>
      </c>
      <c r="C10" t="s">
        <v>201</v>
      </c>
      <c r="D10" t="s">
        <v>78</v>
      </c>
      <c r="E10" t="s">
        <v>12</v>
      </c>
    </row>
    <row r="11" spans="1:5">
      <c r="A11">
        <v>6300008</v>
      </c>
      <c r="B11" t="s">
        <v>7</v>
      </c>
      <c r="C11" t="s">
        <v>202</v>
      </c>
      <c r="D11" t="s">
        <v>79</v>
      </c>
      <c r="E11" t="s">
        <v>13</v>
      </c>
    </row>
    <row r="12" spans="1:5">
      <c r="A12">
        <v>6300009</v>
      </c>
      <c r="B12" t="s">
        <v>11</v>
      </c>
      <c r="C12" t="s">
        <v>203</v>
      </c>
      <c r="D12" t="s">
        <v>80</v>
      </c>
      <c r="E12" t="s">
        <v>12</v>
      </c>
    </row>
    <row r="13" spans="1:5">
      <c r="A13">
        <v>6300010</v>
      </c>
      <c r="B13" t="s">
        <v>11</v>
      </c>
      <c r="C13" t="s">
        <v>204</v>
      </c>
      <c r="D13" t="s">
        <v>81</v>
      </c>
      <c r="E13" t="s">
        <v>12</v>
      </c>
    </row>
    <row r="14" spans="1:5">
      <c r="A14">
        <v>6300011</v>
      </c>
      <c r="B14" t="s">
        <v>11</v>
      </c>
      <c r="C14" t="s">
        <v>205</v>
      </c>
      <c r="D14" t="s">
        <v>82</v>
      </c>
      <c r="E14" t="s">
        <v>12</v>
      </c>
    </row>
    <row r="15" spans="1:5">
      <c r="A15">
        <v>6300012</v>
      </c>
      <c r="B15" t="s">
        <v>7</v>
      </c>
      <c r="C15" t="s">
        <v>206</v>
      </c>
      <c r="D15" t="s">
        <v>83</v>
      </c>
      <c r="E15" t="s">
        <v>13</v>
      </c>
    </row>
    <row r="16" spans="1:5">
      <c r="A16">
        <v>6300013</v>
      </c>
      <c r="B16" t="s">
        <v>11</v>
      </c>
      <c r="C16" t="s">
        <v>207</v>
      </c>
      <c r="D16" t="s">
        <v>84</v>
      </c>
      <c r="E16" t="s">
        <v>12</v>
      </c>
    </row>
    <row r="17" spans="1:5">
      <c r="A17">
        <v>6300014</v>
      </c>
      <c r="B17" t="s">
        <v>11</v>
      </c>
      <c r="C17" t="s">
        <v>208</v>
      </c>
      <c r="D17" t="s">
        <v>85</v>
      </c>
      <c r="E17" t="s">
        <v>12</v>
      </c>
    </row>
    <row r="18" spans="1:5">
      <c r="A18">
        <v>6300015</v>
      </c>
      <c r="B18" t="s">
        <v>11</v>
      </c>
      <c r="C18" t="s">
        <v>209</v>
      </c>
      <c r="D18" t="s">
        <v>86</v>
      </c>
      <c r="E18" t="s">
        <v>12</v>
      </c>
    </row>
    <row r="19" spans="1:5">
      <c r="A19">
        <v>6300016</v>
      </c>
      <c r="B19" t="s">
        <v>7</v>
      </c>
      <c r="C19" t="s">
        <v>210</v>
      </c>
      <c r="D19" t="s">
        <v>87</v>
      </c>
      <c r="E19" t="s">
        <v>13</v>
      </c>
    </row>
    <row r="20" spans="1:5">
      <c r="A20">
        <v>6300017</v>
      </c>
      <c r="B20" t="s">
        <v>11</v>
      </c>
      <c r="C20" t="s">
        <v>211</v>
      </c>
      <c r="D20" t="s">
        <v>88</v>
      </c>
      <c r="E20" t="s">
        <v>12</v>
      </c>
    </row>
    <row r="21" spans="1:5">
      <c r="A21">
        <v>6300018</v>
      </c>
      <c r="B21" t="s">
        <v>11</v>
      </c>
      <c r="C21" t="s">
        <v>212</v>
      </c>
      <c r="D21" t="s">
        <v>89</v>
      </c>
      <c r="E21" t="s">
        <v>12</v>
      </c>
    </row>
    <row r="22" spans="1:5">
      <c r="A22">
        <v>6300019</v>
      </c>
      <c r="B22" t="s">
        <v>11</v>
      </c>
      <c r="C22" t="s">
        <v>213</v>
      </c>
      <c r="D22" t="s">
        <v>90</v>
      </c>
      <c r="E22" t="s">
        <v>12</v>
      </c>
    </row>
    <row r="23" spans="1:5">
      <c r="A23">
        <v>6300020</v>
      </c>
      <c r="B23" t="s">
        <v>7</v>
      </c>
      <c r="C23" t="s">
        <v>214</v>
      </c>
      <c r="D23" t="s">
        <v>91</v>
      </c>
      <c r="E23" t="s">
        <v>13</v>
      </c>
    </row>
    <row r="24" spans="1:5">
      <c r="A24">
        <v>6300021</v>
      </c>
      <c r="B24" t="s">
        <v>11</v>
      </c>
      <c r="C24" t="s">
        <v>215</v>
      </c>
      <c r="D24" t="s">
        <v>92</v>
      </c>
      <c r="E24" t="s">
        <v>12</v>
      </c>
    </row>
    <row r="25" spans="1:5">
      <c r="A25">
        <v>6300022</v>
      </c>
      <c r="B25" t="s">
        <v>11</v>
      </c>
      <c r="C25" t="s">
        <v>216</v>
      </c>
      <c r="D25" t="s">
        <v>93</v>
      </c>
      <c r="E25" t="s">
        <v>12</v>
      </c>
    </row>
    <row r="26" spans="1:5">
      <c r="A26">
        <v>6300023</v>
      </c>
      <c r="B26" t="s">
        <v>11</v>
      </c>
      <c r="C26" t="s">
        <v>217</v>
      </c>
      <c r="D26" t="s">
        <v>94</v>
      </c>
      <c r="E26" t="s">
        <v>12</v>
      </c>
    </row>
    <row r="27" spans="1:5">
      <c r="A27">
        <v>6300024</v>
      </c>
      <c r="B27" t="s">
        <v>7</v>
      </c>
      <c r="C27" t="s">
        <v>218</v>
      </c>
      <c r="D27" t="s">
        <v>95</v>
      </c>
      <c r="E27" t="s">
        <v>13</v>
      </c>
    </row>
    <row r="28" spans="1:5">
      <c r="A28">
        <v>6300025</v>
      </c>
      <c r="B28" t="s">
        <v>11</v>
      </c>
      <c r="C28" t="s">
        <v>219</v>
      </c>
      <c r="D28" t="s">
        <v>96</v>
      </c>
      <c r="E28" t="s">
        <v>12</v>
      </c>
    </row>
    <row r="29" spans="1:5">
      <c r="A29">
        <v>6300026</v>
      </c>
      <c r="B29" t="s">
        <v>11</v>
      </c>
      <c r="C29" t="s">
        <v>220</v>
      </c>
      <c r="D29" t="s">
        <v>97</v>
      </c>
      <c r="E29" t="s">
        <v>12</v>
      </c>
    </row>
    <row r="30" spans="1:5">
      <c r="A30">
        <v>6300027</v>
      </c>
      <c r="B30" t="s">
        <v>11</v>
      </c>
      <c r="C30" t="s">
        <v>221</v>
      </c>
      <c r="D30" t="s">
        <v>98</v>
      </c>
      <c r="E30" t="s">
        <v>12</v>
      </c>
    </row>
    <row r="31" spans="1:5">
      <c r="A31">
        <v>6300028</v>
      </c>
      <c r="B31" t="s">
        <v>7</v>
      </c>
      <c r="C31" t="s">
        <v>222</v>
      </c>
      <c r="D31" t="s">
        <v>99</v>
      </c>
      <c r="E31" t="s">
        <v>13</v>
      </c>
    </row>
    <row r="32" spans="1:5">
      <c r="A32">
        <v>6300029</v>
      </c>
      <c r="B32" t="s">
        <v>11</v>
      </c>
      <c r="C32" t="s">
        <v>223</v>
      </c>
      <c r="D32" t="s">
        <v>100</v>
      </c>
      <c r="E32" t="s">
        <v>12</v>
      </c>
    </row>
    <row r="33" spans="1:5">
      <c r="A33">
        <v>6300030</v>
      </c>
      <c r="B33" t="s">
        <v>11</v>
      </c>
      <c r="C33" t="s">
        <v>224</v>
      </c>
      <c r="D33" t="s">
        <v>101</v>
      </c>
      <c r="E33" t="s">
        <v>12</v>
      </c>
    </row>
    <row r="34" spans="1:5">
      <c r="A34">
        <v>6300031</v>
      </c>
      <c r="B34" t="s">
        <v>11</v>
      </c>
      <c r="C34" t="s">
        <v>225</v>
      </c>
      <c r="D34" t="s">
        <v>102</v>
      </c>
      <c r="E34" t="s">
        <v>12</v>
      </c>
    </row>
    <row r="35" spans="1:5">
      <c r="A35">
        <v>6300032</v>
      </c>
      <c r="B35" t="s">
        <v>7</v>
      </c>
      <c r="C35" t="s">
        <v>226</v>
      </c>
      <c r="D35" t="s">
        <v>103</v>
      </c>
      <c r="E35" t="s">
        <v>13</v>
      </c>
    </row>
    <row r="36" spans="1:5">
      <c r="A36">
        <v>6300033</v>
      </c>
      <c r="B36" t="s">
        <v>11</v>
      </c>
      <c r="C36" t="s">
        <v>227</v>
      </c>
      <c r="D36" t="s">
        <v>104</v>
      </c>
      <c r="E36" t="s">
        <v>12</v>
      </c>
    </row>
    <row r="37" spans="1:5">
      <c r="A37">
        <v>6300034</v>
      </c>
      <c r="B37" t="s">
        <v>11</v>
      </c>
      <c r="C37" t="s">
        <v>228</v>
      </c>
      <c r="D37" t="s">
        <v>105</v>
      </c>
      <c r="E37" t="s">
        <v>12</v>
      </c>
    </row>
    <row r="38" spans="1:5">
      <c r="A38">
        <v>6300035</v>
      </c>
      <c r="B38" t="s">
        <v>11</v>
      </c>
      <c r="C38" t="s">
        <v>229</v>
      </c>
      <c r="D38" t="s">
        <v>106</v>
      </c>
      <c r="E38" t="s">
        <v>12</v>
      </c>
    </row>
    <row r="39" spans="1:5">
      <c r="A39">
        <v>6300036</v>
      </c>
      <c r="B39" t="s">
        <v>7</v>
      </c>
      <c r="C39" t="s">
        <v>230</v>
      </c>
      <c r="D39" t="s">
        <v>107</v>
      </c>
      <c r="E39" t="s">
        <v>13</v>
      </c>
    </row>
    <row r="40" spans="1:5">
      <c r="A40">
        <v>6300037</v>
      </c>
      <c r="B40" t="s">
        <v>11</v>
      </c>
      <c r="C40" t="s">
        <v>231</v>
      </c>
      <c r="D40" t="s">
        <v>108</v>
      </c>
      <c r="E40" t="s">
        <v>12</v>
      </c>
    </row>
    <row r="41" spans="1:5">
      <c r="A41">
        <v>6300038</v>
      </c>
      <c r="B41" t="s">
        <v>11</v>
      </c>
      <c r="C41" t="s">
        <v>232</v>
      </c>
      <c r="D41" t="s">
        <v>109</v>
      </c>
      <c r="E41" t="s">
        <v>12</v>
      </c>
    </row>
    <row r="42" spans="1:5">
      <c r="A42">
        <v>6300039</v>
      </c>
      <c r="B42" t="s">
        <v>11</v>
      </c>
      <c r="C42" t="s">
        <v>233</v>
      </c>
      <c r="D42" t="s">
        <v>110</v>
      </c>
      <c r="E42" t="s">
        <v>12</v>
      </c>
    </row>
    <row r="43" spans="1:5">
      <c r="A43">
        <v>6300040</v>
      </c>
      <c r="B43" t="s">
        <v>7</v>
      </c>
      <c r="C43" t="s">
        <v>234</v>
      </c>
      <c r="D43" t="s">
        <v>111</v>
      </c>
      <c r="E43" t="s">
        <v>13</v>
      </c>
    </row>
    <row r="44" spans="1:5">
      <c r="A44">
        <v>6300041</v>
      </c>
      <c r="B44" t="s">
        <v>11</v>
      </c>
      <c r="C44" t="s">
        <v>235</v>
      </c>
      <c r="D44" t="s">
        <v>112</v>
      </c>
      <c r="E44" t="s">
        <v>12</v>
      </c>
    </row>
    <row r="45" spans="1:5">
      <c r="A45">
        <v>6300042</v>
      </c>
      <c r="B45" t="s">
        <v>11</v>
      </c>
      <c r="C45" t="s">
        <v>236</v>
      </c>
      <c r="D45" t="s">
        <v>113</v>
      </c>
      <c r="E45" t="s">
        <v>12</v>
      </c>
    </row>
    <row r="46" spans="1:5">
      <c r="A46">
        <v>6300043</v>
      </c>
      <c r="B46" t="s">
        <v>11</v>
      </c>
      <c r="C46" t="s">
        <v>237</v>
      </c>
      <c r="D46" t="s">
        <v>114</v>
      </c>
      <c r="E46" t="s">
        <v>12</v>
      </c>
    </row>
    <row r="47" spans="1:5">
      <c r="A47">
        <v>6300044</v>
      </c>
      <c r="B47" t="s">
        <v>7</v>
      </c>
      <c r="C47" t="s">
        <v>238</v>
      </c>
      <c r="D47" t="s">
        <v>115</v>
      </c>
      <c r="E47" t="s">
        <v>13</v>
      </c>
    </row>
    <row r="48" spans="1:5">
      <c r="A48">
        <v>6300045</v>
      </c>
      <c r="B48" t="s">
        <v>11</v>
      </c>
      <c r="C48" t="s">
        <v>239</v>
      </c>
      <c r="D48" t="s">
        <v>116</v>
      </c>
      <c r="E48" t="s">
        <v>12</v>
      </c>
    </row>
    <row r="49" spans="1:5">
      <c r="A49">
        <v>6300046</v>
      </c>
      <c r="B49" t="s">
        <v>11</v>
      </c>
      <c r="C49" t="s">
        <v>240</v>
      </c>
      <c r="D49" t="s">
        <v>117</v>
      </c>
      <c r="E49" t="s">
        <v>12</v>
      </c>
    </row>
    <row r="50" spans="1:5">
      <c r="A50">
        <v>6300047</v>
      </c>
      <c r="B50" t="s">
        <v>11</v>
      </c>
      <c r="C50" t="s">
        <v>241</v>
      </c>
      <c r="D50" t="s">
        <v>118</v>
      </c>
      <c r="E50" t="s">
        <v>12</v>
      </c>
    </row>
    <row r="51" spans="1:5">
      <c r="A51">
        <v>6300048</v>
      </c>
      <c r="B51" t="s">
        <v>7</v>
      </c>
      <c r="C51" t="s">
        <v>242</v>
      </c>
      <c r="D51" t="s">
        <v>119</v>
      </c>
      <c r="E51" t="s">
        <v>13</v>
      </c>
    </row>
    <row r="52" spans="1:5">
      <c r="A52">
        <v>6300049</v>
      </c>
      <c r="B52" t="s">
        <v>11</v>
      </c>
      <c r="C52" t="s">
        <v>243</v>
      </c>
      <c r="D52" t="s">
        <v>120</v>
      </c>
      <c r="E52" t="s">
        <v>12</v>
      </c>
    </row>
    <row r="53" spans="1:5">
      <c r="A53">
        <v>6300050</v>
      </c>
      <c r="B53" t="s">
        <v>11</v>
      </c>
      <c r="C53" t="s">
        <v>244</v>
      </c>
      <c r="D53" t="s">
        <v>121</v>
      </c>
      <c r="E53" t="s">
        <v>12</v>
      </c>
    </row>
    <row r="54" spans="1:5">
      <c r="A54">
        <v>6300051</v>
      </c>
      <c r="B54" t="s">
        <v>11</v>
      </c>
      <c r="C54" t="s">
        <v>245</v>
      </c>
      <c r="D54" t="s">
        <v>122</v>
      </c>
      <c r="E54" t="s">
        <v>12</v>
      </c>
    </row>
    <row r="55" spans="1:5">
      <c r="A55">
        <v>6300052</v>
      </c>
      <c r="B55" t="s">
        <v>7</v>
      </c>
      <c r="C55" t="s">
        <v>246</v>
      </c>
      <c r="D55" t="s">
        <v>123</v>
      </c>
      <c r="E55" t="s">
        <v>13</v>
      </c>
    </row>
    <row r="56" spans="1:5">
      <c r="A56">
        <v>6300053</v>
      </c>
      <c r="B56" t="s">
        <v>11</v>
      </c>
      <c r="C56" t="s">
        <v>247</v>
      </c>
      <c r="D56" t="s">
        <v>124</v>
      </c>
      <c r="E56" t="s">
        <v>12</v>
      </c>
    </row>
    <row r="57" spans="1:5">
      <c r="A57">
        <v>6300054</v>
      </c>
      <c r="B57" t="s">
        <v>11</v>
      </c>
      <c r="C57" t="s">
        <v>248</v>
      </c>
      <c r="D57" t="s">
        <v>125</v>
      </c>
      <c r="E57" t="s">
        <v>12</v>
      </c>
    </row>
    <row r="58" spans="1:5">
      <c r="A58">
        <v>6300055</v>
      </c>
      <c r="B58" t="s">
        <v>11</v>
      </c>
      <c r="C58" t="s">
        <v>249</v>
      </c>
      <c r="D58" t="s">
        <v>126</v>
      </c>
      <c r="E58" t="s">
        <v>12</v>
      </c>
    </row>
    <row r="59" spans="1:5">
      <c r="A59">
        <v>6300056</v>
      </c>
      <c r="B59" t="s">
        <v>7</v>
      </c>
      <c r="C59" t="s">
        <v>250</v>
      </c>
      <c r="D59" t="s">
        <v>127</v>
      </c>
      <c r="E59" t="s">
        <v>13</v>
      </c>
    </row>
    <row r="60" spans="1:5">
      <c r="A60">
        <v>6300057</v>
      </c>
      <c r="B60" t="s">
        <v>11</v>
      </c>
      <c r="C60" t="s">
        <v>251</v>
      </c>
      <c r="D60" t="s">
        <v>128</v>
      </c>
      <c r="E60" t="s">
        <v>12</v>
      </c>
    </row>
    <row r="61" spans="1:5">
      <c r="A61">
        <v>6300058</v>
      </c>
      <c r="B61" t="s">
        <v>11</v>
      </c>
      <c r="C61" t="s">
        <v>252</v>
      </c>
      <c r="D61" t="s">
        <v>129</v>
      </c>
      <c r="E61" t="s">
        <v>12</v>
      </c>
    </row>
    <row r="62" spans="1:5">
      <c r="A62">
        <v>6300059</v>
      </c>
      <c r="B62" t="s">
        <v>11</v>
      </c>
      <c r="C62" t="s">
        <v>253</v>
      </c>
      <c r="D62" t="s">
        <v>130</v>
      </c>
      <c r="E62" t="s">
        <v>12</v>
      </c>
    </row>
    <row r="63" spans="1:5">
      <c r="A63">
        <v>6300060</v>
      </c>
      <c r="B63" t="s">
        <v>7</v>
      </c>
      <c r="C63" t="s">
        <v>254</v>
      </c>
      <c r="D63" t="s">
        <v>131</v>
      </c>
      <c r="E63" t="s">
        <v>13</v>
      </c>
    </row>
    <row r="64" spans="1:5">
      <c r="A64">
        <v>6300061</v>
      </c>
      <c r="B64" t="s">
        <v>11</v>
      </c>
      <c r="C64" t="s">
        <v>255</v>
      </c>
      <c r="D64" t="s">
        <v>132</v>
      </c>
      <c r="E64" t="s">
        <v>12</v>
      </c>
    </row>
    <row r="65" spans="1:7">
      <c r="A65">
        <v>6300062</v>
      </c>
      <c r="B65" t="s">
        <v>11</v>
      </c>
      <c r="C65" t="s">
        <v>256</v>
      </c>
      <c r="D65" t="s">
        <v>133</v>
      </c>
      <c r="E65" t="s">
        <v>12</v>
      </c>
    </row>
    <row r="66" spans="1:7">
      <c r="A66">
        <v>6300063</v>
      </c>
      <c r="B66" t="s">
        <v>11</v>
      </c>
      <c r="C66" t="s">
        <v>257</v>
      </c>
      <c r="D66" t="s">
        <v>134</v>
      </c>
      <c r="E66" t="s">
        <v>12</v>
      </c>
    </row>
    <row r="67" spans="1:7">
      <c r="A67">
        <v>6300064</v>
      </c>
      <c r="B67" t="s">
        <v>7</v>
      </c>
      <c r="C67" t="s">
        <v>258</v>
      </c>
      <c r="D67" t="s">
        <v>135</v>
      </c>
      <c r="E67" t="s">
        <v>13</v>
      </c>
    </row>
    <row r="68" spans="1:7">
      <c r="A68">
        <v>6300065</v>
      </c>
      <c r="B68" t="s">
        <v>11</v>
      </c>
      <c r="C68" t="s">
        <v>259</v>
      </c>
      <c r="D68" t="s">
        <v>136</v>
      </c>
      <c r="E68" t="s">
        <v>12</v>
      </c>
    </row>
    <row r="69" spans="1:7">
      <c r="A69">
        <v>6300066</v>
      </c>
      <c r="B69" t="s">
        <v>11</v>
      </c>
      <c r="C69" t="s">
        <v>260</v>
      </c>
      <c r="D69" t="s">
        <v>137</v>
      </c>
      <c r="E69" t="s">
        <v>12</v>
      </c>
    </row>
    <row r="70" spans="1:7">
      <c r="A70">
        <v>6300067</v>
      </c>
      <c r="B70" t="s">
        <v>11</v>
      </c>
      <c r="C70" t="s">
        <v>261</v>
      </c>
      <c r="D70" t="s">
        <v>138</v>
      </c>
      <c r="E70" t="s">
        <v>12</v>
      </c>
    </row>
    <row r="71" spans="1:7">
      <c r="A71">
        <v>6300068</v>
      </c>
      <c r="B71" t="s">
        <v>7</v>
      </c>
      <c r="C71" t="s">
        <v>262</v>
      </c>
      <c r="D71" t="s">
        <v>139</v>
      </c>
      <c r="E71" t="s">
        <v>13</v>
      </c>
    </row>
    <row r="72" spans="1:7">
      <c r="A72">
        <v>6300069</v>
      </c>
      <c r="B72" t="s">
        <v>11</v>
      </c>
      <c r="C72" t="s">
        <v>263</v>
      </c>
      <c r="D72" t="s">
        <v>140</v>
      </c>
      <c r="E72" t="s">
        <v>12</v>
      </c>
    </row>
    <row r="73" spans="1:7">
      <c r="A73">
        <v>6300070</v>
      </c>
      <c r="B73" t="s">
        <v>11</v>
      </c>
      <c r="C73" t="s">
        <v>264</v>
      </c>
      <c r="D73" t="s">
        <v>141</v>
      </c>
      <c r="E73" t="s">
        <v>12</v>
      </c>
    </row>
    <row r="74" spans="1:7">
      <c r="A74" t="s">
        <v>364</v>
      </c>
    </row>
    <row r="75" spans="1:7" ht="21">
      <c r="A75" s="11" t="s">
        <v>8</v>
      </c>
      <c r="B75" s="9"/>
      <c r="C75" s="9"/>
      <c r="D75" s="9"/>
      <c r="E75" s="12" t="s">
        <v>10</v>
      </c>
      <c r="F75" s="9"/>
      <c r="G75" s="9"/>
    </row>
    <row r="76" spans="1:7" ht="21">
      <c r="A76" s="9" t="s">
        <v>18</v>
      </c>
      <c r="B76" s="9"/>
      <c r="C76" s="9"/>
      <c r="D76" s="9"/>
      <c r="E76" s="9" t="s">
        <v>18</v>
      </c>
      <c r="F76" s="9"/>
      <c r="G76" s="9"/>
    </row>
    <row r="77" spans="1:7" ht="21">
      <c r="A77" s="12" t="s">
        <v>9</v>
      </c>
      <c r="B77" s="9"/>
      <c r="C77" s="9"/>
      <c r="D77" s="9"/>
      <c r="E77" s="9"/>
      <c r="F77" s="9"/>
      <c r="G77" s="9"/>
    </row>
    <row r="78" spans="1:7" ht="21">
      <c r="A78" s="9" t="s">
        <v>18</v>
      </c>
      <c r="B78" s="9"/>
      <c r="C78" s="9"/>
      <c r="D78" s="9"/>
      <c r="E78" s="9"/>
      <c r="F78" s="9"/>
      <c r="G78" s="9"/>
    </row>
    <row r="79" spans="1:7" ht="21">
      <c r="A79" s="9" t="s">
        <v>18</v>
      </c>
      <c r="B79" s="9"/>
      <c r="C79" s="9"/>
      <c r="D79" s="9"/>
      <c r="E79" s="9"/>
      <c r="F79" s="9"/>
      <c r="G79" s="9"/>
    </row>
  </sheetData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รายชื่อโรงเรียน</vt:lpstr>
      <vt:lpstr>รายชื่อหลักสูตร5ปี</vt:lpstr>
      <vt:lpstr>รายงาน</vt:lpstr>
      <vt:lpstr>Sheet3</vt:lpstr>
      <vt:lpstr>รายงาน!Print_Area</vt:lpstr>
      <vt:lpstr>Sheet3!Print_Titles</vt:lpstr>
      <vt:lpstr>รายงาน!Print_Titles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Thomas --</cp:lastModifiedBy>
  <cp:lastPrinted>2022-05-15T11:41:56Z</cp:lastPrinted>
  <dcterms:created xsi:type="dcterms:W3CDTF">2022-03-11T03:20:59Z</dcterms:created>
  <dcterms:modified xsi:type="dcterms:W3CDTF">2022-05-15T11:42:01Z</dcterms:modified>
</cp:coreProperties>
</file>