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603b5bf0a52e430/Knowledge Warehouse/Excel/Excel File Example Pong/"/>
    </mc:Choice>
  </mc:AlternateContent>
  <xr:revisionPtr revIDLastSave="0" documentId="8_{13685D47-9B13-4BBF-8A90-32159A224857}" xr6:coauthVersionLast="47" xr6:coauthVersionMax="47" xr10:uidLastSave="{00000000-0000-0000-0000-000000000000}"/>
  <bookViews>
    <workbookView xWindow="-28920" yWindow="-4680" windowWidth="29040" windowHeight="15840" xr2:uid="{5D8722A1-7DC3-49C4-9633-5EB4F1C0E0E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9" i="1" l="1"/>
  <c r="M39" i="1"/>
  <c r="M29" i="1"/>
  <c r="B32" i="1"/>
  <c r="B7" i="1"/>
  <c r="B13" i="1" s="1"/>
  <c r="B33" i="1" l="1"/>
  <c r="B8" i="1"/>
  <c r="B9" i="1" s="1"/>
  <c r="B23" i="1" s="1"/>
</calcChain>
</file>

<file path=xl/sharedStrings.xml><?xml version="1.0" encoding="utf-8"?>
<sst xmlns="http://schemas.openxmlformats.org/spreadsheetml/2006/main" count="16" uniqueCount="16">
  <si>
    <t>rate: อัตราดอกเบี้ยต่อช่วงเวลา</t>
  </si>
  <si>
    <t>pv: มูลค่าปัจจุบัน</t>
  </si>
  <si>
    <t>[fv]: มูลค่าในอนาคต (ไม่บังคับ)</t>
  </si>
  <si>
    <t>[type]: 0 หรือ 1 เพื่อระบุเวลาที่ชำระเงิน (0 คือสิ้นช่วงเวลา, 1 คือเริ่มช่วงเวลา)</t>
  </si>
  <si>
    <t>ค่า</t>
  </si>
  <si>
    <t>ความหมาย</t>
  </si>
  <si>
    <t>รวมผ่อนทั้งสิ้น</t>
  </si>
  <si>
    <t>ผ่อนต่อเดือน</t>
  </si>
  <si>
    <t>ดอกเบี้ยทั้งสิ้น</t>
  </si>
  <si>
    <t>มูลค่าเงินผ่อนต่อเดือนตามจำนวนงวดการผ่อนและแต่ละอัตราดอกเบี้ย</t>
  </si>
  <si>
    <t>ลำดับ</t>
  </si>
  <si>
    <t>nper: จำนวนช่วงเวลาทั้งหมดในการชำระเงิน (เดือน)</t>
  </si>
  <si>
    <t>ดอกเบี้ยรวมต่อจำนวนเดือนการผ่อนและแต่ละอัตราดอกเบี้ย</t>
  </si>
  <si>
    <t>Note:</t>
  </si>
  <si>
    <t>ได้ตามต้องการ</t>
  </si>
  <si>
    <t>เปลี่ยนแปลงค่าในเซลล์ที่ตัวอักษรเป็นสี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</si>
</sst>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94" formatCode="_-* #,##0_-;\-* #,##0_-;_-* &quot;-&quot;??_-;_-@_-"/>
    <numFmt numFmtId="195" formatCode="&quot;งวด\อัตราดอกเบี้ย&quot;"/>
    <numFmt numFmtId="196" formatCode="&quot;เงินต้น\อัตราดอกเบี้ย&quot;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 tint="-4.9989318521683403E-2"/>
      <name val="Tahoma"/>
      <family val="2"/>
      <scheme val="minor"/>
    </font>
    <font>
      <sz val="11"/>
      <color theme="5"/>
      <name val="Tahoma"/>
      <family val="2"/>
      <scheme val="minor"/>
    </font>
    <font>
      <sz val="11"/>
      <color rgb="FFFFFFFF"/>
      <name val="Tahoma"/>
      <family val="2"/>
      <scheme val="minor"/>
    </font>
    <font>
      <b/>
      <sz val="11"/>
      <color rgb="FFC00000"/>
      <name val="Tahoma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43" fontId="0" fillId="0" borderId="0" xfId="1" applyFont="1"/>
    <xf numFmtId="9" fontId="0" fillId="0" borderId="0" xfId="0" applyNumberFormat="1"/>
    <xf numFmtId="0" fontId="3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3" fillId="3" borderId="0" xfId="0" applyFont="1" applyFill="1" applyAlignment="1">
      <alignment horizontal="centerContinuous"/>
    </xf>
    <xf numFmtId="43" fontId="0" fillId="3" borderId="0" xfId="1" applyFont="1" applyFill="1" applyAlignment="1">
      <alignment horizontal="centerContinuous"/>
    </xf>
    <xf numFmtId="0" fontId="3" fillId="4" borderId="0" xfId="0" applyFont="1" applyFill="1" applyAlignment="1">
      <alignment horizontal="centerContinuous"/>
    </xf>
    <xf numFmtId="43" fontId="0" fillId="4" borderId="0" xfId="1" applyFont="1" applyFill="1" applyAlignment="1">
      <alignment horizontal="centerContinuous"/>
    </xf>
    <xf numFmtId="195" fontId="0" fillId="0" borderId="0" xfId="0" applyNumberFormat="1"/>
    <xf numFmtId="196" fontId="0" fillId="0" borderId="0" xfId="0" applyNumberFormat="1"/>
    <xf numFmtId="0" fontId="4" fillId="0" borderId="0" xfId="0" applyFont="1"/>
    <xf numFmtId="10" fontId="4" fillId="0" borderId="0" xfId="2" applyNumberFormat="1" applyFont="1"/>
    <xf numFmtId="194" fontId="4" fillId="0" borderId="0" xfId="1" applyNumberFormat="1" applyFont="1"/>
    <xf numFmtId="0" fontId="5" fillId="0" borderId="0" xfId="0" applyFont="1"/>
    <xf numFmtId="0" fontId="0" fillId="5" borderId="0" xfId="0" applyFill="1"/>
    <xf numFmtId="10" fontId="4" fillId="5" borderId="0" xfId="0" applyNumberFormat="1" applyFont="1" applyFill="1"/>
    <xf numFmtId="0" fontId="4" fillId="5" borderId="0" xfId="0" applyFont="1" applyFill="1"/>
    <xf numFmtId="43" fontId="4" fillId="5" borderId="0" xfId="1" applyFont="1" applyFill="1"/>
    <xf numFmtId="43" fontId="0" fillId="5" borderId="0" xfId="0" applyNumberFormat="1" applyFill="1"/>
    <xf numFmtId="43" fontId="0" fillId="5" borderId="0" xfId="1" applyFont="1" applyFill="1"/>
    <xf numFmtId="0" fontId="2" fillId="6" borderId="0" xfId="0" applyFont="1" applyFill="1"/>
    <xf numFmtId="0" fontId="2" fillId="6" borderId="0" xfId="0" applyFont="1" applyFill="1" applyAlignment="1">
      <alignment horizontal="center"/>
    </xf>
    <xf numFmtId="0" fontId="0" fillId="6" borderId="0" xfId="0" applyFill="1"/>
    <xf numFmtId="0" fontId="6" fillId="0" borderId="0" xfId="0" applyFont="1"/>
    <xf numFmtId="0" fontId="0" fillId="7" borderId="0" xfId="0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13</xdr:row>
      <xdr:rowOff>114300</xdr:rowOff>
    </xdr:from>
    <xdr:to>
      <xdr:col>15</xdr:col>
      <xdr:colOff>352425</xdr:colOff>
      <xdr:row>20</xdr:row>
      <xdr:rowOff>9525</xdr:rowOff>
    </xdr:to>
    <xdr:sp macro="" textlink="$M$19">
      <xdr:nvSpPr>
        <xdr:cNvPr id="14" name="Speech Bubble: Rectangle with Corners Rounded 13">
          <a:extLst>
            <a:ext uri="{FF2B5EF4-FFF2-40B4-BE49-F238E27FC236}">
              <a16:creationId xmlns:a16="http://schemas.microsoft.com/office/drawing/2014/main" id="{639C66C8-85B8-25C7-7F22-3A2DD44F8172}"/>
            </a:ext>
          </a:extLst>
        </xdr:cNvPr>
        <xdr:cNvSpPr/>
      </xdr:nvSpPr>
      <xdr:spPr>
        <a:xfrm>
          <a:off x="10668000" y="2466975"/>
          <a:ext cx="2124075" cy="1162050"/>
        </a:xfrm>
        <a:prstGeom prst="wedgeRoundRectCallout">
          <a:avLst>
            <a:gd name="adj1" fmla="val -60170"/>
            <a:gd name="adj2" fmla="val 24795"/>
            <a:gd name="adj3" fmla="val 16667"/>
          </a:avLst>
        </a:prstGeom>
        <a:solidFill>
          <a:schemeClr val="accent1">
            <a:alpha val="7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8EEDED0-BAC7-4D05-8D44-A6DDAAFB4791}" type="TxLink">
            <a:rPr lang="en-US" sz="1200" b="0" i="0" u="none" strike="noStrike" kern="1200">
              <a:solidFill>
                <a:srgbClr val="FFFFFF"/>
              </a:solidFill>
              <a:latin typeface="Tahoma"/>
              <a:ea typeface="Tahoma"/>
              <a:cs typeface="Tahoma"/>
            </a:rPr>
            <a:t>ตัวอย่างการอ่านค่า L19: จำนวนเงินผ่อนต่อ 72 งวดที่อัตราดอกเบี้ย 5.50% ผ่อนงวดละ 3,267.58 บาท</a:t>
          </a:fld>
          <a:endParaRPr lang="th-TH" sz="1200" kern="1200"/>
        </a:p>
      </xdr:txBody>
    </xdr:sp>
    <xdr:clientData/>
  </xdr:twoCellAnchor>
  <xdr:twoCellAnchor>
    <xdr:from>
      <xdr:col>12</xdr:col>
      <xdr:colOff>247650</xdr:colOff>
      <xdr:row>23</xdr:row>
      <xdr:rowOff>152400</xdr:rowOff>
    </xdr:from>
    <xdr:to>
      <xdr:col>15</xdr:col>
      <xdr:colOff>314325</xdr:colOff>
      <xdr:row>30</xdr:row>
      <xdr:rowOff>47625</xdr:rowOff>
    </xdr:to>
    <xdr:sp macro="" textlink="$M$29">
      <xdr:nvSpPr>
        <xdr:cNvPr id="15" name="Speech Bubble: Rectangle with Corners Rounded 14">
          <a:extLst>
            <a:ext uri="{FF2B5EF4-FFF2-40B4-BE49-F238E27FC236}">
              <a16:creationId xmlns:a16="http://schemas.microsoft.com/office/drawing/2014/main" id="{97CD1646-7BC4-C0B2-0974-85E8621175B4}"/>
            </a:ext>
          </a:extLst>
        </xdr:cNvPr>
        <xdr:cNvSpPr/>
      </xdr:nvSpPr>
      <xdr:spPr>
        <a:xfrm>
          <a:off x="10629900" y="4314825"/>
          <a:ext cx="2124075" cy="1162050"/>
        </a:xfrm>
        <a:prstGeom prst="wedgeRoundRectCallout">
          <a:avLst>
            <a:gd name="adj1" fmla="val -60170"/>
            <a:gd name="adj2" fmla="val 24795"/>
            <a:gd name="adj3" fmla="val 16667"/>
          </a:avLst>
        </a:prstGeom>
        <a:solidFill>
          <a:schemeClr val="accent5">
            <a:alpha val="70000"/>
          </a:schemeClr>
        </a:solidFill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5B029090-D677-40C8-8D79-0F630FC63957}" type="TxLink">
            <a:rPr lang="en-US" sz="1200" b="0" i="0" u="none" strike="noStrike" kern="1200">
              <a:solidFill>
                <a:srgbClr val="FFFFFF"/>
              </a:solidFill>
              <a:latin typeface="Tahoma"/>
              <a:ea typeface="Tahoma"/>
              <a:cs typeface="Tahoma"/>
            </a:rPr>
            <a:t>ตัวอย่างการอ่านค่า L29: จำนวนเงินดอกเบี้ยของ 72 งวดที่อัตราดอกเบี้ย 5.50% เป็นเงินรวมทั้งสิ้น 35,265.57 บาท</a:t>
          </a:fld>
          <a:endParaRPr lang="th-TH" sz="1200" kern="1200"/>
        </a:p>
      </xdr:txBody>
    </xdr:sp>
    <xdr:clientData/>
  </xdr:twoCellAnchor>
  <xdr:twoCellAnchor>
    <xdr:from>
      <xdr:col>12</xdr:col>
      <xdr:colOff>257175</xdr:colOff>
      <xdr:row>33</xdr:row>
      <xdr:rowOff>161925</xdr:rowOff>
    </xdr:from>
    <xdr:to>
      <xdr:col>15</xdr:col>
      <xdr:colOff>323850</xdr:colOff>
      <xdr:row>40</xdr:row>
      <xdr:rowOff>57150</xdr:rowOff>
    </xdr:to>
    <xdr:sp macro="" textlink="$M$39">
      <xdr:nvSpPr>
        <xdr:cNvPr id="16" name="Speech Bubble: Rectangle with Corners Rounded 15">
          <a:extLst>
            <a:ext uri="{FF2B5EF4-FFF2-40B4-BE49-F238E27FC236}">
              <a16:creationId xmlns:a16="http://schemas.microsoft.com/office/drawing/2014/main" id="{EF38152D-AF9F-E53B-9FD4-E151CC484287}"/>
            </a:ext>
          </a:extLst>
        </xdr:cNvPr>
        <xdr:cNvSpPr/>
      </xdr:nvSpPr>
      <xdr:spPr>
        <a:xfrm>
          <a:off x="10639425" y="6134100"/>
          <a:ext cx="2124075" cy="1162050"/>
        </a:xfrm>
        <a:prstGeom prst="wedgeRoundRectCallout">
          <a:avLst>
            <a:gd name="adj1" fmla="val -60170"/>
            <a:gd name="adj2" fmla="val 24795"/>
            <a:gd name="adj3" fmla="val 16667"/>
          </a:avLst>
        </a:prstGeom>
        <a:solidFill>
          <a:schemeClr val="accent6">
            <a:alpha val="70000"/>
          </a:schemeClr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57792F0C-DD76-4CDB-95A5-9D43D7D64330}" type="TxLink">
            <a:rPr lang="en-US" sz="1200" b="0" i="0" u="none" strike="noStrike" kern="1200">
              <a:solidFill>
                <a:srgbClr val="FFFFFF"/>
              </a:solidFill>
              <a:latin typeface="Tahoma"/>
              <a:ea typeface="Tahoma"/>
              <a:cs typeface="Tahoma"/>
            </a:rPr>
            <a:t>ตัวอย่างการอ่านค่า L39: จำนวนเงินกู้ 600,000.00 บาทที่อัตราดอกเบี้ย 5.50% ของการผ่อน 24 งวด กำหนดผ่อนงวดละ 26,457.39 บาท</a:t>
          </a:fld>
          <a:endParaRPr lang="th-TH" sz="14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28709-92A9-4528-B87C-54DFA5FC5C53}">
  <dimension ref="A1:N97"/>
  <sheetViews>
    <sheetView tabSelected="1" workbookViewId="0">
      <selection activeCell="B7" sqref="B7"/>
    </sheetView>
  </sheetViews>
  <sheetFormatPr defaultRowHeight="14.25" x14ac:dyDescent="0.2"/>
  <cols>
    <col min="1" max="1" width="5.875" bestFit="1" customWidth="1"/>
    <col min="2" max="2" width="16.75" bestFit="1" customWidth="1"/>
    <col min="3" max="3" width="11.25" customWidth="1"/>
    <col min="4" max="12" width="11.375" bestFit="1" customWidth="1"/>
    <col min="13" max="13" width="9" customWidth="1"/>
  </cols>
  <sheetData>
    <row r="1" spans="1:14" x14ac:dyDescent="0.2">
      <c r="A1" s="21" t="s">
        <v>10</v>
      </c>
      <c r="B1" s="22" t="s">
        <v>4</v>
      </c>
      <c r="C1" s="22" t="s">
        <v>5</v>
      </c>
      <c r="D1" s="23"/>
      <c r="E1" s="23"/>
      <c r="F1" s="23"/>
      <c r="G1" s="23"/>
      <c r="H1" s="23"/>
      <c r="J1" s="24" t="s">
        <v>13</v>
      </c>
    </row>
    <row r="2" spans="1:14" x14ac:dyDescent="0.2">
      <c r="A2" s="15">
        <v>1</v>
      </c>
      <c r="B2" s="16">
        <v>2.5000000000000001E-2</v>
      </c>
      <c r="C2" s="15" t="s">
        <v>0</v>
      </c>
      <c r="D2" s="15"/>
      <c r="E2" s="15"/>
      <c r="F2" s="15"/>
      <c r="G2" s="15"/>
      <c r="H2" s="15"/>
      <c r="J2" t="s">
        <v>15</v>
      </c>
      <c r="M2" s="25"/>
      <c r="N2" t="s">
        <v>14</v>
      </c>
    </row>
    <row r="3" spans="1:14" x14ac:dyDescent="0.2">
      <c r="A3" s="15">
        <v>2</v>
      </c>
      <c r="B3" s="17">
        <v>24</v>
      </c>
      <c r="C3" s="15" t="s">
        <v>11</v>
      </c>
      <c r="D3" s="15"/>
      <c r="E3" s="15"/>
      <c r="F3" s="15"/>
      <c r="G3" s="15"/>
      <c r="H3" s="15"/>
    </row>
    <row r="4" spans="1:14" x14ac:dyDescent="0.2">
      <c r="A4" s="15">
        <v>3</v>
      </c>
      <c r="B4" s="18">
        <v>200000</v>
      </c>
      <c r="C4" s="15" t="s">
        <v>1</v>
      </c>
      <c r="D4" s="15"/>
      <c r="E4" s="15"/>
      <c r="F4" s="15"/>
      <c r="G4" s="15"/>
      <c r="H4" s="15"/>
    </row>
    <row r="5" spans="1:14" x14ac:dyDescent="0.2">
      <c r="A5" s="15">
        <v>4</v>
      </c>
      <c r="B5" s="17">
        <v>0</v>
      </c>
      <c r="C5" s="15" t="s">
        <v>2</v>
      </c>
      <c r="D5" s="15"/>
      <c r="E5" s="15"/>
      <c r="F5" s="15"/>
      <c r="G5" s="15"/>
      <c r="H5" s="15"/>
    </row>
    <row r="6" spans="1:14" x14ac:dyDescent="0.2">
      <c r="A6" s="15">
        <v>5</v>
      </c>
      <c r="B6" s="17">
        <v>0</v>
      </c>
      <c r="C6" s="15" t="s">
        <v>3</v>
      </c>
      <c r="D6" s="15"/>
      <c r="E6" s="15"/>
      <c r="F6" s="15"/>
      <c r="G6" s="15"/>
      <c r="H6" s="15"/>
    </row>
    <row r="7" spans="1:14" x14ac:dyDescent="0.2">
      <c r="A7" s="15">
        <v>6</v>
      </c>
      <c r="B7" s="19">
        <f>PMT(B2/12,B3,-B4,B5,B6)</f>
        <v>8552.0784443376451</v>
      </c>
      <c r="C7" s="15" t="s">
        <v>7</v>
      </c>
      <c r="D7" s="15"/>
      <c r="E7" s="15"/>
      <c r="F7" s="15"/>
      <c r="G7" s="15"/>
      <c r="H7" s="15"/>
    </row>
    <row r="8" spans="1:14" x14ac:dyDescent="0.2">
      <c r="A8" s="15">
        <v>7</v>
      </c>
      <c r="B8" s="20">
        <f>B7*B3</f>
        <v>205249.88266410347</v>
      </c>
      <c r="C8" s="15" t="s">
        <v>6</v>
      </c>
      <c r="D8" s="15"/>
      <c r="E8" s="15"/>
      <c r="F8" s="15"/>
      <c r="G8" s="15"/>
      <c r="H8" s="15"/>
    </row>
    <row r="9" spans="1:14" x14ac:dyDescent="0.2">
      <c r="A9" s="15">
        <v>8</v>
      </c>
      <c r="B9" s="20">
        <f>B8-B4</f>
        <v>5249.8826641034684</v>
      </c>
      <c r="C9" s="15" t="s">
        <v>8</v>
      </c>
      <c r="D9" s="15"/>
      <c r="E9" s="15"/>
      <c r="F9" s="15"/>
      <c r="G9" s="15"/>
      <c r="H9" s="15"/>
    </row>
    <row r="10" spans="1:14" x14ac:dyDescent="0.2">
      <c r="B10" s="1"/>
    </row>
    <row r="11" spans="1:14" x14ac:dyDescent="0.2">
      <c r="B11" s="1"/>
    </row>
    <row r="12" spans="1:14" x14ac:dyDescent="0.2">
      <c r="B12" s="3" t="s">
        <v>9</v>
      </c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4" x14ac:dyDescent="0.2">
      <c r="B13" s="9">
        <f>B7</f>
        <v>8552.0784443376451</v>
      </c>
      <c r="C13" s="12">
        <v>0.01</v>
      </c>
      <c r="D13" s="12">
        <v>1.4999999999999999E-2</v>
      </c>
      <c r="E13" s="12">
        <v>0.02</v>
      </c>
      <c r="F13" s="12">
        <v>2.5000000000000001E-2</v>
      </c>
      <c r="G13" s="12">
        <v>0.03</v>
      </c>
      <c r="H13" s="12">
        <v>3.5000000000000003E-2</v>
      </c>
      <c r="I13" s="12">
        <v>0.04</v>
      </c>
      <c r="J13" s="12">
        <v>4.4999999999999998E-2</v>
      </c>
      <c r="K13" s="12">
        <v>0.05</v>
      </c>
      <c r="L13" s="12">
        <v>5.5E-2</v>
      </c>
      <c r="M13" s="2"/>
    </row>
    <row r="14" spans="1:14" x14ac:dyDescent="0.2">
      <c r="B14" s="11">
        <v>12</v>
      </c>
      <c r="C14" s="1">
        <f t="dataTable" ref="C14:L20" dt2D="1" dtr="1" r1="B2" r2="B3" ca="1"/>
        <v>16757.082311159396</v>
      </c>
      <c r="D14" s="1">
        <v>16802.393468230144</v>
      </c>
      <c r="E14" s="1">
        <v>16847.773456821087</v>
      </c>
      <c r="F14" s="1">
        <v>16893.222232789594</v>
      </c>
      <c r="G14" s="1">
        <v>16938.739751697787</v>
      </c>
      <c r="H14" s="1">
        <v>16984.325968813551</v>
      </c>
      <c r="I14" s="1">
        <v>17029.980839111584</v>
      </c>
      <c r="J14" s="1">
        <v>17075.704317274409</v>
      </c>
      <c r="K14" s="1">
        <v>17121.496357693424</v>
      </c>
      <c r="L14" s="1">
        <v>17167.356914469914</v>
      </c>
    </row>
    <row r="15" spans="1:14" x14ac:dyDescent="0.2">
      <c r="B15" s="11">
        <v>24</v>
      </c>
      <c r="C15" s="1">
        <v>8420.4160670884121</v>
      </c>
      <c r="D15" s="1">
        <v>8464.1651826178222</v>
      </c>
      <c r="E15" s="1">
        <v>8508.0526736960455</v>
      </c>
      <c r="F15" s="1">
        <v>8552.0784443376451</v>
      </c>
      <c r="G15" s="1">
        <v>8596.2423959112202</v>
      </c>
      <c r="H15" s="1">
        <v>8640.5444271487013</v>
      </c>
      <c r="I15" s="1">
        <v>8684.9844341548105</v>
      </c>
      <c r="J15" s="1">
        <v>8729.562310416688</v>
      </c>
      <c r="K15" s="1">
        <v>8774.2779468136905</v>
      </c>
      <c r="L15" s="1">
        <v>8819.1312316273215</v>
      </c>
    </row>
    <row r="16" spans="1:14" x14ac:dyDescent="0.2">
      <c r="B16" s="11">
        <v>36</v>
      </c>
      <c r="C16" s="1">
        <v>5641.6198692454191</v>
      </c>
      <c r="D16" s="1">
        <v>5684.9639378203628</v>
      </c>
      <c r="E16" s="1">
        <v>5728.5157464912763</v>
      </c>
      <c r="F16" s="1">
        <v>5772.275133036188</v>
      </c>
      <c r="G16" s="1">
        <v>5816.2419261304667</v>
      </c>
      <c r="H16" s="1">
        <v>5860.4159453821621</v>
      </c>
      <c r="I16" s="1">
        <v>5904.7970013687363</v>
      </c>
      <c r="J16" s="1">
        <v>5949.3848956751162</v>
      </c>
      <c r="K16" s="1">
        <v>5994.1794209330956</v>
      </c>
      <c r="L16" s="1">
        <v>6039.1803608620567</v>
      </c>
    </row>
    <row r="17" spans="2:13" x14ac:dyDescent="0.2">
      <c r="B17" s="11">
        <v>48</v>
      </c>
      <c r="C17" s="1">
        <v>4252.2911794918282</v>
      </c>
      <c r="D17" s="1">
        <v>4295.5194356846878</v>
      </c>
      <c r="E17" s="1">
        <v>4339.0247278680745</v>
      </c>
      <c r="F17" s="1">
        <v>4382.8068058817516</v>
      </c>
      <c r="G17" s="1">
        <v>4426.8653978623024</v>
      </c>
      <c r="H17" s="1">
        <v>4471.2002103394034</v>
      </c>
      <c r="I17" s="1">
        <v>4515.8109283379954</v>
      </c>
      <c r="J17" s="1">
        <v>4560.6972154862515</v>
      </c>
      <c r="K17" s="1">
        <v>4605.8587141293046</v>
      </c>
      <c r="L17" s="1">
        <v>4651.295045448639</v>
      </c>
    </row>
    <row r="18" spans="2:13" x14ac:dyDescent="0.2">
      <c r="B18" s="11">
        <v>60</v>
      </c>
      <c r="C18" s="1">
        <v>3418.749489090565</v>
      </c>
      <c r="D18" s="1">
        <v>3461.9776109699201</v>
      </c>
      <c r="E18" s="1">
        <v>3505.5520106488761</v>
      </c>
      <c r="F18" s="1">
        <v>3549.4723210960551</v>
      </c>
      <c r="G18" s="1">
        <v>3593.7381328126276</v>
      </c>
      <c r="H18" s="1">
        <v>3638.34899405128</v>
      </c>
      <c r="I18" s="1">
        <v>3683.3044110532705</v>
      </c>
      <c r="J18" s="1">
        <v>3728.6038483033299</v>
      </c>
      <c r="K18" s="1">
        <v>3774.2467288021871</v>
      </c>
      <c r="L18" s="1">
        <v>3820.2324343564483</v>
      </c>
    </row>
    <row r="19" spans="2:13" x14ac:dyDescent="0.2">
      <c r="B19" s="11">
        <v>72</v>
      </c>
      <c r="C19" s="1">
        <v>2863.101294205042</v>
      </c>
      <c r="D19" s="1">
        <v>2906.3871039231722</v>
      </c>
      <c r="E19" s="1">
        <v>2950.0883776977039</v>
      </c>
      <c r="F19" s="1">
        <v>2994.2045954944538</v>
      </c>
      <c r="G19" s="1">
        <v>3038.7351638877481</v>
      </c>
      <c r="H19" s="1">
        <v>3083.6794165036908</v>
      </c>
      <c r="I19" s="1">
        <v>3129.0366145085004</v>
      </c>
      <c r="J19" s="1">
        <v>3174.8059471412303</v>
      </c>
      <c r="K19" s="1">
        <v>3220.9865322901856</v>
      </c>
      <c r="L19" s="1">
        <v>3267.5774171122675</v>
      </c>
      <c r="M19" s="14" t="str">
        <f>"ตัวอย่างการอ่านค่า L19: "&amp;"จำนวนเงินผ่อนต่อ "&amp;B19&amp;" งวดที่อัตราดอกเบี้ย "&amp;FIXED(L13*100,2)&amp;"% ผ่อนงวดละ "&amp;FIXED(L19,2)&amp;" บาท"</f>
        <v>ตัวอย่างการอ่านค่า L19: จำนวนเงินผ่อนต่อ 72 งวดที่อัตราดอกเบี้ย 5.50% ผ่อนงวดละ 3,267.58 บาท</v>
      </c>
    </row>
    <row r="20" spans="2:13" x14ac:dyDescent="0.2">
      <c r="B20" s="11">
        <v>84</v>
      </c>
      <c r="C20" s="1">
        <v>2466.2493781133485</v>
      </c>
      <c r="D20" s="1">
        <v>2509.625899219594</v>
      </c>
      <c r="E20" s="1">
        <v>2553.4870090495492</v>
      </c>
      <c r="F20" s="1">
        <v>2597.8319912665388</v>
      </c>
      <c r="G20" s="1">
        <v>2642.6600130923548</v>
      </c>
      <c r="H20" s="1">
        <v>2687.9701261323908</v>
      </c>
      <c r="I20" s="1">
        <v>2733.7612672979699</v>
      </c>
      <c r="J20" s="1">
        <v>2780.0322598241773</v>
      </c>
      <c r="K20" s="1">
        <v>2826.781814381402</v>
      </c>
      <c r="L20" s="1">
        <v>2874.0085302785933</v>
      </c>
    </row>
    <row r="21" spans="2:13" x14ac:dyDescent="0.2"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3" x14ac:dyDescent="0.2">
      <c r="B22" s="5" t="s">
        <v>12</v>
      </c>
      <c r="C22" s="6"/>
      <c r="D22" s="6"/>
      <c r="E22" s="6"/>
      <c r="F22" s="6"/>
      <c r="G22" s="6"/>
      <c r="H22" s="6"/>
      <c r="I22" s="6"/>
      <c r="J22" s="6"/>
      <c r="K22" s="6"/>
      <c r="L22" s="6"/>
    </row>
    <row r="23" spans="2:13" x14ac:dyDescent="0.2">
      <c r="B23" s="9">
        <f>B9</f>
        <v>5249.8826641034684</v>
      </c>
      <c r="C23" s="12">
        <v>0.01</v>
      </c>
      <c r="D23" s="12">
        <v>1.4999999999999999E-2</v>
      </c>
      <c r="E23" s="12">
        <v>0.02</v>
      </c>
      <c r="F23" s="12">
        <v>2.5000000000000001E-2</v>
      </c>
      <c r="G23" s="12">
        <v>0.03</v>
      </c>
      <c r="H23" s="12">
        <v>3.5000000000000003E-2</v>
      </c>
      <c r="I23" s="12">
        <v>0.04</v>
      </c>
      <c r="J23" s="12">
        <v>4.4999999999999998E-2</v>
      </c>
      <c r="K23" s="12">
        <v>0.05</v>
      </c>
      <c r="L23" s="12">
        <v>5.5E-2</v>
      </c>
    </row>
    <row r="24" spans="2:13" x14ac:dyDescent="0.2">
      <c r="B24" s="11">
        <v>12</v>
      </c>
      <c r="C24" s="1">
        <f t="dataTable" ref="C24:L30" dt2D="1" dtr="1" r1="B2" r2="B3"/>
        <v>1084.9877339127706</v>
      </c>
      <c r="D24" s="1">
        <v>1628.7216187617159</v>
      </c>
      <c r="E24" s="1">
        <v>2173.281481853046</v>
      </c>
      <c r="F24" s="1">
        <v>2718.6667934751313</v>
      </c>
      <c r="G24" s="1">
        <v>3264.8770203734457</v>
      </c>
      <c r="H24" s="1">
        <v>3811.9116257626156</v>
      </c>
      <c r="I24" s="1">
        <v>4359.7700693390216</v>
      </c>
      <c r="J24" s="1">
        <v>4908.4518072929059</v>
      </c>
      <c r="K24" s="1">
        <v>5457.9562923210906</v>
      </c>
      <c r="L24" s="1">
        <v>6008.2829736389685</v>
      </c>
    </row>
    <row r="25" spans="2:13" x14ac:dyDescent="0.2">
      <c r="B25" s="11">
        <v>24</v>
      </c>
      <c r="C25" s="1">
        <v>2089.9856101218902</v>
      </c>
      <c r="D25" s="1">
        <v>3139.9643828277476</v>
      </c>
      <c r="E25" s="1">
        <v>4193.2641687050927</v>
      </c>
      <c r="F25" s="1">
        <v>5249.8826641034684</v>
      </c>
      <c r="G25" s="1">
        <v>6309.8175018692855</v>
      </c>
      <c r="H25" s="1">
        <v>7373.0662515688455</v>
      </c>
      <c r="I25" s="1">
        <v>8439.6264197154669</v>
      </c>
      <c r="J25" s="1">
        <v>9509.4954500005115</v>
      </c>
      <c r="K25" s="1">
        <v>10582.670723528572</v>
      </c>
      <c r="L25" s="1">
        <v>11659.149559055717</v>
      </c>
    </row>
    <row r="26" spans="2:13" x14ac:dyDescent="0.2">
      <c r="B26" s="11">
        <v>36</v>
      </c>
      <c r="C26" s="1">
        <v>3098.3152928350901</v>
      </c>
      <c r="D26" s="1">
        <v>4658.7017615330697</v>
      </c>
      <c r="E26" s="1">
        <v>6226.5668736859516</v>
      </c>
      <c r="F26" s="1">
        <v>7801.90478930276</v>
      </c>
      <c r="G26" s="1">
        <v>9384.7093406968052</v>
      </c>
      <c r="H26" s="1">
        <v>10974.974033757841</v>
      </c>
      <c r="I26" s="1">
        <v>12572.692049274512</v>
      </c>
      <c r="J26" s="1">
        <v>14177.856244304188</v>
      </c>
      <c r="K26" s="1">
        <v>15790.459153591451</v>
      </c>
      <c r="L26" s="1">
        <v>17410.492991034029</v>
      </c>
    </row>
    <row r="27" spans="2:13" x14ac:dyDescent="0.2">
      <c r="B27" s="11">
        <v>48</v>
      </c>
      <c r="C27" s="1">
        <v>4109.9766156077385</v>
      </c>
      <c r="D27" s="1">
        <v>6184.9329128650133</v>
      </c>
      <c r="E27" s="1">
        <v>8273.186937667575</v>
      </c>
      <c r="F27" s="1">
        <v>10374.726682324079</v>
      </c>
      <c r="G27" s="1">
        <v>12489.539097390516</v>
      </c>
      <c r="H27" s="1">
        <v>14617.610096291348</v>
      </c>
      <c r="I27" s="1">
        <v>16758.924560223764</v>
      </c>
      <c r="J27" s="1">
        <v>18913.466343340056</v>
      </c>
      <c r="K27" s="1">
        <v>21081.218278206623</v>
      </c>
      <c r="L27" s="1">
        <v>23262.162181534688</v>
      </c>
    </row>
    <row r="28" spans="2:13" x14ac:dyDescent="0.2">
      <c r="B28" s="11">
        <v>60</v>
      </c>
      <c r="C28" s="1">
        <v>5124.9693454338994</v>
      </c>
      <c r="D28" s="1">
        <v>7718.656658195192</v>
      </c>
      <c r="E28" s="1">
        <v>10333.120638932567</v>
      </c>
      <c r="F28" s="1">
        <v>12968.339265763294</v>
      </c>
      <c r="G28" s="1">
        <v>15624.28796875765</v>
      </c>
      <c r="H28" s="1">
        <v>18300.939643076796</v>
      </c>
      <c r="I28" s="1">
        <v>20998.264663196227</v>
      </c>
      <c r="J28" s="1">
        <v>23716.230898199778</v>
      </c>
      <c r="K28" s="1">
        <v>26454.803728131228</v>
      </c>
      <c r="L28" s="1">
        <v>29213.946061386901</v>
      </c>
    </row>
    <row r="29" spans="2:13" x14ac:dyDescent="0.2">
      <c r="B29" s="11">
        <v>72</v>
      </c>
      <c r="C29" s="1">
        <v>6143.2931827630382</v>
      </c>
      <c r="D29" s="1">
        <v>9259.8714824683848</v>
      </c>
      <c r="E29" s="1">
        <v>12406.363194234669</v>
      </c>
      <c r="F29" s="1">
        <v>15582.730875600682</v>
      </c>
      <c r="G29" s="1">
        <v>18788.93179991786</v>
      </c>
      <c r="H29" s="1">
        <v>22024.917988265748</v>
      </c>
      <c r="I29" s="1">
        <v>25290.636244612018</v>
      </c>
      <c r="J29" s="1">
        <v>28586.028194168583</v>
      </c>
      <c r="K29" s="1">
        <v>31911.030324893363</v>
      </c>
      <c r="L29" s="1">
        <v>35265.57403208327</v>
      </c>
      <c r="M29" s="14" t="str">
        <f>"ตัวอย่างการอ่านค่า L29: "&amp;"จำนวนเงินดอกเบี้ยของ "&amp;B29&amp;" งวดที่อัตราดอกเบี้ย "&amp;FIXED(L23*100,2)&amp;"% เป็นเงินรวมทั้งสิ้น "&amp;FIXED(L29,2)&amp;" บาท"</f>
        <v>ตัวอย่างการอ่านค่า L29: จำนวนเงินดอกเบี้ยของ 72 งวดที่อัตราดอกเบี้ย 5.50% เป็นเงินรวมทั้งสิ้น 35,265.57 บาท</v>
      </c>
    </row>
    <row r="30" spans="2:13" x14ac:dyDescent="0.2">
      <c r="B30" s="11">
        <v>84</v>
      </c>
      <c r="C30" s="1">
        <v>7164.9477615212672</v>
      </c>
      <c r="D30" s="1">
        <v>10808.575534445903</v>
      </c>
      <c r="E30" s="1">
        <v>14492.908760162129</v>
      </c>
      <c r="F30" s="1">
        <v>18217.887266389269</v>
      </c>
      <c r="G30" s="1">
        <v>21983.441099757794</v>
      </c>
      <c r="H30" s="1">
        <v>25789.49059512082</v>
      </c>
      <c r="I30" s="1">
        <v>29635.946453029464</v>
      </c>
      <c r="J30" s="1">
        <v>33522.709825230908</v>
      </c>
      <c r="K30" s="1">
        <v>37449.672408037761</v>
      </c>
      <c r="L30" s="1">
        <v>41416.716543401824</v>
      </c>
    </row>
    <row r="31" spans="2:13" x14ac:dyDescent="0.2"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3" x14ac:dyDescent="0.2">
      <c r="B32" s="7" t="str">
        <f>"มูลค่าเงินผ่อนต่อเดือนของแต่ละเงินต้น จำนวน "&amp;B3&amp;" งวดของแต่ละอัตราดอกเบี้ย"</f>
        <v>มูลค่าเงินผ่อนต่อเดือนของแต่ละเงินต้น จำนวน 24 งวดของแต่ละอัตราดอกเบี้ย</v>
      </c>
      <c r="C32" s="8"/>
      <c r="D32" s="8"/>
      <c r="E32" s="8"/>
      <c r="F32" s="8"/>
      <c r="G32" s="8"/>
      <c r="H32" s="8"/>
      <c r="I32" s="8"/>
      <c r="J32" s="8"/>
      <c r="K32" s="8"/>
      <c r="L32" s="8"/>
    </row>
    <row r="33" spans="2:13" x14ac:dyDescent="0.2">
      <c r="B33" s="10">
        <f>B7</f>
        <v>8552.0784443376451</v>
      </c>
      <c r="C33" s="12">
        <v>0.01</v>
      </c>
      <c r="D33" s="12">
        <v>1.4999999999999999E-2</v>
      </c>
      <c r="E33" s="12">
        <v>0.02</v>
      </c>
      <c r="F33" s="12">
        <v>2.5000000000000001E-2</v>
      </c>
      <c r="G33" s="12">
        <v>0.03</v>
      </c>
      <c r="H33" s="12">
        <v>3.5000000000000003E-2</v>
      </c>
      <c r="I33" s="12">
        <v>0.04</v>
      </c>
      <c r="J33" s="12">
        <v>4.4999999999999998E-2</v>
      </c>
      <c r="K33" s="12">
        <v>0.05</v>
      </c>
      <c r="L33" s="12">
        <v>5.5E-2</v>
      </c>
    </row>
    <row r="34" spans="2:13" x14ac:dyDescent="0.2">
      <c r="B34" s="13">
        <v>100000</v>
      </c>
      <c r="C34" s="1">
        <f t="dataTable" ref="C34:L43" dt2D="1" dtr="1" r1="B2" r2="B4" ca="1"/>
        <v>4210.208033544206</v>
      </c>
      <c r="D34" s="1">
        <v>4232.0825913089111</v>
      </c>
      <c r="E34" s="1">
        <v>4254.0263368480228</v>
      </c>
      <c r="F34" s="1">
        <v>4276.0392221688226</v>
      </c>
      <c r="G34" s="1">
        <v>4298.1211979556101</v>
      </c>
      <c r="H34" s="1">
        <v>4320.2722135743506</v>
      </c>
      <c r="I34" s="1">
        <v>4342.4922170774053</v>
      </c>
      <c r="J34" s="1">
        <v>4364.781155208344</v>
      </c>
      <c r="K34" s="1">
        <v>4387.1389734068453</v>
      </c>
      <c r="L34" s="1">
        <v>4409.5656158136608</v>
      </c>
    </row>
    <row r="35" spans="2:13" x14ac:dyDescent="0.2">
      <c r="B35" s="13">
        <v>200000</v>
      </c>
      <c r="C35" s="1">
        <v>8420.4160670884121</v>
      </c>
      <c r="D35" s="1">
        <v>8464.1651826178222</v>
      </c>
      <c r="E35" s="1">
        <v>8508.0526736960455</v>
      </c>
      <c r="F35" s="1">
        <v>8552.0784443376451</v>
      </c>
      <c r="G35" s="1">
        <v>8596.2423959112202</v>
      </c>
      <c r="H35" s="1">
        <v>8640.5444271487013</v>
      </c>
      <c r="I35" s="1">
        <v>8684.9844341548105</v>
      </c>
      <c r="J35" s="1">
        <v>8729.562310416688</v>
      </c>
      <c r="K35" s="1">
        <v>8774.2779468136905</v>
      </c>
      <c r="L35" s="1">
        <v>8819.1312316273215</v>
      </c>
    </row>
    <row r="36" spans="2:13" x14ac:dyDescent="0.2">
      <c r="B36" s="13">
        <v>300000</v>
      </c>
      <c r="C36" s="1">
        <v>12630.624100632616</v>
      </c>
      <c r="D36" s="1">
        <v>12696.247773926734</v>
      </c>
      <c r="E36" s="1">
        <v>12762.07901054407</v>
      </c>
      <c r="F36" s="1">
        <v>12828.117666506467</v>
      </c>
      <c r="G36" s="1">
        <v>12894.363593866832</v>
      </c>
      <c r="H36" s="1">
        <v>12960.816640723053</v>
      </c>
      <c r="I36" s="1">
        <v>13027.476651232215</v>
      </c>
      <c r="J36" s="1">
        <v>13094.343465625034</v>
      </c>
      <c r="K36" s="1">
        <v>13161.416920220534</v>
      </c>
      <c r="L36" s="1">
        <v>13228.696847440982</v>
      </c>
    </row>
    <row r="37" spans="2:13" x14ac:dyDescent="0.2">
      <c r="B37" s="13">
        <v>400000</v>
      </c>
      <c r="C37" s="1">
        <v>16840.832134176824</v>
      </c>
      <c r="D37" s="1">
        <v>16928.330365235644</v>
      </c>
      <c r="E37" s="1">
        <v>17016.105347392091</v>
      </c>
      <c r="F37" s="1">
        <v>17104.15688867529</v>
      </c>
      <c r="G37" s="1">
        <v>17192.48479182244</v>
      </c>
      <c r="H37" s="1">
        <v>17281.088854297403</v>
      </c>
      <c r="I37" s="1">
        <v>17369.968868309621</v>
      </c>
      <c r="J37" s="1">
        <v>17459.124620833376</v>
      </c>
      <c r="K37" s="1">
        <v>17548.555893627381</v>
      </c>
      <c r="L37" s="1">
        <v>17638.262463254643</v>
      </c>
    </row>
    <row r="38" spans="2:13" x14ac:dyDescent="0.2">
      <c r="B38" s="13">
        <v>500000</v>
      </c>
      <c r="C38" s="1">
        <v>21051.040167721028</v>
      </c>
      <c r="D38" s="1">
        <v>21160.412956544558</v>
      </c>
      <c r="E38" s="1">
        <v>21270.131684240117</v>
      </c>
      <c r="F38" s="1">
        <v>21380.19611084411</v>
      </c>
      <c r="G38" s="1">
        <v>21490.605989778051</v>
      </c>
      <c r="H38" s="1">
        <v>21601.361067871756</v>
      </c>
      <c r="I38" s="1">
        <v>21712.461085387025</v>
      </c>
      <c r="J38" s="1">
        <v>21823.90577604172</v>
      </c>
      <c r="K38" s="1">
        <v>21935.694867034221</v>
      </c>
      <c r="L38" s="1">
        <v>22047.828079068306</v>
      </c>
    </row>
    <row r="39" spans="2:13" x14ac:dyDescent="0.2">
      <c r="B39" s="13">
        <v>600000</v>
      </c>
      <c r="C39" s="1">
        <v>25261.248201265233</v>
      </c>
      <c r="D39" s="1">
        <v>25392.495547853468</v>
      </c>
      <c r="E39" s="1">
        <v>25524.15802108814</v>
      </c>
      <c r="F39" s="1">
        <v>25656.235333012934</v>
      </c>
      <c r="G39" s="1">
        <v>25788.727187733664</v>
      </c>
      <c r="H39" s="1">
        <v>25921.633281446106</v>
      </c>
      <c r="I39" s="1">
        <v>26054.95330246443</v>
      </c>
      <c r="J39" s="1">
        <v>26188.686931250068</v>
      </c>
      <c r="K39" s="1">
        <v>26322.833840441068</v>
      </c>
      <c r="L39" s="1">
        <v>26457.393694881965</v>
      </c>
      <c r="M39" s="14" t="str">
        <f>"ตัวอย่างการอ่านค่า L39: "&amp;"จำนวนเงินกู้ "&amp;FIXED(B39,2)&amp;" บาทที่อัตราดอกเบี้ย "&amp;FIXED(L33*100,2)&amp;"% ของการผ่อน "&amp;B3&amp;" งวด กำหนดผ่อนงวดละ "&amp;FIXED(L39,2)&amp;" บาท"</f>
        <v>ตัวอย่างการอ่านค่า L39: จำนวนเงินกู้ 600,000.00 บาทที่อัตราดอกเบี้ย 5.50% ของการผ่อน 24 งวด กำหนดผ่อนงวดละ 26,457.39 บาท</v>
      </c>
    </row>
    <row r="40" spans="2:13" x14ac:dyDescent="0.2">
      <c r="B40" s="13">
        <v>700000</v>
      </c>
      <c r="C40" s="1">
        <v>29471.456234809441</v>
      </c>
      <c r="D40" s="1">
        <v>29624.578139162382</v>
      </c>
      <c r="E40" s="1">
        <v>29778.184357936159</v>
      </c>
      <c r="F40" s="1">
        <v>29932.274555181757</v>
      </c>
      <c r="G40" s="1">
        <v>30086.848385689274</v>
      </c>
      <c r="H40" s="1">
        <v>30241.905495020455</v>
      </c>
      <c r="I40" s="1">
        <v>30397.445519541834</v>
      </c>
      <c r="J40" s="1">
        <v>30553.468086458408</v>
      </c>
      <c r="K40" s="1">
        <v>30709.972813847911</v>
      </c>
      <c r="L40" s="1">
        <v>30866.959310695624</v>
      </c>
    </row>
    <row r="41" spans="2:13" x14ac:dyDescent="0.2">
      <c r="B41" s="13">
        <v>800000</v>
      </c>
      <c r="C41" s="1">
        <v>33681.664268353648</v>
      </c>
      <c r="D41" s="1">
        <v>33856.660730471289</v>
      </c>
      <c r="E41" s="1">
        <v>34032.210694784182</v>
      </c>
      <c r="F41" s="1">
        <v>34208.31377735058</v>
      </c>
      <c r="G41" s="1">
        <v>34384.969583644881</v>
      </c>
      <c r="H41" s="1">
        <v>34562.177708594805</v>
      </c>
      <c r="I41" s="1">
        <v>34739.937736619242</v>
      </c>
      <c r="J41" s="1">
        <v>34918.249241666752</v>
      </c>
      <c r="K41" s="1">
        <v>35097.111787254762</v>
      </c>
      <c r="L41" s="1">
        <v>35276.524926509286</v>
      </c>
    </row>
    <row r="42" spans="2:13" x14ac:dyDescent="0.2">
      <c r="B42" s="13">
        <v>900000</v>
      </c>
      <c r="C42" s="1">
        <v>37891.872301897849</v>
      </c>
      <c r="D42" s="1">
        <v>38088.743321780203</v>
      </c>
      <c r="E42" s="1">
        <v>38286.237031632205</v>
      </c>
      <c r="F42" s="1">
        <v>38484.352999519404</v>
      </c>
      <c r="G42" s="1">
        <v>38683.090781600498</v>
      </c>
      <c r="H42" s="1">
        <v>38882.449922169159</v>
      </c>
      <c r="I42" s="1">
        <v>39082.429953696643</v>
      </c>
      <c r="J42" s="1">
        <v>39283.030396875103</v>
      </c>
      <c r="K42" s="1">
        <v>39484.250760661598</v>
      </c>
      <c r="L42" s="1">
        <v>39686.090542322949</v>
      </c>
    </row>
    <row r="43" spans="2:13" x14ac:dyDescent="0.2">
      <c r="B43" s="13">
        <v>1000000</v>
      </c>
      <c r="C43" s="1">
        <v>42102.080335442057</v>
      </c>
      <c r="D43" s="1">
        <v>42320.825913089117</v>
      </c>
      <c r="E43" s="1">
        <v>42540.263368480235</v>
      </c>
      <c r="F43" s="1">
        <v>42760.39222168822</v>
      </c>
      <c r="G43" s="1">
        <v>42981.211979556101</v>
      </c>
      <c r="H43" s="1">
        <v>43202.722135743512</v>
      </c>
      <c r="I43" s="1">
        <v>43424.922170774051</v>
      </c>
      <c r="J43" s="1">
        <v>43647.81155208344</v>
      </c>
      <c r="K43" s="1">
        <v>43871.389734068442</v>
      </c>
      <c r="L43" s="1">
        <v>44095.656158136611</v>
      </c>
    </row>
    <row r="44" spans="2:13" x14ac:dyDescent="0.2"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2:13" x14ac:dyDescent="0.2"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2:13" x14ac:dyDescent="0.2"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2:13" x14ac:dyDescent="0.2"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2:13" x14ac:dyDescent="0.2"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3:12" x14ac:dyDescent="0.2"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3:12" x14ac:dyDescent="0.2"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3:12" x14ac:dyDescent="0.2"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3:12" x14ac:dyDescent="0.2"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3:12" x14ac:dyDescent="0.2"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3:12" x14ac:dyDescent="0.2"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3:12" x14ac:dyDescent="0.2"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3:12" x14ac:dyDescent="0.2"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3:12" x14ac:dyDescent="0.2"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3:12" x14ac:dyDescent="0.2">
      <c r="C58" s="1"/>
      <c r="D58" s="1"/>
      <c r="E58" s="1"/>
      <c r="F58" s="1"/>
      <c r="G58" s="1"/>
      <c r="H58" s="1"/>
      <c r="I58" s="1"/>
      <c r="J58" s="1"/>
      <c r="K58" s="1"/>
      <c r="L58" s="1"/>
    </row>
    <row r="59" spans="3:12" x14ac:dyDescent="0.2">
      <c r="C59" s="1"/>
      <c r="D59" s="1"/>
      <c r="E59" s="1"/>
      <c r="F59" s="1"/>
      <c r="G59" s="1"/>
      <c r="H59" s="1"/>
      <c r="I59" s="1"/>
      <c r="J59" s="1"/>
      <c r="K59" s="1"/>
      <c r="L59" s="1"/>
    </row>
    <row r="60" spans="3:12" x14ac:dyDescent="0.2"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3:12" x14ac:dyDescent="0.2"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3:12" x14ac:dyDescent="0.2">
      <c r="C62" s="1"/>
      <c r="D62" s="1"/>
      <c r="E62" s="1"/>
      <c r="F62" s="1"/>
      <c r="G62" s="1"/>
      <c r="H62" s="1"/>
      <c r="I62" s="1"/>
      <c r="J62" s="1"/>
      <c r="K62" s="1"/>
      <c r="L62" s="1"/>
    </row>
    <row r="63" spans="3:12" x14ac:dyDescent="0.2"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3:12" x14ac:dyDescent="0.2"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pans="3:12" x14ac:dyDescent="0.2"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3:12" x14ac:dyDescent="0.2"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3:12" x14ac:dyDescent="0.2"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3:12" x14ac:dyDescent="0.2">
      <c r="C68" s="1"/>
      <c r="D68" s="1"/>
      <c r="E68" s="1"/>
      <c r="F68" s="1"/>
      <c r="G68" s="1"/>
      <c r="H68" s="1"/>
      <c r="I68" s="1"/>
      <c r="J68" s="1"/>
      <c r="K68" s="1"/>
      <c r="L68" s="1"/>
    </row>
    <row r="69" spans="3:12" x14ac:dyDescent="0.2"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3:12" x14ac:dyDescent="0.2"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3:12" x14ac:dyDescent="0.2"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3:12" x14ac:dyDescent="0.2"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3:12" x14ac:dyDescent="0.2"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3:12" x14ac:dyDescent="0.2"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3:12" x14ac:dyDescent="0.2">
      <c r="C75" s="1"/>
      <c r="D75" s="1"/>
      <c r="E75" s="1"/>
      <c r="F75" s="1"/>
      <c r="G75" s="1"/>
      <c r="H75" s="1"/>
      <c r="I75" s="1"/>
      <c r="J75" s="1"/>
      <c r="K75" s="1"/>
      <c r="L75" s="1"/>
    </row>
    <row r="76" spans="3:12" x14ac:dyDescent="0.2">
      <c r="C76" s="1"/>
      <c r="D76" s="1"/>
      <c r="E76" s="1"/>
      <c r="F76" s="1"/>
      <c r="G76" s="1"/>
      <c r="H76" s="1"/>
      <c r="I76" s="1"/>
      <c r="J76" s="1"/>
      <c r="K76" s="1"/>
      <c r="L76" s="1"/>
    </row>
    <row r="77" spans="3:12" x14ac:dyDescent="0.2">
      <c r="C77" s="1"/>
      <c r="D77" s="1"/>
      <c r="E77" s="1"/>
      <c r="F77" s="1"/>
      <c r="G77" s="1"/>
      <c r="H77" s="1"/>
      <c r="I77" s="1"/>
      <c r="J77" s="1"/>
      <c r="K77" s="1"/>
      <c r="L77" s="1"/>
    </row>
    <row r="78" spans="3:12" x14ac:dyDescent="0.2"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3:12" x14ac:dyDescent="0.2">
      <c r="C79" s="1"/>
      <c r="D79" s="1"/>
      <c r="E79" s="1"/>
      <c r="F79" s="1"/>
      <c r="G79" s="1"/>
      <c r="H79" s="1"/>
      <c r="I79" s="1"/>
      <c r="J79" s="1"/>
      <c r="K79" s="1"/>
      <c r="L79" s="1"/>
    </row>
    <row r="80" spans="3:12" x14ac:dyDescent="0.2">
      <c r="C80" s="1"/>
      <c r="D80" s="1"/>
      <c r="E80" s="1"/>
      <c r="F80" s="1"/>
      <c r="G80" s="1"/>
      <c r="H80" s="1"/>
      <c r="I80" s="1"/>
      <c r="J80" s="1"/>
      <c r="K80" s="1"/>
      <c r="L80" s="1"/>
    </row>
    <row r="81" spans="3:12" x14ac:dyDescent="0.2">
      <c r="C81" s="1"/>
      <c r="D81" s="1"/>
      <c r="E81" s="1"/>
      <c r="F81" s="1"/>
      <c r="G81" s="1"/>
      <c r="H81" s="1"/>
      <c r="I81" s="1"/>
      <c r="J81" s="1"/>
      <c r="K81" s="1"/>
      <c r="L81" s="1"/>
    </row>
    <row r="82" spans="3:12" x14ac:dyDescent="0.2">
      <c r="C82" s="1"/>
      <c r="D82" s="1"/>
      <c r="E82" s="1"/>
      <c r="F82" s="1"/>
      <c r="G82" s="1"/>
      <c r="H82" s="1"/>
      <c r="I82" s="1"/>
      <c r="J82" s="1"/>
      <c r="K82" s="1"/>
      <c r="L82" s="1"/>
    </row>
    <row r="83" spans="3:12" x14ac:dyDescent="0.2">
      <c r="C83" s="1"/>
      <c r="D83" s="1"/>
      <c r="E83" s="1"/>
      <c r="F83" s="1"/>
      <c r="G83" s="1"/>
      <c r="H83" s="1"/>
      <c r="I83" s="1"/>
      <c r="J83" s="1"/>
      <c r="K83" s="1"/>
      <c r="L83" s="1"/>
    </row>
    <row r="84" spans="3:12" x14ac:dyDescent="0.2"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3:12" x14ac:dyDescent="0.2">
      <c r="C85" s="1"/>
      <c r="D85" s="1"/>
      <c r="E85" s="1"/>
      <c r="F85" s="1"/>
      <c r="G85" s="1"/>
      <c r="H85" s="1"/>
      <c r="I85" s="1"/>
      <c r="J85" s="1"/>
      <c r="K85" s="1"/>
      <c r="L85" s="1"/>
    </row>
    <row r="86" spans="3:12" x14ac:dyDescent="0.2">
      <c r="C86" s="1"/>
      <c r="D86" s="1"/>
      <c r="E86" s="1"/>
      <c r="F86" s="1"/>
      <c r="G86" s="1"/>
      <c r="H86" s="1"/>
      <c r="I86" s="1"/>
      <c r="J86" s="1"/>
      <c r="K86" s="1"/>
      <c r="L86" s="1"/>
    </row>
    <row r="87" spans="3:12" x14ac:dyDescent="0.2"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3:12" x14ac:dyDescent="0.2">
      <c r="C88" s="1"/>
      <c r="D88" s="1"/>
      <c r="E88" s="1"/>
      <c r="F88" s="1"/>
      <c r="G88" s="1"/>
      <c r="H88" s="1"/>
      <c r="I88" s="1"/>
      <c r="J88" s="1"/>
      <c r="K88" s="1"/>
      <c r="L88" s="1"/>
    </row>
    <row r="89" spans="3:12" x14ac:dyDescent="0.2">
      <c r="C89" s="1"/>
      <c r="D89" s="1"/>
      <c r="E89" s="1"/>
      <c r="F89" s="1"/>
      <c r="G89" s="1"/>
      <c r="H89" s="1"/>
      <c r="I89" s="1"/>
      <c r="J89" s="1"/>
      <c r="K89" s="1"/>
      <c r="L89" s="1"/>
    </row>
    <row r="90" spans="3:12" x14ac:dyDescent="0.2">
      <c r="C90" s="1"/>
      <c r="D90" s="1"/>
      <c r="E90" s="1"/>
      <c r="F90" s="1"/>
      <c r="G90" s="1"/>
      <c r="H90" s="1"/>
      <c r="I90" s="1"/>
      <c r="J90" s="1"/>
      <c r="K90" s="1"/>
      <c r="L90" s="1"/>
    </row>
    <row r="91" spans="3:12" x14ac:dyDescent="0.2">
      <c r="C91" s="1"/>
      <c r="D91" s="1"/>
      <c r="E91" s="1"/>
      <c r="F91" s="1"/>
      <c r="G91" s="1"/>
      <c r="H91" s="1"/>
      <c r="I91" s="1"/>
      <c r="J91" s="1"/>
      <c r="K91" s="1"/>
      <c r="L91" s="1"/>
    </row>
    <row r="92" spans="3:12" x14ac:dyDescent="0.2">
      <c r="C92" s="1"/>
      <c r="D92" s="1"/>
      <c r="E92" s="1"/>
      <c r="F92" s="1"/>
      <c r="G92" s="1"/>
      <c r="H92" s="1"/>
      <c r="I92" s="1"/>
      <c r="J92" s="1"/>
      <c r="K92" s="1"/>
      <c r="L92" s="1"/>
    </row>
    <row r="93" spans="3:12" x14ac:dyDescent="0.2"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3:12" x14ac:dyDescent="0.2">
      <c r="C94" s="1"/>
      <c r="D94" s="1"/>
      <c r="E94" s="1"/>
      <c r="F94" s="1"/>
      <c r="G94" s="1"/>
      <c r="H94" s="1"/>
      <c r="I94" s="1"/>
      <c r="J94" s="1"/>
      <c r="K94" s="1"/>
      <c r="L94" s="1"/>
    </row>
    <row r="95" spans="3:12" x14ac:dyDescent="0.2">
      <c r="C95" s="1"/>
      <c r="D95" s="1"/>
      <c r="E95" s="1"/>
      <c r="F95" s="1"/>
      <c r="G95" s="1"/>
      <c r="H95" s="1"/>
      <c r="I95" s="1"/>
      <c r="J95" s="1"/>
      <c r="K95" s="1"/>
      <c r="L95" s="1"/>
    </row>
    <row r="96" spans="3:12" x14ac:dyDescent="0.2">
      <c r="C96" s="1"/>
      <c r="D96" s="1"/>
      <c r="E96" s="1"/>
      <c r="F96" s="1"/>
      <c r="G96" s="1"/>
      <c r="H96" s="1"/>
      <c r="I96" s="1"/>
      <c r="J96" s="1"/>
      <c r="K96" s="1"/>
      <c r="L96" s="1"/>
    </row>
    <row r="97" spans="3:12" x14ac:dyDescent="0.2">
      <c r="C97" s="1"/>
      <c r="D97" s="1"/>
      <c r="E97" s="1"/>
      <c r="F97" s="1"/>
      <c r="G97" s="1"/>
      <c r="H97" s="1"/>
      <c r="I97" s="1"/>
      <c r="J97" s="1"/>
      <c r="K97" s="1"/>
      <c r="L9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2025-01-12T04:04:04Z</dcterms:created>
  <dcterms:modified xsi:type="dcterms:W3CDTF">2025-01-12T05:36:29Z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2ec11f-0307-4ba2-9c7f-1e910abb2b8a_Enabled">
    <vt:lpwstr>true</vt:lpwstr>
  </property>
  <property fmtid="{D5CDD505-2E9C-101B-9397-08002B2CF9AE}" pid="3" name="MSIP_Label_282ec11f-0307-4ba2-9c7f-1e910abb2b8a_SetDate">
    <vt:lpwstr>2025-01-12T05:36:00Z</vt:lpwstr>
  </property>
  <property fmtid="{D5CDD505-2E9C-101B-9397-08002B2CF9AE}" pid="4" name="MSIP_Label_282ec11f-0307-4ba2-9c7f-1e910abb2b8a_Method">
    <vt:lpwstr>Standard</vt:lpwstr>
  </property>
  <property fmtid="{D5CDD505-2E9C-101B-9397-08002B2CF9AE}" pid="5" name="MSIP_Label_282ec11f-0307-4ba2-9c7f-1e910abb2b8a_Name">
    <vt:lpwstr>282ec11f-0307-4ba2-9c7f-1e910abb2b8a</vt:lpwstr>
  </property>
  <property fmtid="{D5CDD505-2E9C-101B-9397-08002B2CF9AE}" pid="6" name="MSIP_Label_282ec11f-0307-4ba2-9c7f-1e910abb2b8a_SiteId">
    <vt:lpwstr>5db8bf0e-8592-4ed0-82b2-a6d4d77933d4</vt:lpwstr>
  </property>
  <property fmtid="{D5CDD505-2E9C-101B-9397-08002B2CF9AE}" pid="7" name="MSIP_Label_282ec11f-0307-4ba2-9c7f-1e910abb2b8a_ActionId">
    <vt:lpwstr>c485f85b-a57b-4783-baa7-59ce756524df</vt:lpwstr>
  </property>
  <property fmtid="{D5CDD505-2E9C-101B-9397-08002B2CF9AE}" pid="8" name="MSIP_Label_282ec11f-0307-4ba2-9c7f-1e910abb2b8a_ContentBits">
    <vt:lpwstr>0</vt:lpwstr>
  </property>
</Properties>
</file>